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ryanwilliams/Class Work/untitled folder/untitled folder/Challenge Folder/Crowdfunding-Success-Analysis-in-Excel/"/>
    </mc:Choice>
  </mc:AlternateContent>
  <xr:revisionPtr revIDLastSave="0" documentId="8_{D18B0C5E-E6C4-F945-808F-ECF4CB5D6013}" xr6:coauthVersionLast="47" xr6:coauthVersionMax="47" xr10:uidLastSave="{00000000-0000-0000-0000-000000000000}"/>
  <bookViews>
    <workbookView xWindow="5300" yWindow="2200" windowWidth="26060" windowHeight="14900" activeTab="2" xr2:uid="{00000000-000D-0000-FFFF-FFFF00000000}"/>
  </bookViews>
  <sheets>
    <sheet name="Theater Outcomes By Launch Date" sheetId="4" r:id="rId1"/>
    <sheet name="Kickstarter" sheetId="1" r:id="rId2"/>
    <sheet name="Sheet4" sheetId="5" r:id="rId3"/>
    <sheet name="Outcomes Based on Goals" sheetId="3" r:id="rId4"/>
  </sheets>
  <definedNames>
    <definedName name="_xlnm._FilterDatabase" localSheetId="1" hidden="1">Kickstarter!$A$1:$U$4120</definedName>
    <definedName name="avgerage_donation">Kickstarter!$R:$R</definedName>
  </definedNames>
  <calcPr calcId="191029"/>
  <pivotCaches>
    <pivotCache cacheId="2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3" l="1"/>
  <c r="H4" i="3"/>
  <c r="H5" i="3"/>
  <c r="H6" i="3"/>
  <c r="H7" i="3"/>
  <c r="H8" i="3"/>
  <c r="H9" i="3"/>
  <c r="H10" i="3"/>
  <c r="H11" i="3"/>
  <c r="H12" i="3"/>
  <c r="H13" i="3"/>
  <c r="H2" i="3"/>
  <c r="G3" i="3"/>
  <c r="G4" i="3"/>
  <c r="G5" i="3"/>
  <c r="G6" i="3"/>
  <c r="G7" i="3"/>
  <c r="G8" i="3"/>
  <c r="G9" i="3"/>
  <c r="G10" i="3"/>
  <c r="G11" i="3"/>
  <c r="G12" i="3"/>
  <c r="G13" i="3"/>
  <c r="G2" i="3"/>
  <c r="F3" i="3"/>
  <c r="F4" i="3"/>
  <c r="F5" i="3"/>
  <c r="F6" i="3"/>
  <c r="F7" i="3"/>
  <c r="F8" i="3"/>
  <c r="F9" i="3"/>
  <c r="F10" i="3"/>
  <c r="F11" i="3"/>
  <c r="F12" i="3"/>
  <c r="F13" i="3"/>
  <c r="F2" i="3"/>
  <c r="E4" i="3"/>
  <c r="E5" i="3"/>
  <c r="E6" i="3"/>
  <c r="E7" i="3"/>
  <c r="E8" i="3"/>
  <c r="E9" i="3"/>
  <c r="E10" i="3"/>
  <c r="E11" i="3"/>
  <c r="E12" i="3"/>
  <c r="E13" i="3"/>
  <c r="D13" i="3"/>
  <c r="C13" i="3"/>
  <c r="B13" i="3"/>
  <c r="D12" i="3"/>
  <c r="C12" i="3"/>
  <c r="B12" i="3"/>
  <c r="D11" i="3"/>
  <c r="C11" i="3"/>
  <c r="B11" i="3"/>
  <c r="D10" i="3"/>
  <c r="C10" i="3"/>
  <c r="B10" i="3"/>
  <c r="D9" i="3"/>
  <c r="C9" i="3"/>
  <c r="B9" i="3"/>
  <c r="D8" i="3"/>
  <c r="C8" i="3"/>
  <c r="B8" i="3"/>
  <c r="D7" i="3"/>
  <c r="C7" i="3"/>
  <c r="B7" i="3"/>
  <c r="D6" i="3"/>
  <c r="C6" i="3"/>
  <c r="B6" i="3"/>
  <c r="D5" i="3"/>
  <c r="C5" i="3"/>
  <c r="B5" i="3"/>
  <c r="D4" i="3"/>
  <c r="C4" i="3"/>
  <c r="B4" i="3"/>
  <c r="B3" i="3"/>
  <c r="E3" i="3" s="1"/>
  <c r="D3" i="3"/>
  <c r="C3" i="3"/>
  <c r="B2" i="3"/>
  <c r="C2" i="3"/>
  <c r="N4116" i="1"/>
  <c r="N4117" i="1"/>
  <c r="N4118" i="1"/>
  <c r="D2" i="3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F1014" i="1"/>
  <c r="F1973" i="1"/>
  <c r="F2078" i="1"/>
  <c r="F1950" i="1"/>
  <c r="F2015" i="1"/>
  <c r="F1480" i="1"/>
  <c r="F1980" i="1"/>
  <c r="F1975" i="1"/>
  <c r="F2066" i="1"/>
  <c r="F1517" i="1"/>
  <c r="F2013" i="1"/>
  <c r="F2072" i="1"/>
  <c r="F1956" i="1"/>
  <c r="F1947" i="1"/>
  <c r="F2645" i="1"/>
  <c r="F1943" i="1"/>
  <c r="F1946" i="1"/>
  <c r="F2613" i="1"/>
  <c r="F2036" i="1"/>
  <c r="F644" i="1"/>
  <c r="F2199" i="1"/>
  <c r="F2252" i="1"/>
  <c r="F1966" i="1"/>
  <c r="F1981" i="1"/>
  <c r="F2003" i="1"/>
  <c r="F1968" i="1"/>
  <c r="F1919" i="1"/>
  <c r="F2189" i="1"/>
  <c r="F1979" i="1"/>
  <c r="F2227" i="1"/>
  <c r="F2021" i="1"/>
  <c r="F2329" i="1"/>
  <c r="F2272" i="1"/>
  <c r="F1982" i="1"/>
  <c r="F2054" i="1"/>
  <c r="F1958" i="1"/>
  <c r="F373" i="1"/>
  <c r="F1945" i="1"/>
  <c r="F2041" i="1"/>
  <c r="F2985" i="1"/>
  <c r="F328" i="1"/>
  <c r="F2037" i="1"/>
  <c r="F2077" i="1"/>
  <c r="F1957" i="1"/>
  <c r="F2025" i="1"/>
  <c r="F2027" i="1"/>
  <c r="F2715" i="1"/>
  <c r="F2075" i="1"/>
  <c r="F2011" i="1"/>
  <c r="F206" i="1"/>
  <c r="F1007" i="1"/>
  <c r="F271" i="1"/>
  <c r="F1970" i="1"/>
  <c r="F300" i="1"/>
  <c r="F1467" i="1"/>
  <c r="F2244" i="1"/>
  <c r="F2194" i="1"/>
  <c r="F2050" i="1"/>
  <c r="F2024" i="1"/>
  <c r="F2008" i="1"/>
  <c r="F391" i="1"/>
  <c r="F2029" i="1"/>
  <c r="F2006" i="1"/>
  <c r="F282" i="1"/>
  <c r="F1971" i="1"/>
  <c r="F691" i="1"/>
  <c r="F2064" i="1"/>
  <c r="F334" i="1"/>
  <c r="F3036" i="1"/>
  <c r="F1963" i="1"/>
  <c r="F2626" i="1"/>
  <c r="F2004" i="1"/>
  <c r="F2607" i="1"/>
  <c r="F701" i="1"/>
  <c r="F2611" i="1"/>
  <c r="F1953" i="1"/>
  <c r="F655" i="1"/>
  <c r="F2247" i="1"/>
  <c r="F2728" i="1"/>
  <c r="F2338" i="1"/>
  <c r="F2049" i="1"/>
  <c r="F3840" i="1"/>
  <c r="F1960" i="1"/>
  <c r="F3559" i="1"/>
  <c r="F261" i="1"/>
  <c r="F980" i="1"/>
  <c r="F1952" i="1"/>
  <c r="F2012" i="1"/>
  <c r="F2622" i="1"/>
  <c r="F2187" i="1"/>
  <c r="F2712" i="1"/>
  <c r="F2018" i="1"/>
  <c r="F1503" i="1"/>
  <c r="F250" i="1"/>
  <c r="F3125" i="1"/>
  <c r="F1338" i="1"/>
  <c r="F1962" i="1"/>
  <c r="F389" i="1"/>
  <c r="F1313" i="1"/>
  <c r="F2067" i="1"/>
  <c r="F2312" i="1"/>
  <c r="F2074" i="1"/>
  <c r="F330" i="1"/>
  <c r="F1027" i="1"/>
  <c r="F2058" i="1"/>
  <c r="F294" i="1"/>
  <c r="F2269" i="1"/>
  <c r="F2034" i="1"/>
  <c r="F1976" i="1"/>
  <c r="F646" i="1"/>
  <c r="F2032" i="1"/>
  <c r="F1969" i="1"/>
  <c r="F2739" i="1"/>
  <c r="F2341" i="1"/>
  <c r="F1308" i="1"/>
  <c r="F279" i="1"/>
  <c r="F1954" i="1"/>
  <c r="F2195" i="1"/>
  <c r="F297" i="1"/>
  <c r="F2020" i="1"/>
  <c r="F1683" i="1"/>
  <c r="F1535" i="1"/>
  <c r="F1750" i="1"/>
  <c r="F2071" i="1"/>
  <c r="F2239" i="1"/>
  <c r="F355" i="1"/>
  <c r="F1524" i="1"/>
  <c r="F2998" i="1"/>
  <c r="F2033" i="1"/>
  <c r="F2051" i="1"/>
  <c r="F1252" i="1"/>
  <c r="F1482" i="1"/>
  <c r="F2727" i="1"/>
  <c r="F2079" i="1"/>
  <c r="F260" i="1"/>
  <c r="F1019" i="1"/>
  <c r="F2273" i="1"/>
  <c r="F1972" i="1"/>
  <c r="F2073" i="1"/>
  <c r="F3168" i="1"/>
  <c r="F395" i="1"/>
  <c r="F344" i="1"/>
  <c r="F6" i="1"/>
  <c r="F737" i="1"/>
  <c r="F2735" i="1"/>
  <c r="F2196" i="1"/>
  <c r="F709" i="1"/>
  <c r="F2200" i="1"/>
  <c r="F1951" i="1"/>
  <c r="F3029" i="1"/>
  <c r="F327" i="1"/>
  <c r="F403" i="1"/>
  <c r="F290" i="1"/>
  <c r="F360" i="1"/>
  <c r="F3000" i="1"/>
  <c r="F3693" i="1"/>
  <c r="F1345" i="1"/>
  <c r="F1212" i="1"/>
  <c r="F2711" i="1"/>
  <c r="F2310" i="1"/>
  <c r="F1959" i="1"/>
  <c r="F335" i="1"/>
  <c r="F1366" i="1"/>
  <c r="F1204" i="1"/>
  <c r="F14" i="1"/>
  <c r="F2729" i="1"/>
  <c r="F2062" i="1"/>
  <c r="F2118" i="1"/>
  <c r="F1471" i="1"/>
  <c r="F643" i="1"/>
  <c r="F2052" i="1"/>
  <c r="F1532" i="1"/>
  <c r="F1078" i="1"/>
  <c r="F2710" i="1"/>
  <c r="F2927" i="1"/>
  <c r="F1469" i="1"/>
  <c r="F2732" i="1"/>
  <c r="F284" i="1"/>
  <c r="F3006" i="1"/>
  <c r="F2271" i="1"/>
  <c r="F2035" i="1"/>
  <c r="F349" i="1"/>
  <c r="F650" i="1"/>
  <c r="F342" i="1"/>
  <c r="F353" i="1"/>
  <c r="F2061" i="1"/>
  <c r="F671" i="1"/>
  <c r="F333" i="1"/>
  <c r="F2342" i="1"/>
  <c r="F2648" i="1"/>
  <c r="F3068" i="1"/>
  <c r="F286" i="1"/>
  <c r="F2705" i="1"/>
  <c r="F243" i="1"/>
  <c r="F2944" i="1"/>
  <c r="F357" i="1"/>
  <c r="F280" i="1"/>
  <c r="F2445" i="1"/>
  <c r="F1317" i="1"/>
  <c r="F39" i="1"/>
  <c r="F1196" i="1"/>
  <c r="F3650" i="1"/>
  <c r="F2047" i="1"/>
  <c r="F963" i="1"/>
  <c r="F1523" i="1"/>
  <c r="F3549" i="1"/>
  <c r="F2056" i="1"/>
  <c r="F1478" i="1"/>
  <c r="F2282" i="1"/>
  <c r="F2038" i="1"/>
  <c r="F1217" i="1"/>
  <c r="F2708" i="1"/>
  <c r="F1198" i="1"/>
  <c r="F2604" i="1"/>
  <c r="F363" i="1"/>
  <c r="F1276" i="1"/>
  <c r="F368" i="1"/>
  <c r="F26" i="1"/>
  <c r="F1199" i="1"/>
  <c r="F259" i="1"/>
  <c r="F2007" i="1"/>
  <c r="F406" i="1"/>
  <c r="F323" i="1"/>
  <c r="F2332" i="1"/>
  <c r="F332" i="1"/>
  <c r="F1258" i="1"/>
  <c r="F695" i="1"/>
  <c r="F2991" i="1"/>
  <c r="F2456" i="1"/>
  <c r="F3239" i="1"/>
  <c r="F1000" i="1"/>
  <c r="F3217" i="1"/>
  <c r="F2192" i="1"/>
  <c r="F1474" i="1"/>
  <c r="F2180" i="1"/>
  <c r="F346" i="1"/>
  <c r="F1371" i="1"/>
  <c r="F1955" i="1"/>
  <c r="F713" i="1"/>
  <c r="F2040" i="1"/>
  <c r="F1912" i="1"/>
  <c r="F1977" i="1"/>
  <c r="F1479" i="1"/>
  <c r="F2028" i="1"/>
  <c r="F1473" i="1"/>
  <c r="F724" i="1"/>
  <c r="F3031" i="1"/>
  <c r="F856" i="1"/>
  <c r="F41" i="1"/>
  <c r="F2609" i="1"/>
  <c r="F2612" i="1"/>
  <c r="F656" i="1"/>
  <c r="F287" i="1"/>
  <c r="F2241" i="1"/>
  <c r="F20" i="1"/>
  <c r="F3284" i="1"/>
  <c r="F2717" i="1"/>
  <c r="F3038" i="1"/>
  <c r="F252" i="1"/>
  <c r="F2300" i="1"/>
  <c r="F273" i="1"/>
  <c r="F1536" i="1"/>
  <c r="F2733" i="1"/>
  <c r="F2019" i="1"/>
  <c r="F1114" i="1"/>
  <c r="F3427" i="1"/>
  <c r="F45" i="1"/>
  <c r="F1520" i="1"/>
  <c r="F985" i="1"/>
  <c r="F2461" i="1"/>
  <c r="F3226" i="1"/>
  <c r="F345" i="1"/>
  <c r="F372" i="1"/>
  <c r="F1255" i="1"/>
  <c r="F2059" i="1"/>
  <c r="F413" i="1"/>
  <c r="F2233" i="1"/>
  <c r="F2730" i="1"/>
  <c r="F319" i="1"/>
  <c r="F2444" i="1"/>
  <c r="F660" i="1"/>
  <c r="F152" i="1"/>
  <c r="F2039" i="1"/>
  <c r="F1538" i="1"/>
  <c r="F2719" i="1"/>
  <c r="F3011" i="1"/>
  <c r="F298" i="1"/>
  <c r="F2722" i="1"/>
  <c r="F265" i="1"/>
  <c r="F338" i="1"/>
  <c r="F2716" i="1"/>
  <c r="F981" i="1"/>
  <c r="F2081" i="1"/>
  <c r="F2270" i="1"/>
  <c r="F352" i="1"/>
  <c r="F2618" i="1"/>
  <c r="F34" i="1"/>
  <c r="F2186" i="1"/>
  <c r="F1477" i="1"/>
  <c r="F3016" i="1"/>
  <c r="F2204" i="1"/>
  <c r="F2709" i="1"/>
  <c r="F256" i="1"/>
  <c r="F218" i="1"/>
  <c r="F1528" i="1"/>
  <c r="F2989" i="1"/>
  <c r="F3213" i="1"/>
  <c r="F1541" i="1"/>
  <c r="F3037" i="1"/>
  <c r="F1219" i="1"/>
  <c r="F324" i="1"/>
  <c r="F281" i="1"/>
  <c r="F1516" i="1"/>
  <c r="F2334" i="1"/>
  <c r="F387" i="1"/>
  <c r="F2331" i="1"/>
  <c r="F645" i="1"/>
  <c r="F289" i="1"/>
  <c r="F732" i="1"/>
  <c r="F295" i="1"/>
  <c r="F672" i="1"/>
  <c r="F2070" i="1"/>
  <c r="F2080" i="1"/>
  <c r="F1659" i="1"/>
  <c r="F383" i="1"/>
  <c r="F359" i="1"/>
  <c r="F1221" i="1"/>
  <c r="F2926" i="1"/>
  <c r="F2495" i="1"/>
  <c r="F962" i="1"/>
  <c r="F245" i="1"/>
  <c r="F1260" i="1"/>
  <c r="F2337" i="1"/>
  <c r="F2330" i="1"/>
  <c r="F302" i="1"/>
  <c r="F3252" i="1"/>
  <c r="F361" i="1"/>
  <c r="F317" i="1"/>
  <c r="F1097" i="1"/>
  <c r="F653" i="1"/>
  <c r="F2986" i="1"/>
  <c r="F2234" i="1"/>
  <c r="F1339" i="1"/>
  <c r="F517" i="1"/>
  <c r="F2254" i="1"/>
  <c r="F309" i="1"/>
  <c r="F3261" i="1"/>
  <c r="F1277" i="1"/>
  <c r="F2226" i="1"/>
  <c r="F1519" i="1"/>
  <c r="F1534" i="1"/>
  <c r="F1965" i="1"/>
  <c r="F686" i="1"/>
  <c r="F1026" i="1"/>
  <c r="F2459" i="1"/>
  <c r="F3149" i="1"/>
  <c r="F2026" i="1"/>
  <c r="F3019" i="1"/>
  <c r="F1525" i="1"/>
  <c r="F1186" i="1"/>
  <c r="F3003" i="1"/>
  <c r="F2633" i="1"/>
  <c r="F2190" i="1"/>
  <c r="F2736" i="1"/>
  <c r="F420" i="1"/>
  <c r="F386" i="1"/>
  <c r="F1269" i="1"/>
  <c r="F29" i="1"/>
  <c r="F1504" i="1"/>
  <c r="F1748" i="1"/>
  <c r="F1225" i="1"/>
  <c r="F2676" i="1"/>
  <c r="F2188" i="1"/>
  <c r="F1299" i="1"/>
  <c r="F3247" i="1"/>
  <c r="F2170" i="1"/>
  <c r="F2623" i="1"/>
  <c r="F1195" i="1"/>
  <c r="F3041" i="1"/>
  <c r="F2093" i="1"/>
  <c r="F277" i="1"/>
  <c r="F1511" i="1"/>
  <c r="F1539" i="1"/>
  <c r="F3231" i="1"/>
  <c r="F263" i="1"/>
  <c r="F311" i="1"/>
  <c r="F1908" i="1"/>
  <c r="F401" i="1"/>
  <c r="F2664" i="1"/>
  <c r="F322" i="1"/>
  <c r="F1021" i="1"/>
  <c r="F1777" i="1"/>
  <c r="F2159" i="1"/>
  <c r="F2665" i="1"/>
  <c r="F2606" i="1"/>
  <c r="F313" i="1"/>
  <c r="F2537" i="1"/>
  <c r="F1848" i="1"/>
  <c r="F2225" i="1"/>
  <c r="F285" i="1"/>
  <c r="F1006" i="1"/>
  <c r="F1510" i="1"/>
  <c r="F2229" i="1"/>
  <c r="F1271" i="1"/>
  <c r="F1218" i="1"/>
  <c r="F3255" i="1"/>
  <c r="F2540" i="1"/>
  <c r="F1353" i="1"/>
  <c r="F23" i="1"/>
  <c r="F299" i="1"/>
  <c r="F393" i="1"/>
  <c r="F3238" i="1"/>
  <c r="F727" i="1"/>
  <c r="F1830" i="1"/>
  <c r="F61" i="1"/>
  <c r="F3221" i="1"/>
  <c r="F2237" i="1"/>
  <c r="F44" i="1"/>
  <c r="F1002" i="1"/>
  <c r="F2160" i="1"/>
  <c r="F954" i="1"/>
  <c r="F1514" i="1"/>
  <c r="F2228" i="1"/>
  <c r="F682" i="1"/>
  <c r="F961" i="1"/>
  <c r="F2249" i="1"/>
  <c r="F1964" i="1"/>
  <c r="F953" i="1"/>
  <c r="F1531" i="1"/>
  <c r="F416" i="1"/>
  <c r="F659" i="1"/>
  <c r="F2246" i="1"/>
  <c r="F2261" i="1"/>
  <c r="F394" i="1"/>
  <c r="F2720" i="1"/>
  <c r="F1522" i="1"/>
  <c r="F1284" i="1"/>
  <c r="F1518" i="1"/>
  <c r="F2307" i="1"/>
  <c r="F3021" i="1"/>
  <c r="F2666" i="1"/>
  <c r="F258" i="1"/>
  <c r="F1506" i="1"/>
  <c r="F2610" i="1"/>
  <c r="F301" i="1"/>
  <c r="F347" i="1"/>
  <c r="F315" i="1"/>
  <c r="F2635" i="1"/>
  <c r="F1542" i="1"/>
  <c r="F1343" i="1"/>
  <c r="F995" i="1"/>
  <c r="F1854" i="1"/>
  <c r="F823" i="1"/>
  <c r="F3189" i="1"/>
  <c r="F381" i="1"/>
  <c r="F1209" i="1"/>
  <c r="F1940" i="1"/>
  <c r="F1892" i="1"/>
  <c r="F2043" i="1"/>
  <c r="F1468" i="1"/>
  <c r="F2614" i="1"/>
  <c r="F2110" i="1"/>
  <c r="F2658" i="1"/>
  <c r="F318" i="1"/>
  <c r="F348" i="1"/>
  <c r="F957" i="1"/>
  <c r="F1974" i="1"/>
  <c r="F2725" i="1"/>
  <c r="F1205" i="1"/>
  <c r="F1282" i="1"/>
  <c r="F1507" i="1"/>
  <c r="F340" i="1"/>
  <c r="F3045" i="1"/>
  <c r="F3404" i="1"/>
  <c r="F288" i="1"/>
  <c r="F3130" i="1"/>
  <c r="F2046" i="1"/>
  <c r="F1259" i="1"/>
  <c r="F1755" i="1"/>
  <c r="F1512" i="1"/>
  <c r="F242" i="1"/>
  <c r="F398" i="1"/>
  <c r="F2198" i="1"/>
  <c r="F2668" i="1"/>
  <c r="F1279" i="1"/>
  <c r="F2259" i="1"/>
  <c r="F1306" i="1"/>
  <c r="F2620" i="1"/>
  <c r="F2997" i="1"/>
  <c r="F2184" i="1"/>
  <c r="F291" i="1"/>
  <c r="F3276" i="1"/>
  <c r="F536" i="1"/>
  <c r="F3015" i="1"/>
  <c r="F3306" i="1"/>
  <c r="F1961" i="1"/>
  <c r="F1513" i="1"/>
  <c r="F797" i="1"/>
  <c r="F2318" i="1"/>
  <c r="F3781" i="1"/>
  <c r="F367" i="1"/>
  <c r="F1633" i="1"/>
  <c r="F1222" i="1"/>
  <c r="F3413" i="1"/>
  <c r="F1210" i="1"/>
  <c r="F1220" i="1"/>
  <c r="F3237" i="1"/>
  <c r="F3274" i="1"/>
  <c r="F303" i="1"/>
  <c r="F700" i="1"/>
  <c r="F1295" i="1"/>
  <c r="F3340" i="1"/>
  <c r="F1856" i="1"/>
  <c r="F3269" i="1"/>
  <c r="F59" i="1"/>
  <c r="F1794" i="1"/>
  <c r="F248" i="1"/>
  <c r="F3288" i="1"/>
  <c r="F2452" i="1"/>
  <c r="F1832" i="1"/>
  <c r="F1463" i="1"/>
  <c r="F2340" i="1"/>
  <c r="F3222" i="1"/>
  <c r="F540" i="1"/>
  <c r="F834" i="1"/>
  <c r="F3048" i="1"/>
  <c r="F2238" i="1"/>
  <c r="F244" i="1"/>
  <c r="F3" i="1"/>
  <c r="F690" i="1"/>
  <c r="F1609" i="1"/>
  <c r="F3165" i="1"/>
  <c r="F792" i="1"/>
  <c r="F1336" i="1"/>
  <c r="F2139" i="1"/>
  <c r="F2734" i="1"/>
  <c r="F320" i="1"/>
  <c r="F53" i="1"/>
  <c r="F2023" i="1"/>
  <c r="F971" i="1"/>
  <c r="F1270" i="1"/>
  <c r="F1281" i="1"/>
  <c r="F1978" i="1"/>
  <c r="F1772" i="1"/>
  <c r="F379" i="1"/>
  <c r="F2231" i="1"/>
  <c r="F547" i="1"/>
  <c r="F2523" i="1"/>
  <c r="F1354" i="1"/>
  <c r="F2274" i="1"/>
  <c r="F2242" i="1"/>
  <c r="F1197" i="1"/>
  <c r="F1857" i="1"/>
  <c r="F415" i="1"/>
  <c r="F1206" i="1"/>
  <c r="F1256" i="1"/>
  <c r="F1009" i="1"/>
  <c r="F743" i="1"/>
  <c r="F2339" i="1"/>
  <c r="F2201" i="1"/>
  <c r="F1187" i="1"/>
  <c r="F3256" i="1"/>
  <c r="F3046" i="1"/>
  <c r="F1967" i="1"/>
  <c r="F1207" i="1"/>
  <c r="F370" i="1"/>
  <c r="F269" i="1"/>
  <c r="F399" i="1"/>
  <c r="F1311" i="1"/>
  <c r="F82" i="1"/>
  <c r="F615" i="1"/>
  <c r="F3258" i="1"/>
  <c r="F755" i="1"/>
  <c r="F2805" i="1"/>
  <c r="F679" i="1"/>
  <c r="F3007" i="1"/>
  <c r="F3244" i="1"/>
  <c r="F310" i="1"/>
  <c r="F2724" i="1"/>
  <c r="F3264" i="1"/>
  <c r="F827" i="1"/>
  <c r="F4024" i="1"/>
  <c r="F1315" i="1"/>
  <c r="F1403" i="1"/>
  <c r="F1751" i="1"/>
  <c r="F1845" i="1"/>
  <c r="F2044" i="1"/>
  <c r="F3679" i="1"/>
  <c r="F534" i="1"/>
  <c r="F3026" i="1"/>
  <c r="F3216" i="1"/>
  <c r="F3220" i="1"/>
  <c r="F1765" i="1"/>
  <c r="F3470" i="1"/>
  <c r="F362" i="1"/>
  <c r="F2987" i="1"/>
  <c r="F2048" i="1"/>
  <c r="F2608" i="1"/>
  <c r="F3250" i="1"/>
  <c r="F30" i="1"/>
  <c r="F842" i="1"/>
  <c r="F18" i="1"/>
  <c r="F351" i="1"/>
  <c r="F1515" i="1"/>
  <c r="F51" i="1"/>
  <c r="F364" i="1"/>
  <c r="F527" i="1"/>
  <c r="F2718" i="1"/>
  <c r="F2279" i="1"/>
  <c r="F219" i="1"/>
  <c r="F1782" i="1"/>
  <c r="F3483" i="1"/>
  <c r="F673" i="1"/>
  <c r="F1836" i="1"/>
  <c r="F657" i="1"/>
  <c r="F3318" i="1"/>
  <c r="F2014" i="1"/>
  <c r="F2230" i="1"/>
  <c r="F1030" i="1"/>
  <c r="F1001" i="1"/>
  <c r="F354" i="1"/>
  <c r="F1627" i="1"/>
  <c r="F2" i="1"/>
  <c r="F54" i="1"/>
  <c r="F1810" i="1"/>
  <c r="F2009" i="1"/>
  <c r="F2333" i="1"/>
  <c r="F2453" i="1"/>
  <c r="F3714" i="1"/>
  <c r="F2637" i="1"/>
  <c r="F1272" i="1"/>
  <c r="F1319" i="1"/>
  <c r="F3391" i="1"/>
  <c r="F3092" i="1"/>
  <c r="F2253" i="1"/>
  <c r="F1399" i="1"/>
  <c r="F2105" i="1"/>
  <c r="F2968" i="1"/>
  <c r="F1401" i="1"/>
  <c r="F738" i="1"/>
  <c r="F3211" i="1"/>
  <c r="F2257" i="1"/>
  <c r="F251" i="1"/>
  <c r="F1948" i="1"/>
  <c r="F402" i="1"/>
  <c r="F3081" i="1"/>
  <c r="F1224" i="1"/>
  <c r="F1031" i="1"/>
  <c r="F1381" i="1"/>
  <c r="F3248" i="1"/>
  <c r="F71" i="1"/>
  <c r="F57" i="1"/>
  <c r="F1941" i="1"/>
  <c r="F2795" i="1"/>
  <c r="F3622" i="1"/>
  <c r="F2675" i="1"/>
  <c r="F2723" i="1"/>
  <c r="F1646" i="1"/>
  <c r="F1797" i="1"/>
  <c r="F2202" i="1"/>
  <c r="F674" i="1"/>
  <c r="F397" i="1"/>
  <c r="F2266" i="1"/>
  <c r="F2451" i="1"/>
  <c r="F3895" i="1"/>
  <c r="F1033" i="1"/>
  <c r="F2616" i="1"/>
  <c r="F2232" i="1"/>
  <c r="F2965" i="1"/>
  <c r="F2449" i="1"/>
  <c r="F658" i="1"/>
  <c r="F736" i="1"/>
  <c r="F262" i="1"/>
  <c r="F1632" i="1"/>
  <c r="F2820" i="1"/>
  <c r="F751" i="1"/>
  <c r="F1893" i="1"/>
  <c r="F3436" i="1"/>
  <c r="F1023" i="1"/>
  <c r="F331" i="1"/>
  <c r="F419" i="1"/>
  <c r="F1375" i="1"/>
  <c r="F3509" i="1"/>
  <c r="F2298" i="1"/>
  <c r="F2053" i="1"/>
  <c r="F1618" i="1"/>
  <c r="F5" i="1"/>
  <c r="F2999" i="1"/>
  <c r="F1935" i="1"/>
  <c r="F3465" i="1"/>
  <c r="F369" i="1"/>
  <c r="F350" i="1"/>
  <c r="F3175" i="1"/>
  <c r="F3360" i="1"/>
  <c r="F60" i="1"/>
  <c r="F1753" i="1"/>
  <c r="F3768" i="1"/>
  <c r="F1395" i="1"/>
  <c r="F3716" i="1"/>
  <c r="F1351" i="1"/>
  <c r="F1619" i="1"/>
  <c r="F2480" i="1"/>
  <c r="F2474" i="1"/>
  <c r="F3300" i="1"/>
  <c r="F3526" i="1"/>
  <c r="F798" i="1"/>
  <c r="F3577" i="1"/>
  <c r="F336" i="1"/>
  <c r="F3423" i="1"/>
  <c r="F56" i="1"/>
  <c r="F2932" i="1"/>
  <c r="F3024" i="1"/>
  <c r="F529" i="1"/>
  <c r="F1676" i="1"/>
  <c r="F1752" i="1"/>
  <c r="F1280" i="1"/>
  <c r="F3155" i="1"/>
  <c r="F3457" i="1"/>
  <c r="F304" i="1"/>
  <c r="F2057" i="1"/>
  <c r="F1693" i="1"/>
  <c r="F3402" i="1"/>
  <c r="F3408" i="1"/>
  <c r="F2813" i="1"/>
  <c r="F3290" i="1"/>
  <c r="F2541" i="1"/>
  <c r="F1838" i="1"/>
  <c r="F723" i="1"/>
  <c r="F1635" i="1"/>
  <c r="F2992" i="1"/>
  <c r="F1139" i="1"/>
  <c r="F2738" i="1"/>
  <c r="F3243" i="1"/>
  <c r="F307" i="1"/>
  <c r="F1470" i="1"/>
  <c r="F1191" i="1"/>
  <c r="F1268" i="1"/>
  <c r="F2830" i="1"/>
  <c r="F3435" i="1"/>
  <c r="F741" i="1"/>
  <c r="F1368" i="1"/>
  <c r="F1785" i="1"/>
  <c r="F1802" i="1"/>
  <c r="F1749" i="1"/>
  <c r="F3157" i="1"/>
  <c r="F1819" i="1"/>
  <c r="F1756" i="1"/>
  <c r="F400" i="1"/>
  <c r="F2313" i="1"/>
  <c r="F1378" i="1"/>
  <c r="F1521" i="1"/>
  <c r="F2245" i="1"/>
  <c r="F254" i="1"/>
  <c r="F1897" i="1"/>
  <c r="F2092" i="1"/>
  <c r="F3043" i="1"/>
  <c r="F1852" i="1"/>
  <c r="F1617" i="1"/>
  <c r="F3362" i="1"/>
  <c r="F1200" i="1"/>
  <c r="F1189" i="1"/>
  <c r="F9" i="1"/>
  <c r="F365" i="1"/>
  <c r="F2031" i="1"/>
  <c r="F2255" i="1"/>
  <c r="F314" i="1"/>
  <c r="F710" i="1"/>
  <c r="F1387" i="1"/>
  <c r="F681" i="1"/>
  <c r="F221" i="1"/>
  <c r="F2185" i="1"/>
  <c r="F2315" i="1"/>
  <c r="F2993" i="1"/>
  <c r="F48" i="1"/>
  <c r="F2975" i="1"/>
  <c r="F1938" i="1"/>
  <c r="F337" i="1"/>
  <c r="F1686" i="1"/>
  <c r="F3633" i="1"/>
  <c r="F3018" i="1"/>
  <c r="F1655" i="1"/>
  <c r="F3304" i="1"/>
  <c r="F2265" i="1"/>
  <c r="F2447" i="1"/>
  <c r="F326" i="1"/>
  <c r="F1015" i="1"/>
  <c r="F3008" i="1"/>
  <c r="F2692" i="1"/>
  <c r="F58" i="1"/>
  <c r="F2462" i="1"/>
  <c r="F257" i="1"/>
  <c r="F1045" i="1"/>
  <c r="F3778" i="1"/>
  <c r="F38" i="1"/>
  <c r="F8" i="1"/>
  <c r="F3066" i="1"/>
  <c r="F1530" i="1"/>
  <c r="F796" i="1"/>
  <c r="F3030" i="1"/>
  <c r="F2448" i="1"/>
  <c r="F808" i="1"/>
  <c r="F1384" i="1"/>
  <c r="F3341" i="1"/>
  <c r="F3050" i="1"/>
  <c r="F487" i="1"/>
  <c r="F1944" i="1"/>
  <c r="F2235" i="1"/>
  <c r="F2535" i="1"/>
  <c r="F1762" i="1"/>
  <c r="F2598" i="1"/>
  <c r="F3171" i="1"/>
  <c r="F2941" i="1"/>
  <c r="F3245" i="1"/>
  <c r="F2799" i="1"/>
  <c r="F1664" i="1"/>
  <c r="F1670" i="1"/>
  <c r="F3588" i="1"/>
  <c r="F1807" i="1"/>
  <c r="F1436" i="1"/>
  <c r="F2262" i="1"/>
  <c r="F2931" i="1"/>
  <c r="F1466" i="1"/>
  <c r="F1264" i="1"/>
  <c r="F2017" i="1"/>
  <c r="F3271" i="1"/>
  <c r="F3664" i="1"/>
  <c r="F3328" i="1"/>
  <c r="F2223" i="1"/>
  <c r="F2501" i="1"/>
  <c r="F1663" i="1"/>
  <c r="F1628" i="1"/>
  <c r="F2443" i="1"/>
  <c r="F3379" i="1"/>
  <c r="F1608" i="1"/>
  <c r="F1066" i="1"/>
  <c r="F2129" i="1"/>
  <c r="F2122" i="1"/>
  <c r="F2243" i="1"/>
  <c r="F818" i="1"/>
  <c r="F1829" i="1"/>
  <c r="F421" i="1"/>
  <c r="F2527" i="1"/>
  <c r="F845" i="1"/>
  <c r="F2977" i="1"/>
  <c r="F1188" i="1"/>
  <c r="F3378" i="1"/>
  <c r="F375" i="1"/>
  <c r="F1747" i="1"/>
  <c r="F3767" i="1"/>
  <c r="F1660" i="1"/>
  <c r="F730" i="1"/>
  <c r="F3109" i="1"/>
  <c r="F3156" i="1"/>
  <c r="F3268" i="1"/>
  <c r="F306" i="1"/>
  <c r="F1332" i="1"/>
  <c r="F3365" i="1"/>
  <c r="F376" i="1"/>
  <c r="F896" i="1"/>
  <c r="F2731" i="1"/>
  <c r="F3536" i="1"/>
  <c r="F2263" i="1"/>
  <c r="F1307" i="1"/>
  <c r="F793" i="1"/>
  <c r="F2463" i="1"/>
  <c r="F482" i="1"/>
  <c r="F1283" i="1"/>
  <c r="F1029" i="1"/>
  <c r="F366" i="1"/>
  <c r="F358" i="1"/>
  <c r="F109" i="1"/>
  <c r="F3295" i="1"/>
  <c r="F104" i="1"/>
  <c r="F134" i="1"/>
  <c r="F1273" i="1"/>
  <c r="F2526" i="1"/>
  <c r="F3173" i="1"/>
  <c r="F3004" i="1"/>
  <c r="F2615" i="1"/>
  <c r="F1363" i="1"/>
  <c r="F3027" i="1"/>
  <c r="F3146" i="1"/>
  <c r="F485" i="1"/>
  <c r="F67" i="1"/>
  <c r="F1658" i="1"/>
  <c r="F1367" i="1"/>
  <c r="F2250" i="1"/>
  <c r="F2859" i="1"/>
  <c r="F1373" i="1"/>
  <c r="F2042" i="1"/>
  <c r="F1767" i="1"/>
  <c r="F63" i="1"/>
  <c r="F2087" i="1"/>
  <c r="F2740" i="1"/>
  <c r="F726" i="1"/>
  <c r="F3260" i="1"/>
  <c r="F1079" i="1"/>
  <c r="F2115" i="1"/>
  <c r="F2737" i="1"/>
  <c r="F2726" i="1"/>
  <c r="F2296" i="1"/>
  <c r="F2714" i="1"/>
  <c r="F3614" i="1"/>
  <c r="F1348" i="1"/>
  <c r="F836" i="1"/>
  <c r="F1540" i="1"/>
  <c r="F3073" i="1"/>
  <c r="F3230" i="1"/>
  <c r="F371" i="1"/>
  <c r="F788" i="1"/>
  <c r="F2786" i="1"/>
  <c r="F3184" i="1"/>
  <c r="F2305" i="1"/>
  <c r="F115" i="1"/>
  <c r="F3022" i="1"/>
  <c r="F1624" i="1"/>
  <c r="F3529" i="1"/>
  <c r="F2045" i="1"/>
  <c r="F749" i="1"/>
  <c r="F1028" i="1"/>
  <c r="F515" i="1"/>
  <c r="F974" i="1"/>
  <c r="F91" i="1"/>
  <c r="F2214" i="1"/>
  <c r="F1377" i="1"/>
  <c r="F1032" i="1"/>
  <c r="F3191" i="1"/>
  <c r="F1799" i="1"/>
  <c r="F1390" i="1"/>
  <c r="F249" i="1"/>
  <c r="F1679" i="1"/>
  <c r="F444" i="1"/>
  <c r="F3064" i="1"/>
  <c r="F2303" i="1"/>
  <c r="F946" i="1"/>
  <c r="F3788" i="1"/>
  <c r="F325" i="1"/>
  <c r="F1215" i="1"/>
  <c r="F3111" i="1"/>
  <c r="F283" i="1"/>
  <c r="F3281" i="1"/>
  <c r="F989" i="1"/>
  <c r="F2549" i="1"/>
  <c r="F1011" i="1"/>
  <c r="F2552" i="1"/>
  <c r="F473" i="1"/>
  <c r="F2721" i="1"/>
  <c r="F1746" i="1"/>
  <c r="F956" i="1"/>
  <c r="F1899" i="1"/>
  <c r="F3312" i="1"/>
  <c r="F1036" i="1"/>
  <c r="F2532" i="1"/>
  <c r="F341" i="1"/>
  <c r="F1398" i="1"/>
  <c r="F2311" i="1"/>
  <c r="F88" i="1"/>
  <c r="F2631" i="1"/>
  <c r="F1090" i="1"/>
  <c r="F1568" i="1"/>
  <c r="F2286" i="1"/>
  <c r="F1211" i="1"/>
  <c r="F2972" i="1"/>
  <c r="F390" i="1"/>
  <c r="F2870" i="1"/>
  <c r="F2178" i="1"/>
  <c r="F733" i="1"/>
  <c r="F2809" i="1"/>
  <c r="F3104" i="1"/>
  <c r="F2531" i="1"/>
  <c r="F276" i="1"/>
  <c r="F1645" i="1"/>
  <c r="F1631" i="1"/>
  <c r="F1358" i="1"/>
  <c r="F3426" i="1"/>
  <c r="F1526" i="1"/>
  <c r="F3241" i="1"/>
  <c r="F852" i="1"/>
  <c r="F1936" i="1"/>
  <c r="F3576" i="1"/>
  <c r="F1203" i="1"/>
  <c r="F4035" i="1"/>
  <c r="F1320" i="1"/>
  <c r="F739" i="1"/>
  <c r="F703" i="1"/>
  <c r="F2550" i="1"/>
  <c r="F1253" i="1"/>
  <c r="F835" i="1"/>
  <c r="F3344" i="1"/>
  <c r="F410" i="1"/>
  <c r="F804" i="1"/>
  <c r="F3283" i="1"/>
  <c r="F2094" i="1"/>
  <c r="F1257" i="1"/>
  <c r="F2699" i="1"/>
  <c r="F1623" i="1"/>
  <c r="F16" i="1"/>
  <c r="F2320" i="1"/>
  <c r="F2306" i="1"/>
  <c r="F1607" i="1"/>
  <c r="F1860" i="1"/>
  <c r="F2191" i="1"/>
  <c r="F525" i="1"/>
  <c r="F1202" i="1"/>
  <c r="F3752" i="1"/>
  <c r="F13" i="1"/>
  <c r="F1745" i="1"/>
  <c r="F2100" i="1"/>
  <c r="F847" i="1"/>
  <c r="F1323" i="1"/>
  <c r="F3215" i="1"/>
  <c r="F293" i="1"/>
  <c r="F3386" i="1"/>
  <c r="F47" i="1"/>
  <c r="F264" i="1"/>
  <c r="F2498" i="1"/>
  <c r="F2824" i="1"/>
  <c r="F3334" i="1"/>
  <c r="F1350" i="1"/>
  <c r="F3235" i="1"/>
  <c r="F2065" i="1"/>
  <c r="F266" i="1"/>
  <c r="F2251" i="1"/>
  <c r="F278" i="1"/>
  <c r="F1816" i="1"/>
  <c r="F2655" i="1"/>
  <c r="F1182" i="1"/>
  <c r="F1034" i="1"/>
  <c r="F3091" i="1"/>
  <c r="F3555" i="1"/>
  <c r="F2801" i="1"/>
  <c r="F841" i="1"/>
  <c r="F846" i="1"/>
  <c r="F3657" i="1"/>
  <c r="F1759" i="1"/>
  <c r="F3251" i="1"/>
  <c r="F1309" i="1"/>
  <c r="F3458" i="1"/>
  <c r="F1369" i="1"/>
  <c r="F3160" i="1"/>
  <c r="F2969" i="1"/>
  <c r="F924" i="1"/>
  <c r="F3363" i="1"/>
  <c r="F3556" i="1"/>
  <c r="F1346" i="1"/>
  <c r="F2814" i="1"/>
  <c r="F382" i="1"/>
  <c r="F1758" i="1"/>
  <c r="F120" i="1"/>
  <c r="F2166" i="1"/>
  <c r="F3491" i="1"/>
  <c r="F321" i="1"/>
  <c r="F3544" i="1"/>
  <c r="F2659" i="1"/>
  <c r="F1934" i="1"/>
  <c r="F3287" i="1"/>
  <c r="F3158" i="1"/>
  <c r="F15" i="1"/>
  <c r="F754" i="1"/>
  <c r="F828" i="1"/>
  <c r="F647" i="1"/>
  <c r="F270" i="1"/>
  <c r="F2409" i="1"/>
  <c r="F267" i="1"/>
  <c r="F1647" i="1"/>
  <c r="F1370" i="1"/>
  <c r="F2197" i="1"/>
  <c r="F3700" i="1"/>
  <c r="F3350" i="1"/>
  <c r="F3774" i="1"/>
  <c r="F2275" i="1"/>
  <c r="F2460" i="1"/>
  <c r="F3299" i="1"/>
  <c r="F3824" i="1"/>
  <c r="F806" i="1"/>
  <c r="F2240" i="1"/>
  <c r="F2963" i="1"/>
  <c r="F3177" i="1"/>
  <c r="F725" i="1"/>
  <c r="F1389" i="1"/>
  <c r="F3262" i="1"/>
  <c r="F329" i="1"/>
  <c r="F1806" i="1"/>
  <c r="F729" i="1"/>
  <c r="F1612" i="1"/>
  <c r="F2322" i="1"/>
  <c r="F1433" i="1"/>
  <c r="F3279" i="1"/>
  <c r="F1784" i="1"/>
  <c r="F2280" i="1"/>
  <c r="F113" i="1"/>
  <c r="F3775" i="1"/>
  <c r="F2289" i="1"/>
  <c r="F2063" i="1"/>
  <c r="F1805" i="1"/>
  <c r="F275" i="1"/>
  <c r="F49" i="1"/>
  <c r="F3799" i="1"/>
  <c r="F3354" i="1"/>
  <c r="F3336" i="1"/>
  <c r="F35" i="1"/>
  <c r="F2182" i="1"/>
  <c r="F3485" i="1"/>
  <c r="F1383" i="1"/>
  <c r="F3497" i="1"/>
  <c r="F2175" i="1"/>
  <c r="F1761" i="1"/>
  <c r="F3113" i="1"/>
  <c r="F274" i="1"/>
  <c r="F1887" i="1"/>
  <c r="F3047" i="1"/>
  <c r="F1274" i="1"/>
  <c r="F1537" i="1"/>
  <c r="F3438" i="1"/>
  <c r="F3658" i="1"/>
  <c r="F3687" i="1"/>
  <c r="F3827" i="1"/>
  <c r="F405" i="1"/>
  <c r="F3442" i="1"/>
  <c r="F94" i="1"/>
  <c r="F396" i="1"/>
  <c r="F3278" i="1"/>
  <c r="F3148" i="1"/>
  <c r="F2821" i="1"/>
  <c r="F1649" i="1"/>
  <c r="F2116" i="1"/>
  <c r="F2787" i="1"/>
  <c r="F2653" i="1"/>
  <c r="F523" i="1"/>
  <c r="F731" i="1"/>
  <c r="F3333" i="1"/>
  <c r="F1251" i="1"/>
  <c r="F3023" i="1"/>
  <c r="F3219" i="1"/>
  <c r="F1702" i="1"/>
  <c r="F1352" i="1"/>
  <c r="F114" i="1"/>
  <c r="F1003" i="1"/>
  <c r="F3371" i="1"/>
  <c r="F247" i="1"/>
  <c r="F3750" i="1"/>
  <c r="F3210" i="1"/>
  <c r="F3755" i="1"/>
  <c r="F2983" i="1"/>
  <c r="F2663" i="1"/>
  <c r="F1616" i="1"/>
  <c r="F3466" i="1"/>
  <c r="F746" i="1"/>
  <c r="F522" i="1"/>
  <c r="F2984" i="1"/>
  <c r="F2976" i="1"/>
  <c r="F3591" i="1"/>
  <c r="F761" i="1"/>
  <c r="F2264" i="1"/>
  <c r="F3164" i="1"/>
  <c r="F2107" i="1"/>
  <c r="F2082" i="1"/>
  <c r="F2800" i="1"/>
  <c r="F2981" i="1"/>
  <c r="F843" i="1"/>
  <c r="F1038" i="1"/>
  <c r="F3353" i="1"/>
  <c r="F2164" i="1"/>
  <c r="F1068" i="1"/>
  <c r="F2055" i="1"/>
  <c r="F3762" i="1"/>
  <c r="F3214" i="1"/>
  <c r="F838" i="1"/>
  <c r="F2534" i="1"/>
  <c r="F2546" i="1"/>
  <c r="F3723" i="1"/>
  <c r="F2966" i="1"/>
  <c r="F108" i="1"/>
  <c r="F3571" i="1"/>
  <c r="F3337" i="1"/>
  <c r="F3689" i="1"/>
  <c r="F669" i="1"/>
  <c r="F3592" i="1"/>
  <c r="F801" i="1"/>
  <c r="F2476" i="1"/>
  <c r="F102" i="1"/>
  <c r="F296" i="1"/>
  <c r="F2524" i="1"/>
  <c r="F3765" i="1"/>
  <c r="F3830" i="1"/>
  <c r="F1037" i="1"/>
  <c r="F1337" i="1"/>
  <c r="F1911" i="1"/>
  <c r="F3783" i="1"/>
  <c r="F1326" i="1"/>
  <c r="F478" i="1"/>
  <c r="F3475" i="1"/>
  <c r="F2213" i="1"/>
  <c r="F481" i="1"/>
  <c r="F2278" i="1"/>
  <c r="F1787" i="1"/>
  <c r="F1400" i="1"/>
  <c r="F1254" i="1"/>
  <c r="F2268" i="1"/>
  <c r="F292" i="1"/>
  <c r="F851" i="1"/>
  <c r="F3181" i="1"/>
  <c r="F3418" i="1"/>
  <c r="F1025" i="1"/>
  <c r="F140" i="1"/>
  <c r="F3014" i="1"/>
  <c r="F2491" i="1"/>
  <c r="F1385" i="1"/>
  <c r="F996" i="1"/>
  <c r="F1873" i="1"/>
  <c r="F1638" i="1"/>
  <c r="F3488" i="1"/>
  <c r="F62" i="1"/>
  <c r="F64" i="1"/>
  <c r="F2455" i="1"/>
  <c r="F923" i="1"/>
  <c r="F3115" i="1"/>
  <c r="F704" i="1"/>
  <c r="F3186" i="1"/>
  <c r="F3725" i="1"/>
  <c r="F3829" i="1"/>
  <c r="F3162" i="1"/>
  <c r="F2147" i="1"/>
  <c r="F3346" i="1"/>
  <c r="F1305" i="1"/>
  <c r="F752" i="1"/>
  <c r="F3758" i="1"/>
  <c r="F3525" i="1"/>
  <c r="F3675" i="1"/>
  <c r="F1654" i="1"/>
  <c r="F1527" i="1"/>
  <c r="F119" i="1"/>
  <c r="F2528" i="1"/>
  <c r="F2533" i="1"/>
  <c r="F2483" i="1"/>
  <c r="F2810" i="1"/>
  <c r="F2499" i="1"/>
  <c r="F810" i="1"/>
  <c r="F3676" i="1"/>
  <c r="F185" i="1"/>
  <c r="F2212" i="1"/>
  <c r="F3468" i="1"/>
  <c r="F3400" i="1"/>
  <c r="F3267" i="1"/>
  <c r="F3761" i="1"/>
  <c r="F3726" i="1"/>
  <c r="F3317" i="1"/>
  <c r="F3035" i="1"/>
  <c r="F253" i="1"/>
  <c r="F7" i="1"/>
  <c r="F2619" i="1"/>
  <c r="F2068" i="1"/>
  <c r="F1293" i="1"/>
  <c r="F628" i="1"/>
  <c r="F1386" i="1"/>
  <c r="F1464" i="1"/>
  <c r="F1301" i="1"/>
  <c r="F2293" i="1"/>
  <c r="F469" i="1"/>
  <c r="F1669" i="1"/>
  <c r="F2667" i="1"/>
  <c r="F2060" i="1"/>
  <c r="F3770" i="1"/>
  <c r="F1922" i="1"/>
  <c r="F3275" i="1"/>
  <c r="F2530" i="1"/>
  <c r="F817" i="1"/>
  <c r="F3310" i="1"/>
  <c r="F1249" i="1"/>
  <c r="F2111" i="1"/>
  <c r="F3361" i="1"/>
  <c r="F2818" i="1"/>
  <c r="F2173" i="1"/>
  <c r="F3020" i="1"/>
  <c r="F2741" i="1"/>
  <c r="F2096" i="1"/>
  <c r="F3504" i="1"/>
  <c r="F809" i="1"/>
  <c r="F1798" i="1"/>
  <c r="F861" i="1"/>
  <c r="F1667" i="1"/>
  <c r="F2486" i="1"/>
  <c r="F3684" i="1"/>
  <c r="F3795" i="1"/>
  <c r="F1267" i="1"/>
  <c r="F1890" i="1"/>
  <c r="F811" i="1"/>
  <c r="F3484" i="1"/>
  <c r="F3342" i="1"/>
  <c r="F1275" i="1"/>
  <c r="F3223" i="1"/>
  <c r="F1533" i="1"/>
  <c r="F2323" i="1"/>
  <c r="F305" i="1"/>
  <c r="F2176" i="1"/>
  <c r="F1405" i="1"/>
  <c r="F1593" i="1"/>
  <c r="F3383" i="1"/>
  <c r="F2529" i="1"/>
  <c r="F3302" i="1"/>
  <c r="F3307" i="1"/>
  <c r="F2336" i="1"/>
  <c r="F3628" i="1"/>
  <c r="F1380" i="1"/>
  <c r="F3846" i="1"/>
  <c r="F1634" i="1"/>
  <c r="F2940" i="1"/>
  <c r="F3428" i="1"/>
  <c r="F32" i="1"/>
  <c r="F1302" i="1"/>
  <c r="F3587" i="1"/>
  <c r="F1505" i="1"/>
  <c r="F77" i="1"/>
  <c r="F3159" i="1"/>
  <c r="F1630" i="1"/>
  <c r="F3420" i="1"/>
  <c r="F3719" i="1"/>
  <c r="F2088" i="1"/>
  <c r="F1668" i="1"/>
  <c r="F800" i="1"/>
  <c r="F1290" i="1"/>
  <c r="F3236" i="1"/>
  <c r="F2083" i="1"/>
  <c r="F3697" i="1"/>
  <c r="F3303" i="1"/>
  <c r="F3604" i="1"/>
  <c r="F84" i="1"/>
  <c r="F3494" i="1"/>
  <c r="F533" i="1"/>
  <c r="F3051" i="1"/>
  <c r="F3519" i="1"/>
  <c r="F1781" i="1"/>
  <c r="F246" i="1"/>
  <c r="F118" i="1"/>
  <c r="F747" i="1"/>
  <c r="F2101" i="1"/>
  <c r="F1861" i="1"/>
  <c r="F2713" i="1"/>
  <c r="F2304" i="1"/>
  <c r="F1397" i="1"/>
  <c r="F2548" i="1"/>
  <c r="F3608" i="1"/>
  <c r="F2547" i="1"/>
  <c r="F3975" i="1"/>
  <c r="F538" i="1"/>
  <c r="F2841" i="1"/>
  <c r="F3685" i="1"/>
  <c r="F3985" i="1"/>
  <c r="F1529" i="1"/>
  <c r="F316" i="1"/>
  <c r="F1651" i="1"/>
  <c r="F526" i="1"/>
  <c r="F1292" i="1"/>
  <c r="F3759" i="1"/>
  <c r="F1250" i="1"/>
  <c r="F2030" i="1"/>
  <c r="F553" i="1"/>
  <c r="F2553" i="1"/>
  <c r="F3212" i="1"/>
  <c r="F3696" i="1"/>
  <c r="F1262" i="1"/>
  <c r="F2928" i="1"/>
  <c r="F2543" i="1"/>
  <c r="F2308" i="1"/>
  <c r="F343" i="1"/>
  <c r="F3498" i="1"/>
  <c r="F3376" i="1"/>
  <c r="F2970" i="1"/>
  <c r="F31" i="1"/>
  <c r="F110" i="1"/>
  <c r="F4037" i="1"/>
  <c r="F2556" i="1"/>
  <c r="F854" i="1"/>
  <c r="F532" i="1"/>
  <c r="F3335" i="1"/>
  <c r="F3823" i="1"/>
  <c r="F3352" i="1"/>
  <c r="F2287" i="1"/>
  <c r="F356" i="1"/>
  <c r="F3490" i="1"/>
  <c r="F90" i="1"/>
  <c r="F93" i="1"/>
  <c r="F778" i="1"/>
  <c r="F3717" i="1"/>
  <c r="F824" i="1"/>
  <c r="F2815" i="1"/>
  <c r="F969" i="1"/>
  <c r="F753" i="1"/>
  <c r="F689" i="1"/>
  <c r="F3691" i="1"/>
  <c r="F2222" i="1"/>
  <c r="F3152" i="1"/>
  <c r="F2937" i="1"/>
  <c r="F3673" i="1"/>
  <c r="F4108" i="1"/>
  <c r="F3384" i="1"/>
  <c r="F3153" i="1"/>
  <c r="F272" i="1"/>
  <c r="F3017" i="1"/>
  <c r="F3389" i="1"/>
  <c r="F10" i="1"/>
  <c r="F103" i="1"/>
  <c r="F833" i="1"/>
  <c r="F1681" i="1"/>
  <c r="F651" i="1"/>
  <c r="F3301" i="1"/>
  <c r="F3169" i="1"/>
  <c r="F3562" i="1"/>
  <c r="F2167" i="1"/>
  <c r="F2602" i="1"/>
  <c r="F2090" i="1"/>
  <c r="F3586" i="1"/>
  <c r="F1678" i="1"/>
  <c r="F1883" i="1"/>
  <c r="F3722" i="1"/>
  <c r="F2704" i="1"/>
  <c r="F524" i="1"/>
  <c r="F1926" i="1"/>
  <c r="F1606" i="1"/>
  <c r="F1333" i="1"/>
  <c r="F2679" i="1"/>
  <c r="F1570" i="1"/>
  <c r="F1076" i="1"/>
  <c r="F2979" i="1"/>
  <c r="F2902" i="1"/>
  <c r="F100" i="1"/>
  <c r="F3613" i="1"/>
  <c r="F121" i="1"/>
  <c r="F2617" i="1"/>
  <c r="F3225" i="1"/>
  <c r="F36" i="1"/>
  <c r="F2698" i="1"/>
  <c r="F2117" i="1"/>
  <c r="F3606" i="1"/>
  <c r="F3682" i="1"/>
  <c r="F1884" i="1"/>
  <c r="F1823" i="1"/>
  <c r="F1476" i="1"/>
  <c r="F3528" i="1"/>
  <c r="F2808" i="1"/>
  <c r="F2478" i="1"/>
  <c r="F380" i="1"/>
  <c r="F1360" i="1"/>
  <c r="F3324" i="1"/>
  <c r="F3343" i="1"/>
  <c r="F1889" i="1"/>
  <c r="F3663" i="1"/>
  <c r="F2464" i="1"/>
  <c r="F2833" i="1"/>
  <c r="F2674" i="1"/>
  <c r="F3595" i="1"/>
  <c r="F748" i="1"/>
  <c r="F1341" i="1"/>
  <c r="F3263" i="1"/>
  <c r="F3515" i="1"/>
  <c r="F2603" i="1"/>
  <c r="F2165" i="1"/>
  <c r="F1096" i="1"/>
  <c r="F3623" i="1"/>
  <c r="F55" i="1"/>
  <c r="F2982" i="1"/>
  <c r="F3690" i="1"/>
  <c r="F3704" i="1"/>
  <c r="F3424" i="1"/>
  <c r="F3836" i="1"/>
  <c r="F3188" i="1"/>
  <c r="F2446" i="1"/>
  <c r="F2934" i="1"/>
  <c r="F3412" i="1"/>
  <c r="F3585" i="1"/>
  <c r="F2086" i="1"/>
  <c r="F2314" i="1"/>
  <c r="F2321" i="1"/>
  <c r="F799" i="1"/>
  <c r="F1214" i="1"/>
  <c r="F3042" i="1"/>
  <c r="F2260" i="1"/>
  <c r="F742" i="1"/>
  <c r="F1850" i="1"/>
  <c r="F1005" i="1"/>
  <c r="F1190" i="1"/>
  <c r="F1931" i="1"/>
  <c r="F2973" i="1"/>
  <c r="F2490" i="1"/>
  <c r="F898" i="1"/>
  <c r="F1181" i="1"/>
  <c r="F2554" i="1"/>
  <c r="F3511" i="1"/>
  <c r="F1022" i="1"/>
  <c r="F3636" i="1"/>
  <c r="F3366" i="1"/>
  <c r="F3471" i="1"/>
  <c r="F1986" i="1"/>
  <c r="F414" i="1"/>
  <c r="F2642" i="1"/>
  <c r="F2792" i="1"/>
  <c r="F2632" i="1"/>
  <c r="F2657" i="1"/>
  <c r="F807" i="1"/>
  <c r="F3626" i="1"/>
  <c r="F3240" i="1"/>
  <c r="F2994" i="1"/>
  <c r="F3382" i="1"/>
  <c r="F1278" i="1"/>
  <c r="F1689" i="1"/>
  <c r="F1754" i="1"/>
  <c r="F3224" i="1"/>
  <c r="F3618" i="1"/>
  <c r="F3170" i="1"/>
  <c r="F3416" i="1"/>
  <c r="F116" i="1"/>
  <c r="F1312" i="1"/>
  <c r="F2827" i="1"/>
  <c r="F3698" i="1"/>
  <c r="F3669" i="1"/>
  <c r="F3575" i="1"/>
  <c r="F3597" i="1"/>
  <c r="F3517" i="1"/>
  <c r="F3627" i="1"/>
  <c r="F1357" i="1"/>
  <c r="F2183" i="1"/>
  <c r="F3661" i="1"/>
  <c r="F1666" i="1"/>
  <c r="F1016" i="1"/>
  <c r="F3356" i="1"/>
  <c r="F1392" i="1"/>
  <c r="F2804" i="1"/>
  <c r="F3286" i="1"/>
  <c r="F3674" i="1"/>
  <c r="F839" i="1"/>
  <c r="F3508" i="1"/>
  <c r="F4069" i="1"/>
  <c r="F407" i="1"/>
  <c r="F339" i="1"/>
  <c r="F2791" i="1"/>
  <c r="F3005" i="1"/>
  <c r="F3010" i="1"/>
  <c r="F3176" i="1"/>
  <c r="F212" i="1"/>
  <c r="F3439" i="1"/>
  <c r="F3469" i="1"/>
  <c r="F2285" i="1"/>
  <c r="F1849" i="1"/>
  <c r="F661" i="1"/>
  <c r="F3242" i="1"/>
  <c r="F408" i="1"/>
  <c r="F12" i="1"/>
  <c r="F3787" i="1"/>
  <c r="F654" i="1"/>
  <c r="F735" i="1"/>
  <c r="F2091" i="1"/>
  <c r="F3611" i="1"/>
  <c r="F2562" i="1"/>
  <c r="F1826" i="1"/>
  <c r="F4050" i="1"/>
  <c r="F168" i="1"/>
  <c r="F1859" i="1"/>
  <c r="F2099" i="1"/>
  <c r="F2832" i="1"/>
  <c r="F3377" i="1"/>
  <c r="F3414" i="1"/>
  <c r="F3625" i="1"/>
  <c r="F3756" i="1"/>
  <c r="F3782" i="1"/>
  <c r="F500" i="1"/>
  <c r="F3913" i="1"/>
  <c r="F2276" i="1"/>
  <c r="F1106" i="1"/>
  <c r="F1914" i="1"/>
  <c r="F1004" i="1"/>
  <c r="F3403" i="1"/>
  <c r="F2788" i="1"/>
  <c r="F1193" i="1"/>
  <c r="F3179" i="1"/>
  <c r="F2168" i="1"/>
  <c r="F1928" i="1"/>
  <c r="F3421" i="1"/>
  <c r="F308" i="1"/>
  <c r="F3707" i="1"/>
  <c r="F2835" i="1"/>
  <c r="F840" i="1"/>
  <c r="F978" i="1"/>
  <c r="F2022" i="1"/>
  <c r="F1650" i="1"/>
  <c r="F3728" i="1"/>
  <c r="F3254" i="1"/>
  <c r="F1168" i="1"/>
  <c r="F3584" i="1"/>
  <c r="F2834" i="1"/>
  <c r="F3779" i="1"/>
  <c r="F3232" i="1"/>
  <c r="F3486" i="1"/>
  <c r="F1018" i="1"/>
  <c r="F1376" i="1"/>
  <c r="F1394" i="1"/>
  <c r="F2673" i="1"/>
  <c r="F805" i="1"/>
  <c r="F404" i="1"/>
  <c r="F1652" i="1"/>
  <c r="F795" i="1"/>
  <c r="F4038" i="1"/>
  <c r="F3265" i="1"/>
  <c r="F3459" i="1"/>
  <c r="F2628" i="1"/>
  <c r="F2882" i="1"/>
  <c r="F1671" i="1"/>
  <c r="F1866" i="1"/>
  <c r="F3339" i="1"/>
  <c r="F40" i="1"/>
  <c r="F3532" i="1"/>
  <c r="F521" i="1"/>
  <c r="F3313" i="1"/>
  <c r="F722" i="1"/>
  <c r="F1902" i="1"/>
  <c r="F1404" i="1"/>
  <c r="F3204" i="1"/>
  <c r="F589" i="1"/>
  <c r="F3185" i="1"/>
  <c r="F2149" i="1"/>
  <c r="F2458" i="1"/>
  <c r="F1937" i="1"/>
  <c r="F1603" i="1"/>
  <c r="F2812" i="1"/>
  <c r="F866" i="1"/>
  <c r="F2936" i="1"/>
  <c r="F3141" i="1"/>
  <c r="F1201" i="1"/>
  <c r="F1675" i="1"/>
  <c r="F3505" i="1"/>
  <c r="F822" i="1"/>
  <c r="F2942" i="1"/>
  <c r="F1903" i="1"/>
  <c r="F3617" i="1"/>
  <c r="F3166" i="1"/>
  <c r="F2831" i="1"/>
  <c r="F2277" i="1"/>
  <c r="F3825" i="1"/>
  <c r="F3249" i="1"/>
  <c r="F1216" i="1"/>
  <c r="F3330" i="1"/>
  <c r="F1930" i="1"/>
  <c r="F2368" i="1"/>
  <c r="F3308" i="1"/>
  <c r="F3552" i="1"/>
  <c r="F2477" i="1"/>
  <c r="F3656" i="1"/>
  <c r="F89" i="1"/>
  <c r="F853" i="1"/>
  <c r="F844" i="1"/>
  <c r="F3201" i="1"/>
  <c r="F977" i="1"/>
  <c r="F1261" i="1"/>
  <c r="F3440" i="1"/>
  <c r="F1895" i="1"/>
  <c r="F2842" i="1"/>
  <c r="F3367" i="1"/>
  <c r="F1362" i="1"/>
  <c r="F378" i="1"/>
  <c r="F3507" i="1"/>
  <c r="F2542" i="1"/>
  <c r="F3280" i="1"/>
  <c r="F1509" i="1"/>
  <c r="F3180" i="1"/>
  <c r="F3266" i="1"/>
  <c r="F2935" i="1"/>
  <c r="F3540" i="1"/>
  <c r="F2317" i="1"/>
  <c r="F3443" i="1"/>
  <c r="F3599" i="1"/>
  <c r="F2811" i="1"/>
  <c r="F3270" i="1"/>
  <c r="F3563" i="1"/>
  <c r="F3605" i="1"/>
  <c r="F1349" i="1"/>
  <c r="F3489" i="1"/>
  <c r="F760" i="1"/>
  <c r="F988" i="1"/>
  <c r="F3209" i="1"/>
  <c r="F1297" i="1"/>
  <c r="F757" i="1"/>
  <c r="F3594" i="1"/>
  <c r="F862" i="1"/>
  <c r="F1243" i="1"/>
  <c r="F728" i="1"/>
  <c r="F1643" i="1"/>
  <c r="F2988" i="1"/>
  <c r="F1699" i="1"/>
  <c r="F3322" i="1"/>
  <c r="F3892" i="1"/>
  <c r="F767" i="1"/>
  <c r="F3780" i="1"/>
  <c r="F3616" i="1"/>
  <c r="F3701" i="1"/>
  <c r="F3320" i="1"/>
  <c r="F794" i="1"/>
  <c r="F1359" i="1"/>
  <c r="F1637" i="1"/>
  <c r="F1844" i="1"/>
  <c r="F2179" i="1"/>
  <c r="F2248" i="1"/>
  <c r="F2422" i="1"/>
  <c r="F3314" i="1"/>
  <c r="F1831" i="1"/>
  <c r="F1304" i="1"/>
  <c r="F2097" i="1"/>
  <c r="F2468" i="1"/>
  <c r="F3289" i="1"/>
  <c r="F3518" i="1"/>
  <c r="F3546" i="1"/>
  <c r="F3776" i="1"/>
  <c r="F4042" i="1"/>
  <c r="F2672" i="1"/>
  <c r="F3939" i="1"/>
  <c r="F947" i="1"/>
  <c r="F1572" i="1"/>
  <c r="F3107" i="1"/>
  <c r="F692" i="1"/>
  <c r="F2220" i="1"/>
  <c r="F1223" i="1"/>
  <c r="F894" i="1"/>
  <c r="F3292" i="1"/>
  <c r="F1933" i="1"/>
  <c r="F539" i="1"/>
  <c r="F1247" i="1"/>
  <c r="F2829" i="1"/>
  <c r="F2840" i="1"/>
  <c r="F1691" i="1"/>
  <c r="F3557" i="1"/>
  <c r="F815" i="1"/>
  <c r="F1694" i="1"/>
  <c r="F3349" i="1"/>
  <c r="F74" i="1"/>
  <c r="F68" i="1"/>
  <c r="F25" i="1"/>
  <c r="F3012" i="1"/>
  <c r="F2847" i="1"/>
  <c r="F107" i="1"/>
  <c r="F3150" i="1"/>
  <c r="F891" i="1"/>
  <c r="F3805" i="1"/>
  <c r="F1803" i="1"/>
  <c r="F2108" i="1"/>
  <c r="F2929" i="1"/>
  <c r="F837" i="1"/>
  <c r="F1248" i="1"/>
  <c r="F1629" i="1"/>
  <c r="F1989" i="1"/>
  <c r="F3769" i="1"/>
  <c r="F2555" i="1"/>
  <c r="F3154" i="1"/>
  <c r="F69" i="1"/>
  <c r="F2465" i="1"/>
  <c r="F3315" i="1"/>
  <c r="F699" i="1"/>
  <c r="F1924" i="1"/>
  <c r="F3450" i="1"/>
  <c r="F3174" i="1"/>
  <c r="F4107" i="1"/>
  <c r="F2256" i="1"/>
  <c r="F1024" i="1"/>
  <c r="F972" i="1"/>
  <c r="F1577" i="1"/>
  <c r="F3926" i="1"/>
  <c r="F3572" i="1"/>
  <c r="F1769" i="1"/>
  <c r="F802" i="1"/>
  <c r="F2625" i="1"/>
  <c r="F65" i="1"/>
  <c r="F2103" i="1"/>
  <c r="F3480" i="1"/>
  <c r="F716" i="1"/>
  <c r="F3172" i="1"/>
  <c r="F73" i="1"/>
  <c r="F803" i="1"/>
  <c r="F213" i="1"/>
  <c r="F785" i="1"/>
  <c r="F2466" i="1"/>
  <c r="F3659" i="1"/>
  <c r="F3357" i="1"/>
  <c r="F3558" i="1"/>
  <c r="F1648" i="1"/>
  <c r="F3681" i="1"/>
  <c r="F187" i="1"/>
  <c r="F1481" i="1"/>
  <c r="F1728" i="1"/>
  <c r="F111" i="1"/>
  <c r="F3434" i="1"/>
  <c r="F2205" i="1"/>
  <c r="F3814" i="1"/>
  <c r="F1800" i="1"/>
  <c r="F3178" i="1"/>
  <c r="F1040" i="1"/>
  <c r="F1744" i="1"/>
  <c r="F3432" i="1"/>
  <c r="F3298" i="1"/>
  <c r="F3699" i="1"/>
  <c r="F50" i="1"/>
  <c r="F1766" i="1"/>
  <c r="F2828" i="1"/>
  <c r="F2109" i="1"/>
  <c r="F1098" i="1"/>
  <c r="F2794" i="1"/>
  <c r="F826" i="1"/>
  <c r="F2557" i="1"/>
  <c r="F2294" i="1"/>
  <c r="F3819" i="1"/>
  <c r="F2470" i="1"/>
  <c r="F1657" i="1"/>
  <c r="F3409" i="1"/>
  <c r="F649" i="1"/>
  <c r="F3482" i="1"/>
  <c r="F3550" i="1"/>
  <c r="F17" i="1"/>
  <c r="F1891" i="1"/>
  <c r="F209" i="1"/>
  <c r="F2113" i="1"/>
  <c r="F3850" i="1"/>
  <c r="F3259" i="1"/>
  <c r="F3815" i="1"/>
  <c r="F1554" i="1"/>
  <c r="F3851" i="1"/>
  <c r="F2134" i="1"/>
  <c r="F1285" i="1"/>
  <c r="F3501" i="1"/>
  <c r="F2974" i="1"/>
  <c r="F3083" i="1"/>
  <c r="F3163" i="1"/>
  <c r="F3816" i="1"/>
  <c r="F1827" i="1"/>
  <c r="F2536" i="1"/>
  <c r="F2647" i="1"/>
  <c r="F3388" i="1"/>
  <c r="F3710" i="1"/>
  <c r="F2309" i="1"/>
  <c r="F3568" i="1"/>
  <c r="F1300" i="1"/>
  <c r="F3603" i="1"/>
  <c r="F3305" i="1"/>
  <c r="F2772" i="1"/>
  <c r="F66" i="1"/>
  <c r="F1246" i="1"/>
  <c r="F3479" i="1"/>
  <c r="F756" i="1"/>
  <c r="F3381" i="1"/>
  <c r="F1167" i="1"/>
  <c r="F146" i="1"/>
  <c r="F3197" i="1"/>
  <c r="F385" i="1"/>
  <c r="F2487" i="1"/>
  <c r="F3537" i="1"/>
  <c r="F3282" i="1"/>
  <c r="F3467" i="1"/>
  <c r="F3878" i="1"/>
  <c r="F819" i="1"/>
  <c r="F1303" i="1"/>
  <c r="F3430" i="1"/>
  <c r="F1841" i="1"/>
  <c r="F2646" i="1"/>
  <c r="F1923" i="1"/>
  <c r="F537" i="1"/>
  <c r="F2790" i="1"/>
  <c r="F2793" i="1"/>
  <c r="F3680" i="1"/>
  <c r="F3227" i="1"/>
  <c r="F3839" i="1"/>
  <c r="F3474" i="1"/>
  <c r="F790" i="1"/>
  <c r="F1843" i="1"/>
  <c r="F3784" i="1"/>
  <c r="F1287" i="1"/>
  <c r="F409" i="1"/>
  <c r="F2914" i="1"/>
  <c r="F3715" i="1"/>
  <c r="F1316" i="1"/>
  <c r="F42" i="1"/>
  <c r="F3521" i="1"/>
  <c r="F1263" i="1"/>
  <c r="F1858" i="1"/>
  <c r="F3811" i="1"/>
  <c r="F3841" i="1"/>
  <c r="F1286" i="1"/>
  <c r="F1443" i="1"/>
  <c r="F1828" i="1"/>
  <c r="F3359" i="1"/>
  <c r="F3476" i="1"/>
  <c r="F3620" i="1"/>
  <c r="F1653" i="1"/>
  <c r="F2121" i="1"/>
  <c r="F3522" i="1"/>
  <c r="F3596" i="1"/>
  <c r="F3729" i="1"/>
  <c r="F1673" i="1"/>
  <c r="F1636" i="1"/>
  <c r="F3655" i="1"/>
  <c r="F2112" i="1"/>
  <c r="F750" i="1"/>
  <c r="F2431" i="1"/>
  <c r="F3375" i="1"/>
  <c r="F3777" i="1"/>
  <c r="F22" i="1"/>
  <c r="F535" i="1"/>
  <c r="F3161" i="1"/>
  <c r="F885" i="1"/>
  <c r="F3218" i="1"/>
  <c r="F1605" i="1"/>
  <c r="F43" i="1"/>
  <c r="F46" i="1"/>
  <c r="F1621" i="1"/>
  <c r="F2209" i="1"/>
  <c r="F2475" i="1"/>
  <c r="F2482" i="1"/>
  <c r="F2939" i="1"/>
  <c r="F3387" i="1"/>
  <c r="F3405" i="1"/>
  <c r="F3433" i="1"/>
  <c r="F3447" i="1"/>
  <c r="F3629" i="1"/>
  <c r="F3772" i="1"/>
  <c r="F2206" i="1"/>
  <c r="F1786" i="1"/>
  <c r="F915" i="1"/>
  <c r="F2624" i="1"/>
  <c r="F1716" i="1"/>
  <c r="F3385" i="1"/>
  <c r="F3273" i="1"/>
  <c r="F832" i="1"/>
  <c r="F28" i="1"/>
  <c r="F1228" i="1"/>
  <c r="F1674" i="1"/>
  <c r="F3044" i="1"/>
  <c r="F3481" i="1"/>
  <c r="F2497" i="1"/>
  <c r="F501" i="1"/>
  <c r="F2885" i="1"/>
  <c r="F2677" i="1"/>
  <c r="F987" i="1"/>
  <c r="F2621" i="1"/>
  <c r="F2316" i="1"/>
  <c r="F1472" i="1"/>
  <c r="F1775" i="1"/>
  <c r="F440" i="1"/>
  <c r="F1291" i="1"/>
  <c r="F2638" i="1"/>
  <c r="F2837" i="1"/>
  <c r="F1294" i="1"/>
  <c r="F130" i="1"/>
  <c r="F3032" i="1"/>
  <c r="F667" i="1"/>
  <c r="F3730" i="1"/>
  <c r="F791" i="1"/>
  <c r="F3709" i="1"/>
  <c r="F3445" i="1"/>
  <c r="F1839" i="1"/>
  <c r="F2010" i="1"/>
  <c r="F3712" i="1"/>
  <c r="F3573" i="1"/>
  <c r="F483" i="1"/>
  <c r="F3272" i="1"/>
  <c r="F3102" i="1"/>
  <c r="F3812" i="1"/>
  <c r="F2597" i="1"/>
  <c r="F1082" i="1"/>
  <c r="F3708" i="1"/>
  <c r="F1475" i="1"/>
  <c r="F3277" i="1"/>
  <c r="F1100" i="1"/>
  <c r="F1641" i="1"/>
  <c r="F3198" i="1"/>
  <c r="F3692" i="1"/>
  <c r="F3818" i="1"/>
  <c r="F3856" i="1"/>
  <c r="F158" i="1"/>
  <c r="F1265" i="1"/>
  <c r="F3945" i="1"/>
  <c r="F968" i="1"/>
  <c r="F1680" i="1"/>
  <c r="F2605" i="1"/>
  <c r="F1611" i="1"/>
  <c r="F2119" i="1"/>
  <c r="F1690" i="1"/>
  <c r="F2519" i="1"/>
  <c r="F3372" i="1"/>
  <c r="F3635" i="1"/>
  <c r="F3100" i="1"/>
  <c r="F2216" i="1"/>
  <c r="F2747" i="1"/>
  <c r="F2177" i="1"/>
  <c r="F1330" i="1"/>
  <c r="F4012" i="1"/>
  <c r="F2707" i="1"/>
  <c r="F860" i="1"/>
  <c r="F98" i="1"/>
  <c r="F3099" i="1"/>
  <c r="F528" i="1"/>
  <c r="F1822" i="1"/>
  <c r="F2670" i="1"/>
  <c r="F1329" i="1"/>
  <c r="F3419" i="1"/>
  <c r="F112" i="1"/>
  <c r="F2684" i="1"/>
  <c r="F1804" i="1"/>
  <c r="F3849" i="1"/>
  <c r="F1245" i="1"/>
  <c r="F3500" i="1"/>
  <c r="F652" i="1"/>
  <c r="F3316" i="1"/>
  <c r="F3499" i="1"/>
  <c r="F991" i="1"/>
  <c r="F1508" i="1"/>
  <c r="F3530" i="1"/>
  <c r="F3724" i="1"/>
  <c r="F37" i="1"/>
  <c r="F2084" i="1"/>
  <c r="F3253" i="1"/>
  <c r="F2669" i="1"/>
  <c r="F3487" i="1"/>
  <c r="F771" i="1"/>
  <c r="F1927" i="1"/>
  <c r="F2778" i="1"/>
  <c r="F81" i="1"/>
  <c r="F3520" i="1"/>
  <c r="F3348" i="1"/>
  <c r="F3246" i="1"/>
  <c r="F1792" i="1"/>
  <c r="F2967" i="1"/>
  <c r="F2141" i="1"/>
  <c r="F1288" i="1"/>
  <c r="F2971" i="1"/>
  <c r="F3612" i="1"/>
  <c r="F3441" i="1"/>
  <c r="F2816" i="1"/>
  <c r="F2181" i="1"/>
  <c r="F2551" i="1"/>
  <c r="F2291" i="1"/>
  <c r="F3233" i="1"/>
  <c r="F2954" i="1"/>
  <c r="F3001" i="1"/>
  <c r="F740" i="1"/>
  <c r="F3332" i="1"/>
  <c r="F101" i="1"/>
  <c r="F3395" i="1"/>
  <c r="F1587" i="1"/>
  <c r="F3951" i="1"/>
  <c r="F1620" i="1"/>
  <c r="F812" i="1"/>
  <c r="F930" i="1"/>
  <c r="F1457" i="1"/>
  <c r="F3355" i="1"/>
  <c r="F202" i="1"/>
  <c r="F2383" i="1"/>
  <c r="F79" i="1"/>
  <c r="F2703" i="1"/>
  <c r="F3545" i="1"/>
  <c r="F531" i="1"/>
  <c r="F3398" i="1"/>
  <c r="F1356" i="1"/>
  <c r="F2292" i="1"/>
  <c r="F2005" i="1"/>
  <c r="F3390" i="1"/>
  <c r="F1372" i="1"/>
  <c r="F2326" i="1"/>
  <c r="F2089" i="1"/>
  <c r="F744" i="1"/>
  <c r="F3120" i="1"/>
  <c r="F3785" i="1"/>
  <c r="F942" i="1"/>
  <c r="F2281" i="1"/>
  <c r="F2095" i="1"/>
  <c r="F3392" i="1"/>
  <c r="F384" i="1"/>
  <c r="F3760" i="1"/>
  <c r="F3351" i="1"/>
  <c r="F1789" i="1"/>
  <c r="F3454" i="1"/>
  <c r="F662" i="1"/>
  <c r="F3553" i="1"/>
  <c r="F1426" i="1"/>
  <c r="F3326" i="1"/>
  <c r="F1846" i="1"/>
  <c r="F3358" i="1"/>
  <c r="F936" i="1"/>
  <c r="F3513" i="1"/>
  <c r="F2496" i="1"/>
  <c r="F255" i="1"/>
  <c r="F19" i="1"/>
  <c r="F1379" i="1"/>
  <c r="F3503" i="1"/>
  <c r="F3660" i="1"/>
  <c r="F87" i="1"/>
  <c r="F3078" i="1"/>
  <c r="F3703" i="1"/>
  <c r="F2297" i="1"/>
  <c r="F1604" i="1"/>
  <c r="F2288" i="1"/>
  <c r="F2489" i="1"/>
  <c r="F3580" i="1"/>
  <c r="F857" i="1"/>
  <c r="F3033" i="1"/>
  <c r="F3229" i="1"/>
  <c r="F3429" i="1"/>
  <c r="F3495" i="1"/>
  <c r="F3583" i="1"/>
  <c r="F3766" i="1"/>
  <c r="F3872" i="1"/>
  <c r="F2158" i="1"/>
  <c r="F982" i="1"/>
  <c r="F83" i="1"/>
  <c r="F678" i="1"/>
  <c r="F2634" i="1"/>
  <c r="F198" i="1"/>
  <c r="F1230" i="1"/>
  <c r="F3904" i="1"/>
  <c r="F610" i="1"/>
  <c r="F3773" i="1"/>
  <c r="F268" i="1"/>
  <c r="F1864" i="1"/>
  <c r="F1900" i="1"/>
  <c r="F1134" i="1"/>
  <c r="F3182" i="1"/>
  <c r="F825" i="1"/>
  <c r="F2627" i="1"/>
  <c r="F1107" i="1"/>
  <c r="F417" i="1"/>
  <c r="F1985" i="1"/>
  <c r="F1783" i="1"/>
  <c r="F556" i="1"/>
  <c r="F2525" i="1"/>
  <c r="F1697" i="1"/>
  <c r="F2780" i="1"/>
  <c r="F952" i="1"/>
  <c r="F3835" i="1"/>
  <c r="F1905" i="1"/>
  <c r="F1719" i="1"/>
  <c r="F3524" i="1"/>
  <c r="F830" i="1"/>
  <c r="F2284" i="1"/>
  <c r="F717" i="1"/>
  <c r="F128" i="1"/>
  <c r="F3925" i="1"/>
  <c r="F3671" i="1"/>
  <c r="F934" i="1"/>
  <c r="F1677" i="1"/>
  <c r="F2996" i="1"/>
  <c r="F789" i="1"/>
  <c r="F105" i="1"/>
  <c r="F559" i="1"/>
  <c r="F1035" i="1"/>
  <c r="F3451" i="1"/>
  <c r="F2471" i="1"/>
  <c r="F2920" i="1"/>
  <c r="F2560" i="1"/>
  <c r="F2104" i="1"/>
  <c r="F2836" i="1"/>
  <c r="F80" i="1"/>
  <c r="F879" i="1"/>
  <c r="F1886" i="1"/>
  <c r="F2120" i="1"/>
  <c r="F2408" i="1"/>
  <c r="F848" i="1"/>
  <c r="F1355" i="1"/>
  <c r="F4079" i="1"/>
  <c r="F2661" i="1"/>
  <c r="F1325" i="1"/>
  <c r="F530" i="1"/>
  <c r="F1743" i="1"/>
  <c r="F2802" i="1"/>
  <c r="F3764" i="1"/>
  <c r="F3753" i="1"/>
  <c r="F2958" i="1"/>
  <c r="F1656" i="1"/>
  <c r="F2783" i="1"/>
  <c r="F3937" i="1"/>
  <c r="F3234" i="1"/>
  <c r="F694" i="1"/>
  <c r="F3979" i="1"/>
  <c r="F1706" i="1"/>
  <c r="F1853" i="1"/>
  <c r="F207" i="1"/>
  <c r="F3151" i="1"/>
  <c r="F177" i="1"/>
  <c r="F3077" i="1"/>
  <c r="F3705" i="1"/>
  <c r="F143" i="1"/>
  <c r="F3028" i="1"/>
  <c r="F878" i="1"/>
  <c r="F2479" i="1"/>
  <c r="F412" i="1"/>
  <c r="F2938" i="1"/>
  <c r="F3533" i="1"/>
  <c r="F3637" i="1"/>
  <c r="F3492" i="1"/>
  <c r="F816" i="1"/>
  <c r="F2335" i="1"/>
  <c r="F3034" i="1"/>
  <c r="F1932" i="1"/>
  <c r="F2467" i="1"/>
  <c r="F3543" i="1"/>
  <c r="F3694" i="1"/>
  <c r="F3325" i="1"/>
  <c r="F3834" i="1"/>
  <c r="F2485" i="1"/>
  <c r="F465" i="1"/>
  <c r="F3228" i="1"/>
  <c r="F3615" i="1"/>
  <c r="F3718" i="1"/>
  <c r="F635" i="1"/>
  <c r="F3401" i="1"/>
  <c r="F3879" i="1"/>
  <c r="F21" i="1"/>
  <c r="F1888" i="1"/>
  <c r="F3593" i="1"/>
  <c r="F3983" i="1"/>
  <c r="F2437" i="1"/>
  <c r="F3167" i="1"/>
  <c r="F2964" i="1"/>
  <c r="F3539" i="1"/>
  <c r="F1870" i="1"/>
  <c r="F2589" i="1"/>
  <c r="F3460" i="1"/>
  <c r="F1610" i="1"/>
  <c r="F418" i="1"/>
  <c r="F869" i="1"/>
  <c r="F859" i="1"/>
  <c r="F1298" i="1"/>
  <c r="F1644" i="1"/>
  <c r="F1901" i="1"/>
  <c r="F2784" i="1"/>
  <c r="F3345" i="1"/>
  <c r="F3668" i="1"/>
  <c r="F2789" i="1"/>
  <c r="F3720" i="1"/>
  <c r="F2469" i="1"/>
  <c r="F3106" i="1"/>
  <c r="F3598" i="1"/>
  <c r="F3094" i="1"/>
  <c r="F1626" i="1"/>
  <c r="F1682" i="1"/>
  <c r="F3567" i="1"/>
  <c r="F1091" i="1"/>
  <c r="F2600" i="1"/>
  <c r="F3331" i="1"/>
  <c r="F2236" i="1"/>
  <c r="F943" i="1"/>
  <c r="F4001" i="1"/>
  <c r="F1162" i="1"/>
  <c r="F2806" i="1"/>
  <c r="F3786" i="1"/>
  <c r="F1776" i="1"/>
  <c r="F1760" i="1"/>
  <c r="F1896" i="1"/>
  <c r="F2706" i="1"/>
  <c r="F2785" i="1"/>
  <c r="F3199" i="1"/>
  <c r="F2891" i="1"/>
  <c r="F3534" i="1"/>
  <c r="F2207" i="1"/>
  <c r="F1310" i="1"/>
  <c r="F1328" i="1"/>
  <c r="F1622" i="1"/>
  <c r="F2208" i="1"/>
  <c r="F3621" i="1"/>
  <c r="F2407" i="1"/>
  <c r="F4054" i="1"/>
  <c r="F3548" i="1"/>
  <c r="F1939" i="1"/>
  <c r="F3437" i="1"/>
  <c r="F3683" i="1"/>
  <c r="F3319" i="1"/>
  <c r="F3393" i="1"/>
  <c r="F1942" i="1"/>
  <c r="F3570" i="1"/>
  <c r="F680" i="1"/>
  <c r="F95" i="1"/>
  <c r="F3368" i="1"/>
  <c r="F3935" i="1"/>
  <c r="F2361" i="1"/>
  <c r="F3600" i="1"/>
  <c r="F2539" i="1"/>
  <c r="F2680" i="1"/>
  <c r="F3771" i="1"/>
  <c r="F3844" i="1"/>
  <c r="F2953" i="1"/>
  <c r="F1364" i="1"/>
  <c r="F3364" i="1"/>
  <c r="F3569" i="1"/>
  <c r="F3711" i="1"/>
  <c r="F1266" i="1"/>
  <c r="F3448" i="1"/>
  <c r="F1771" i="1"/>
  <c r="F1665" i="1"/>
  <c r="F3009" i="1"/>
  <c r="F3449" i="1"/>
  <c r="F3473" i="1"/>
  <c r="F2949" i="1"/>
  <c r="F2258" i="1"/>
  <c r="F3309" i="1"/>
  <c r="F2559" i="1"/>
  <c r="F3039" i="1"/>
  <c r="F783" i="1"/>
  <c r="F3845" i="1"/>
  <c r="F3821" i="1"/>
  <c r="F3502" i="1"/>
  <c r="F1226" i="1"/>
  <c r="F3862" i="1"/>
  <c r="F2678" i="1"/>
  <c r="F2500" i="1"/>
  <c r="F648" i="1"/>
  <c r="F3410" i="1"/>
  <c r="F2301" i="1"/>
  <c r="F1640" i="1"/>
  <c r="F1713" i="1"/>
  <c r="F1835" i="1"/>
  <c r="F2758" i="1"/>
  <c r="F1885" i="1"/>
  <c r="F3370" i="1"/>
  <c r="F3686" i="1"/>
  <c r="F312" i="1"/>
  <c r="F782" i="1"/>
  <c r="F813" i="1"/>
  <c r="F871" i="1"/>
  <c r="F3128" i="1"/>
  <c r="F2106" i="1"/>
  <c r="F1208" i="1"/>
  <c r="F3374" i="1"/>
  <c r="F3561" i="1"/>
  <c r="F3670" i="1"/>
  <c r="F2472" i="1"/>
  <c r="F1833" i="1"/>
  <c r="F3678" i="1"/>
  <c r="F1087" i="1"/>
  <c r="F1672" i="1"/>
  <c r="F2389" i="1"/>
  <c r="F786" i="1"/>
  <c r="F3582" i="1"/>
  <c r="F3800" i="1"/>
  <c r="F1039" i="1"/>
  <c r="F1170" i="1"/>
  <c r="F1592" i="1"/>
  <c r="F3551" i="1"/>
  <c r="F2210" i="1"/>
  <c r="F1615" i="1"/>
  <c r="F2221" i="1"/>
  <c r="F1213" i="1"/>
  <c r="F3601" i="1"/>
  <c r="F3908" i="1"/>
  <c r="F2299" i="1"/>
  <c r="F3040" i="1"/>
  <c r="F3566" i="1"/>
  <c r="F1882" i="1"/>
  <c r="F1662" i="1"/>
  <c r="F2995" i="1"/>
  <c r="F2770" i="1"/>
  <c r="F1840" i="1"/>
  <c r="F1613" i="1"/>
  <c r="F1862" i="1"/>
  <c r="F2290" i="1"/>
  <c r="F2484" i="1"/>
  <c r="F2671" i="1"/>
  <c r="F3624" i="1"/>
  <c r="F3817" i="1"/>
  <c r="F392" i="1"/>
  <c r="F1847" i="1"/>
  <c r="F2174" i="1"/>
  <c r="F2511" i="1"/>
  <c r="F2823" i="1"/>
  <c r="F2930" i="1"/>
  <c r="F2990" i="1"/>
  <c r="F3187" i="1"/>
  <c r="F3506" i="1"/>
  <c r="F3514" i="1"/>
  <c r="F3810" i="1"/>
  <c r="F3915" i="1"/>
  <c r="F1796" i="1"/>
  <c r="F1780" i="1"/>
  <c r="F1340" i="1"/>
  <c r="F2636" i="1"/>
  <c r="F1842" i="1"/>
  <c r="F3882" i="1"/>
  <c r="F1169" i="1"/>
  <c r="F707" i="1"/>
  <c r="F2980" i="1"/>
  <c r="F2629" i="1"/>
  <c r="F3422" i="1"/>
  <c r="F2875" i="1"/>
  <c r="F3462" i="1"/>
  <c r="F2517" i="1"/>
  <c r="F2630" i="1"/>
  <c r="F3639" i="1"/>
  <c r="F2798" i="1"/>
  <c r="F2295" i="1"/>
  <c r="F3397" i="1"/>
  <c r="F1396" i="1"/>
  <c r="F814" i="1"/>
  <c r="F1154" i="1"/>
  <c r="F3095" i="1"/>
  <c r="F979" i="1"/>
  <c r="F3916" i="1"/>
  <c r="F1788" i="1"/>
  <c r="F3512" i="1"/>
  <c r="F666" i="1"/>
  <c r="F787" i="1"/>
  <c r="F75" i="1"/>
  <c r="F3838" i="1"/>
  <c r="F2193" i="1"/>
  <c r="F1492" i="1"/>
  <c r="F1773" i="1"/>
  <c r="F677" i="1"/>
  <c r="F2561" i="1"/>
  <c r="F3369" i="1"/>
  <c r="F1176" i="1"/>
  <c r="F1465" i="1"/>
  <c r="F1764" i="1"/>
  <c r="F2654" i="1"/>
  <c r="F960" i="1"/>
  <c r="F3802" i="1"/>
  <c r="F4057" i="1"/>
  <c r="F3619" i="1"/>
  <c r="F966" i="1"/>
  <c r="F1321" i="1"/>
  <c r="F1388" i="1"/>
  <c r="F3666" i="1"/>
  <c r="F3843" i="1"/>
  <c r="F3446" i="1"/>
  <c r="F1814" i="1"/>
  <c r="F475" i="1"/>
  <c r="F958" i="1"/>
  <c r="F2217" i="1"/>
  <c r="F1774" i="1"/>
  <c r="F1730" i="1"/>
  <c r="F2127" i="1"/>
  <c r="F3853" i="1"/>
  <c r="F600" i="1"/>
  <c r="F1071" i="1"/>
  <c r="F1739" i="1"/>
  <c r="F2085" i="1"/>
  <c r="F2839" i="1"/>
  <c r="F3847" i="1"/>
  <c r="F3285" i="1"/>
  <c r="F705" i="1"/>
  <c r="F2746" i="1"/>
  <c r="F2639" i="1"/>
  <c r="F3053" i="1"/>
  <c r="F3813" i="1"/>
  <c r="F758" i="1"/>
  <c r="F460" i="1"/>
  <c r="F3646" i="1"/>
  <c r="F2102" i="1"/>
  <c r="F1855" i="1"/>
  <c r="F745" i="1"/>
  <c r="F3900" i="1"/>
  <c r="F2224" i="1"/>
  <c r="F1825" i="1"/>
  <c r="F2302" i="1"/>
  <c r="F3329" i="1"/>
  <c r="F1439" i="1"/>
  <c r="F1949" i="1"/>
  <c r="F1435" i="1"/>
  <c r="F3741" i="1"/>
  <c r="F2454" i="1"/>
  <c r="F2748" i="1"/>
  <c r="F27" i="1"/>
  <c r="F189" i="1"/>
  <c r="F1417" i="1"/>
  <c r="F2686" i="1"/>
  <c r="F3610" i="1"/>
  <c r="F4097" i="1"/>
  <c r="F2488" i="1"/>
  <c r="F3093" i="1"/>
  <c r="F2933" i="1"/>
  <c r="F3098" i="1"/>
  <c r="F4058" i="1"/>
  <c r="F3493" i="1"/>
  <c r="F2387" i="1"/>
  <c r="F2558" i="1"/>
  <c r="F3396" i="1"/>
  <c r="F2819" i="1"/>
  <c r="F3579" i="1"/>
  <c r="F3651" i="1"/>
  <c r="F4059" i="1"/>
  <c r="F3554" i="1"/>
  <c r="F448" i="1"/>
  <c r="F1361" i="1"/>
  <c r="F70" i="1"/>
  <c r="F1685" i="1"/>
  <c r="F2826" i="1"/>
  <c r="F3452" i="1"/>
  <c r="F4085" i="1"/>
  <c r="F1625" i="1"/>
  <c r="F2211" i="1"/>
  <c r="F3654" i="1"/>
  <c r="F887" i="1"/>
  <c r="F2494" i="1"/>
  <c r="F2872" i="1"/>
  <c r="F205" i="1"/>
  <c r="F3049" i="1"/>
  <c r="F4076" i="1"/>
  <c r="F1110" i="1"/>
  <c r="F2744" i="1"/>
  <c r="F876" i="1"/>
  <c r="F2797" i="1"/>
  <c r="F4096" i="1"/>
  <c r="F1391" i="1"/>
  <c r="F997" i="1"/>
  <c r="F2544" i="1"/>
  <c r="F183" i="1"/>
  <c r="F3025" i="1"/>
  <c r="F3297" i="1"/>
  <c r="F3541" i="1"/>
  <c r="F718" i="1"/>
  <c r="F2957" i="1"/>
  <c r="F3828" i="1"/>
  <c r="F4000" i="1"/>
  <c r="F3667" i="1"/>
  <c r="F3757" i="1"/>
  <c r="F964" i="1"/>
  <c r="F3296" i="1"/>
  <c r="F3456" i="1"/>
  <c r="F1502" i="1"/>
  <c r="F665" i="1"/>
  <c r="F784" i="1"/>
  <c r="F3463" i="1"/>
  <c r="F633" i="1"/>
  <c r="F411" i="1"/>
  <c r="F670" i="1"/>
  <c r="F1894" i="1"/>
  <c r="F2502" i="1"/>
  <c r="F1642" i="1"/>
  <c r="F1081" i="1"/>
  <c r="F1558" i="1"/>
  <c r="F430" i="1"/>
  <c r="F1192" i="1"/>
  <c r="F2922" i="1"/>
  <c r="F2369" i="1"/>
  <c r="F944" i="1"/>
  <c r="F2803" i="1"/>
  <c r="F3291" i="1"/>
  <c r="F3531" i="1"/>
  <c r="F3453" i="1"/>
  <c r="F2913" i="1"/>
  <c r="F2000" i="1"/>
  <c r="F1779" i="1"/>
  <c r="F3930" i="1"/>
  <c r="F1578" i="1"/>
  <c r="F1725" i="1"/>
  <c r="F2879" i="1"/>
  <c r="F3347" i="1"/>
  <c r="F3415" i="1"/>
  <c r="F3867" i="1"/>
  <c r="F3075" i="1"/>
  <c r="F3133" i="1"/>
  <c r="F881" i="1"/>
  <c r="F1041" i="1"/>
  <c r="F3960" i="1"/>
  <c r="F3987" i="1"/>
  <c r="F4106" i="1"/>
  <c r="F166" i="1"/>
  <c r="F509" i="1"/>
  <c r="F868" i="1"/>
  <c r="F2473" i="1"/>
  <c r="F3138" i="1"/>
  <c r="F1915" i="1"/>
  <c r="F72" i="1"/>
  <c r="F697" i="1"/>
  <c r="F3052" i="1"/>
  <c r="F1692" i="1"/>
  <c r="F2172" i="1"/>
  <c r="F3589" i="1"/>
  <c r="F117" i="1"/>
  <c r="F3461" i="1"/>
  <c r="F3535" i="1"/>
  <c r="F11" i="1"/>
  <c r="F2069" i="1"/>
  <c r="F2002" i="1"/>
  <c r="F2898" i="1"/>
  <c r="F2907" i="1"/>
  <c r="F1020" i="1"/>
  <c r="F1374" i="1"/>
  <c r="F1929" i="1"/>
  <c r="F3733" i="1"/>
  <c r="F3978" i="1"/>
  <c r="F3411" i="1"/>
  <c r="F2076" i="1"/>
  <c r="F2917" i="1"/>
  <c r="F1296" i="1"/>
  <c r="F2098" i="1"/>
  <c r="F3087" i="1"/>
  <c r="F3406" i="1"/>
  <c r="F2146" i="1"/>
  <c r="F2492" i="1"/>
  <c r="F3702" i="1"/>
  <c r="F1289" i="1"/>
  <c r="F2817" i="1"/>
  <c r="F2955" i="1"/>
  <c r="F388" i="1"/>
  <c r="F2144" i="1"/>
  <c r="F52" i="1"/>
  <c r="F106" i="1"/>
  <c r="F377" i="1"/>
  <c r="F1440" i="1"/>
  <c r="F2267" i="1"/>
  <c r="F759" i="1"/>
  <c r="F3523" i="1"/>
  <c r="F3380" i="1"/>
  <c r="F1808" i="1"/>
  <c r="F605" i="1"/>
  <c r="F696" i="1"/>
  <c r="F3065" i="1"/>
  <c r="F3195" i="1"/>
  <c r="F1402" i="1"/>
  <c r="F1129" i="1"/>
  <c r="F1177" i="1"/>
  <c r="F3609" i="1"/>
  <c r="F4077" i="1"/>
  <c r="F434" i="1"/>
  <c r="F2776" i="1"/>
  <c r="F3293" i="1"/>
  <c r="F3713" i="1"/>
  <c r="F3820" i="1"/>
  <c r="F2908" i="1"/>
  <c r="F3754" i="1"/>
  <c r="F76" i="1"/>
  <c r="F1661" i="1"/>
  <c r="F4030" i="1"/>
  <c r="F171" i="1"/>
  <c r="F1727" i="1"/>
  <c r="F2142" i="1"/>
  <c r="F1898" i="1"/>
  <c r="F3311" i="1"/>
  <c r="F2283" i="1"/>
  <c r="F687" i="1"/>
  <c r="F1809" i="1"/>
  <c r="F1393" i="1"/>
  <c r="F1614" i="1"/>
  <c r="F2754" i="1"/>
  <c r="F2899" i="1"/>
  <c r="F3516" i="1"/>
  <c r="F3936" i="1"/>
  <c r="F2457" i="1"/>
  <c r="F820" i="1"/>
  <c r="F858" i="1"/>
  <c r="F3183" i="1"/>
  <c r="F3890" i="1"/>
  <c r="F3994" i="1"/>
  <c r="F3135" i="1"/>
  <c r="F3321" i="1"/>
  <c r="F3323" i="1"/>
  <c r="F3833" i="1"/>
  <c r="F1148" i="1"/>
  <c r="F2583" i="1"/>
  <c r="F3527" i="1"/>
  <c r="F3565" i="1"/>
  <c r="F3970" i="1"/>
  <c r="F4" i="1"/>
  <c r="F3257" i="1"/>
  <c r="F3751" i="1"/>
  <c r="F3114" i="1"/>
  <c r="F831" i="1"/>
  <c r="F911" i="1"/>
  <c r="F1837" i="1"/>
  <c r="F3653" i="1"/>
  <c r="F3896" i="1"/>
  <c r="F1639" i="1"/>
  <c r="F2493" i="1"/>
  <c r="F1818" i="1"/>
  <c r="F1992" i="1"/>
  <c r="F1576" i="1"/>
  <c r="F3464" i="1"/>
  <c r="F2869" i="1"/>
  <c r="F3560" i="1"/>
  <c r="F541" i="1"/>
  <c r="F1322" i="1"/>
  <c r="F92" i="1"/>
  <c r="F3831" i="1"/>
  <c r="F86" i="1"/>
  <c r="F141" i="1"/>
  <c r="F1834" i="1"/>
  <c r="F2894" i="1"/>
  <c r="F2924" i="1"/>
  <c r="F3002" i="1"/>
  <c r="F3394" i="1"/>
  <c r="F3574" i="1"/>
  <c r="F3581" i="1"/>
  <c r="F3652" i="1"/>
  <c r="F3763" i="1"/>
  <c r="F3790" i="1"/>
  <c r="F3998" i="1"/>
  <c r="F2641" i="1"/>
  <c r="F4064" i="1"/>
  <c r="F3988" i="1"/>
  <c r="F1709" i="1"/>
  <c r="F1327" i="1"/>
  <c r="F2838" i="1"/>
  <c r="F3407" i="1"/>
  <c r="F706" i="1"/>
  <c r="F3648" i="1"/>
  <c r="F454" i="1"/>
  <c r="F950" i="1"/>
  <c r="F2137" i="1"/>
  <c r="F3086" i="1"/>
  <c r="F3564" i="1"/>
  <c r="F994" i="1"/>
  <c r="F2873" i="1"/>
  <c r="F2163" i="1"/>
  <c r="F2390" i="1"/>
  <c r="F78" i="1"/>
  <c r="F97" i="1"/>
  <c r="F2411" i="1"/>
  <c r="F2416" i="1"/>
  <c r="F3607" i="1"/>
  <c r="F4048" i="1"/>
  <c r="F3809" i="1"/>
  <c r="F3931" i="1"/>
  <c r="F4003" i="1"/>
  <c r="F3871" i="1"/>
  <c r="F3061" i="1"/>
  <c r="F3327" i="1"/>
  <c r="F3982" i="1"/>
  <c r="F1421" i="1"/>
  <c r="F1496" i="1"/>
  <c r="F2807" i="1"/>
  <c r="F3899" i="1"/>
  <c r="F2919" i="1"/>
  <c r="F164" i="1"/>
  <c r="F821" i="1"/>
  <c r="F2385" i="1"/>
  <c r="F1910" i="1"/>
  <c r="F424" i="1"/>
  <c r="F2450" i="1"/>
  <c r="F3118" i="1"/>
  <c r="F3695" i="1"/>
  <c r="F3822" i="1"/>
  <c r="F4071" i="1"/>
  <c r="F3736" i="1"/>
  <c r="F597" i="1"/>
  <c r="F3803" i="1"/>
  <c r="F99" i="1"/>
  <c r="F1104" i="1"/>
  <c r="F1126" i="1"/>
  <c r="F2219" i="1"/>
  <c r="F3957" i="1"/>
  <c r="F2203" i="1"/>
  <c r="F3721" i="1"/>
  <c r="F1429" i="1"/>
  <c r="F2856" i="1"/>
  <c r="F2319" i="1"/>
  <c r="F433" i="1"/>
  <c r="F4034" i="1"/>
  <c r="F975" i="1"/>
  <c r="F24" i="1"/>
  <c r="F1085" i="1"/>
  <c r="F3969" i="1"/>
  <c r="F3706" i="1"/>
  <c r="F1331" i="1"/>
  <c r="F2152" i="1"/>
  <c r="F137" i="1"/>
  <c r="F702" i="1"/>
  <c r="F1432" i="1"/>
  <c r="F3801" i="1"/>
  <c r="F182" i="1"/>
  <c r="F236" i="1"/>
  <c r="F2481" i="1"/>
  <c r="F510" i="1"/>
  <c r="F781" i="1"/>
  <c r="F3496" i="1"/>
  <c r="F4032" i="1"/>
  <c r="F4098" i="1"/>
  <c r="F3940" i="1"/>
  <c r="F452" i="1"/>
  <c r="F2545" i="1"/>
  <c r="F3455" i="1"/>
  <c r="F4066" i="1"/>
  <c r="F1983" i="1"/>
  <c r="F3727" i="1"/>
  <c r="F203" i="1"/>
  <c r="F1811" i="1"/>
  <c r="F2755" i="1"/>
  <c r="F965" i="1"/>
  <c r="F374" i="1"/>
  <c r="F3082" i="1"/>
  <c r="F917" i="1"/>
  <c r="F1347" i="1"/>
  <c r="F3132" i="1"/>
  <c r="F3472" i="1"/>
  <c r="F3013" i="1"/>
  <c r="F3542" i="1"/>
  <c r="F1602" i="1"/>
  <c r="F3731" i="1"/>
  <c r="F1872" i="1"/>
  <c r="F222" i="1"/>
  <c r="F1490" i="1"/>
  <c r="F1687" i="1"/>
  <c r="F155" i="1"/>
  <c r="F2652" i="1"/>
  <c r="F3742" i="1"/>
  <c r="F3688" i="1"/>
  <c r="F2640" i="1"/>
  <c r="F776" i="1"/>
  <c r="F3789" i="1"/>
  <c r="F631" i="1"/>
  <c r="F1569" i="1"/>
  <c r="F3425" i="1"/>
  <c r="F4083" i="1"/>
  <c r="F575" i="1"/>
  <c r="F191" i="1"/>
  <c r="F932" i="1"/>
  <c r="F624" i="1"/>
  <c r="F3477" i="1"/>
  <c r="F147" i="1"/>
  <c r="F506" i="1"/>
  <c r="F1778" i="1"/>
  <c r="F2417" i="1"/>
  <c r="F3062" i="1"/>
  <c r="F3072" i="1"/>
  <c r="F925" i="1"/>
  <c r="F926" i="1"/>
  <c r="F2378" i="1"/>
  <c r="F170" i="1"/>
  <c r="F172" i="1"/>
  <c r="F873" i="1"/>
  <c r="F1156" i="1"/>
  <c r="F1414" i="1"/>
  <c r="F3837" i="1"/>
  <c r="F3976" i="1"/>
  <c r="F2218" i="1"/>
  <c r="F2900" i="1"/>
  <c r="F3478" i="1"/>
  <c r="F2852" i="1"/>
  <c r="F829" i="1"/>
  <c r="F2124" i="1"/>
  <c r="F2426" i="1"/>
  <c r="F2742" i="1"/>
  <c r="F719" i="1"/>
  <c r="F884" i="1"/>
  <c r="F423" i="1"/>
  <c r="F590" i="1"/>
  <c r="F1851" i="1"/>
  <c r="F1925" i="1"/>
  <c r="F4040" i="1"/>
  <c r="F622" i="1"/>
  <c r="F850" i="1"/>
  <c r="F855" i="1"/>
  <c r="F1824" i="1"/>
  <c r="F2114" i="1"/>
  <c r="F2345" i="1"/>
  <c r="F2857" i="1"/>
  <c r="F2925" i="1"/>
  <c r="F3103" i="1"/>
  <c r="F3117" i="1"/>
  <c r="F4041" i="1"/>
  <c r="F685" i="1"/>
  <c r="F967" i="1"/>
  <c r="F3961" i="1"/>
  <c r="F1194" i="1"/>
  <c r="F945" i="1"/>
  <c r="F1548" i="1"/>
  <c r="F3294" i="1"/>
  <c r="F948" i="1"/>
  <c r="F3967" i="1"/>
  <c r="F4062" i="1"/>
  <c r="F2123" i="1"/>
  <c r="F2503" i="1"/>
  <c r="F901" i="1"/>
  <c r="F976" i="1"/>
  <c r="F1597" i="1"/>
  <c r="F1695" i="1"/>
  <c r="F2959" i="1"/>
  <c r="F3399" i="1"/>
  <c r="F200" i="1"/>
  <c r="F3101" i="1"/>
  <c r="F2581" i="1"/>
  <c r="F3373" i="1"/>
  <c r="F2682" i="1"/>
  <c r="F951" i="1"/>
  <c r="F2893" i="1"/>
  <c r="F3207" i="1"/>
  <c r="F2822" i="1"/>
  <c r="F2876" i="1"/>
  <c r="F1138" i="1"/>
  <c r="F2350" i="1"/>
  <c r="F3740" i="1"/>
  <c r="F3826" i="1"/>
  <c r="F1047" i="1"/>
  <c r="F2862" i="1"/>
  <c r="F2910" i="1"/>
  <c r="F199" i="1"/>
  <c r="F623" i="1"/>
  <c r="F96" i="1"/>
  <c r="F693" i="1"/>
  <c r="F893" i="1"/>
  <c r="F1920" i="1"/>
  <c r="F2757" i="1"/>
  <c r="F3859" i="1"/>
  <c r="F3893" i="1"/>
  <c r="F577" i="1"/>
  <c r="F3143" i="1"/>
  <c r="F1112" i="1"/>
  <c r="F1152" i="1"/>
  <c r="F2884" i="1"/>
  <c r="F3547" i="1"/>
  <c r="F3869" i="1"/>
  <c r="F193" i="1"/>
  <c r="F228" i="1"/>
  <c r="F241" i="1"/>
  <c r="F508" i="1"/>
  <c r="F594" i="1"/>
  <c r="F1010" i="1"/>
  <c r="F1042" i="1"/>
  <c r="F2573" i="1"/>
  <c r="F3205" i="1"/>
  <c r="F3338" i="1"/>
  <c r="F3444" i="1"/>
  <c r="F3662" i="1"/>
  <c r="F4027" i="1"/>
  <c r="F4061" i="1"/>
  <c r="F570" i="1"/>
  <c r="F1105" i="1"/>
  <c r="F1242" i="1"/>
  <c r="F1406" i="1"/>
  <c r="F3672" i="1"/>
  <c r="F1017" i="1"/>
  <c r="F4091" i="1"/>
  <c r="F1921" i="1"/>
  <c r="F2001" i="1"/>
  <c r="F2131" i="1"/>
  <c r="F763" i="1"/>
  <c r="F1008" i="1"/>
  <c r="F2760" i="1"/>
  <c r="F3665" i="1"/>
  <c r="F959" i="1"/>
  <c r="F2590" i="1"/>
  <c r="F504" i="1"/>
  <c r="F3538" i="1"/>
  <c r="F973" i="1"/>
  <c r="F1722" i="1"/>
  <c r="F2145" i="1"/>
  <c r="F3136" i="1"/>
  <c r="F3832" i="1"/>
  <c r="F4046" i="1"/>
  <c r="F592" i="1"/>
  <c r="F1575" i="1"/>
  <c r="F1012" i="1"/>
  <c r="F1701" i="1"/>
  <c r="F3640" i="1"/>
  <c r="F4090" i="1"/>
  <c r="F491" i="1"/>
  <c r="F502" i="1"/>
  <c r="F4029" i="1"/>
  <c r="F3980" i="1"/>
  <c r="F993" i="1"/>
  <c r="F1050" i="1"/>
  <c r="F1874" i="1"/>
  <c r="F3971" i="1"/>
  <c r="F3974" i="1"/>
  <c r="F1237" i="1"/>
  <c r="F2516" i="1"/>
  <c r="F85" i="1"/>
  <c r="F519" i="1"/>
  <c r="F675" i="1"/>
  <c r="F888" i="1"/>
  <c r="F1580" i="1"/>
  <c r="F1596" i="1"/>
  <c r="F4093" i="1"/>
  <c r="F426" i="1"/>
  <c r="F2405" i="1"/>
  <c r="F3748" i="1"/>
  <c r="F2403" i="1"/>
  <c r="F3590" i="1"/>
  <c r="F4005" i="1"/>
  <c r="F181" i="1"/>
  <c r="F558" i="1"/>
  <c r="F895" i="1"/>
  <c r="F1365" i="1"/>
  <c r="F1423" i="1"/>
  <c r="F3069" i="1"/>
  <c r="F3417" i="1"/>
  <c r="F4036" i="1"/>
  <c r="F715" i="1"/>
  <c r="F907" i="1"/>
  <c r="F920" i="1"/>
  <c r="F897" i="1"/>
  <c r="F3431" i="1"/>
  <c r="F3948" i="1"/>
  <c r="F721" i="1"/>
  <c r="F129" i="1"/>
  <c r="F1064" i="1"/>
  <c r="F3848" i="1"/>
  <c r="F1157" i="1"/>
  <c r="F1770" i="1"/>
  <c r="F1145" i="1"/>
  <c r="F2886" i="1"/>
  <c r="F3912" i="1"/>
  <c r="F179" i="1"/>
  <c r="F1441" i="1"/>
  <c r="F2169" i="1"/>
  <c r="F2374" i="1"/>
  <c r="F3510" i="1"/>
  <c r="F1118" i="1"/>
  <c r="F1240" i="1"/>
  <c r="F769" i="1"/>
  <c r="F2871" i="1"/>
  <c r="F581" i="1"/>
  <c r="F3070" i="1"/>
  <c r="F3907" i="1"/>
  <c r="F777" i="1"/>
  <c r="F864" i="1"/>
  <c r="F1551" i="1"/>
  <c r="F3898" i="1"/>
  <c r="F3984" i="1"/>
  <c r="F1108" i="1"/>
  <c r="F4072" i="1"/>
  <c r="F3137" i="1"/>
  <c r="F905" i="1"/>
  <c r="F927" i="1"/>
  <c r="F664" i="1"/>
  <c r="F1763" i="1"/>
  <c r="F425" i="1"/>
  <c r="F2171" i="1"/>
  <c r="F3909" i="1"/>
  <c r="F125" i="1"/>
  <c r="F906" i="1"/>
  <c r="F1159" i="1"/>
  <c r="F2413" i="1"/>
  <c r="F3193" i="1"/>
  <c r="F3989" i="1"/>
  <c r="F513" i="1"/>
  <c r="F1487" i="1"/>
  <c r="F1718" i="1"/>
  <c r="F2777" i="1"/>
  <c r="F3739" i="1"/>
  <c r="F486" i="1"/>
  <c r="F2858" i="1"/>
  <c r="F1458" i="1"/>
  <c r="F2571" i="1"/>
  <c r="F2918" i="1"/>
  <c r="F572" i="1"/>
  <c r="F474" i="1"/>
  <c r="F3071" i="1"/>
  <c r="F153" i="1"/>
  <c r="F603" i="1"/>
  <c r="F1993" i="1"/>
  <c r="F2749" i="1"/>
  <c r="F467" i="1"/>
  <c r="F4104" i="1"/>
  <c r="F3973" i="1"/>
  <c r="F3902" i="1"/>
  <c r="F3911" i="1"/>
  <c r="F3922" i="1"/>
  <c r="F4065" i="1"/>
  <c r="F428" i="1"/>
  <c r="F1227" i="1"/>
  <c r="F2681" i="1"/>
  <c r="F607" i="1"/>
  <c r="F933" i="1"/>
  <c r="F3734" i="1"/>
  <c r="F224" i="1"/>
  <c r="F1069" i="1"/>
  <c r="F2887" i="1"/>
  <c r="F3190" i="1"/>
  <c r="F4020" i="1"/>
  <c r="F2923" i="1"/>
  <c r="F2140" i="1"/>
  <c r="F3122" i="1"/>
  <c r="F955" i="1"/>
  <c r="F3090" i="1"/>
  <c r="F3966" i="1"/>
  <c r="F436" i="1"/>
  <c r="F892" i="1"/>
  <c r="F1140" i="1"/>
  <c r="F1574" i="1"/>
  <c r="F1868" i="1"/>
  <c r="F3089" i="1"/>
  <c r="F3901" i="1"/>
  <c r="F4023" i="1"/>
  <c r="F2651" i="1"/>
  <c r="F2825" i="1"/>
  <c r="F555" i="1"/>
  <c r="F912" i="1"/>
  <c r="F935" i="1"/>
  <c r="F2325" i="1"/>
  <c r="F2364" i="1"/>
  <c r="F2569" i="1"/>
  <c r="F2978" i="1"/>
  <c r="F3920" i="1"/>
  <c r="F2153" i="1"/>
  <c r="F3891" i="1"/>
  <c r="F1235" i="1"/>
  <c r="F3124" i="1"/>
  <c r="F3791" i="1"/>
  <c r="F148" i="1"/>
  <c r="F595" i="1"/>
  <c r="F2126" i="1"/>
  <c r="F2157" i="1"/>
  <c r="F505" i="1"/>
  <c r="F882" i="1"/>
  <c r="F234" i="1"/>
  <c r="F1737" i="1"/>
  <c r="F2751" i="1"/>
  <c r="F3200" i="1"/>
  <c r="F3981" i="1"/>
  <c r="F4049" i="1"/>
  <c r="F4055" i="1"/>
  <c r="F1120" i="1"/>
  <c r="F2328" i="1"/>
  <c r="F2353" i="1"/>
  <c r="F1793" i="1"/>
  <c r="F573" i="1"/>
  <c r="F970" i="1"/>
  <c r="F986" i="1"/>
  <c r="F1324" i="1"/>
  <c r="F1382" i="1"/>
  <c r="F2650" i="1"/>
  <c r="F714" i="1"/>
  <c r="F1407" i="1"/>
  <c r="F1483" i="1"/>
  <c r="F2761" i="1"/>
  <c r="F3079" i="1"/>
  <c r="F4019" i="1"/>
  <c r="F2136" i="1"/>
  <c r="F1918" i="1"/>
  <c r="F3194" i="1"/>
  <c r="F642" i="1"/>
  <c r="F863" i="1"/>
  <c r="F1552" i="1"/>
  <c r="F3949" i="1"/>
  <c r="F220" i="1"/>
  <c r="F602" i="1"/>
  <c r="F921" i="1"/>
  <c r="F1102" i="1"/>
  <c r="F1147" i="1"/>
  <c r="F1172" i="1"/>
  <c r="F1185" i="1"/>
  <c r="F1344" i="1"/>
  <c r="F1415" i="1"/>
  <c r="F1425" i="1"/>
  <c r="F1493" i="1"/>
  <c r="F1559" i="1"/>
  <c r="F1567" i="1"/>
  <c r="F2370" i="1"/>
  <c r="F2567" i="1"/>
  <c r="F2768" i="1"/>
  <c r="F2946" i="1"/>
  <c r="F3578" i="1"/>
  <c r="F3634" i="1"/>
  <c r="F3732" i="1"/>
  <c r="F3744" i="1"/>
  <c r="F3863" i="1"/>
  <c r="F3993" i="1"/>
  <c r="F4022" i="1"/>
  <c r="F4105" i="1"/>
  <c r="F3142" i="1"/>
  <c r="F663" i="1"/>
  <c r="F2854" i="1"/>
  <c r="F3986" i="1"/>
  <c r="F4060" i="1"/>
  <c r="F1562" i="1"/>
  <c r="F4113" i="1"/>
  <c r="F1584" i="1"/>
  <c r="F151" i="1"/>
  <c r="F2660" i="1"/>
  <c r="F629" i="1"/>
  <c r="F720" i="1"/>
  <c r="F865" i="1"/>
  <c r="F904" i="1"/>
  <c r="F2601" i="1"/>
  <c r="F2765" i="1"/>
  <c r="F3921" i="1"/>
  <c r="F2504" i="1"/>
  <c r="F4112" i="1"/>
  <c r="F1565" i="1"/>
  <c r="F1711" i="1"/>
  <c r="F1909" i="1"/>
  <c r="F2132" i="1"/>
  <c r="F2162" i="1"/>
  <c r="F2324" i="1"/>
  <c r="F2599" i="1"/>
  <c r="F1119" i="1"/>
  <c r="F450" i="1"/>
  <c r="F456" i="1"/>
  <c r="F2372" i="1"/>
  <c r="F157" i="1"/>
  <c r="F1067" i="1"/>
  <c r="F576" i="1"/>
  <c r="F1573" i="1"/>
  <c r="F2327" i="1"/>
  <c r="F2863" i="1"/>
  <c r="F4039" i="1"/>
  <c r="F1997" i="1"/>
  <c r="F1438" i="1"/>
  <c r="F468" i="1"/>
  <c r="F1790" i="1"/>
  <c r="F1013" i="1"/>
  <c r="F1151" i="1"/>
  <c r="F1449" i="1"/>
  <c r="F1598" i="1"/>
  <c r="F1720" i="1"/>
  <c r="F2384" i="1"/>
  <c r="F2512" i="1"/>
  <c r="F2564" i="1"/>
  <c r="F2796" i="1"/>
  <c r="F2906" i="1"/>
  <c r="F3054" i="1"/>
  <c r="F4011" i="1"/>
  <c r="F2690" i="1"/>
  <c r="F1150" i="1"/>
  <c r="F890" i="1"/>
  <c r="F1410" i="1"/>
  <c r="F2697" i="1"/>
  <c r="F3080" i="1"/>
  <c r="F127" i="1"/>
  <c r="F545" i="1"/>
  <c r="F900" i="1"/>
  <c r="F1072" i="1"/>
  <c r="F2702" i="1"/>
  <c r="F2850" i="1"/>
  <c r="F3677" i="1"/>
  <c r="F3997" i="1"/>
  <c r="F4018" i="1"/>
  <c r="F1801" i="1"/>
  <c r="F3992" i="1"/>
  <c r="F551" i="1"/>
  <c r="F565" i="1"/>
  <c r="F1563" i="1"/>
  <c r="F874" i="1"/>
  <c r="F880" i="1"/>
  <c r="F998" i="1"/>
  <c r="F999" i="1"/>
  <c r="F2521" i="1"/>
  <c r="F3842" i="1"/>
  <c r="F3910" i="1"/>
  <c r="F734" i="1"/>
  <c r="F2880" i="1"/>
  <c r="F872" i="1"/>
  <c r="F458" i="1"/>
  <c r="F593" i="1"/>
  <c r="F711" i="1"/>
  <c r="F3924" i="1"/>
  <c r="F232" i="1"/>
  <c r="F619" i="1"/>
  <c r="F1550" i="1"/>
  <c r="F1916" i="1"/>
  <c r="F3866" i="1"/>
  <c r="F4010" i="1"/>
  <c r="F4095" i="1"/>
  <c r="F2572" i="1"/>
  <c r="F4110" i="1"/>
  <c r="F1500" i="1"/>
  <c r="F588" i="1"/>
  <c r="F1084" i="1"/>
  <c r="F3085" i="1"/>
  <c r="F563" i="1"/>
  <c r="F1419" i="1"/>
  <c r="F1579" i="1"/>
  <c r="F2357" i="1"/>
  <c r="F2382" i="1"/>
  <c r="F2683" i="1"/>
  <c r="F2864" i="1"/>
  <c r="F3642" i="1"/>
  <c r="F684" i="1"/>
  <c r="F1117" i="1"/>
  <c r="F2750" i="1"/>
  <c r="F2781" i="1"/>
  <c r="F507" i="1"/>
  <c r="F548" i="1"/>
  <c r="F2404" i="1"/>
  <c r="F186" i="1"/>
  <c r="F472" i="1"/>
  <c r="F1074" i="1"/>
  <c r="F1705" i="1"/>
  <c r="F1877" i="1"/>
  <c r="F1987" i="1"/>
  <c r="F2582" i="1"/>
  <c r="F2656" i="1"/>
  <c r="F2921" i="1"/>
  <c r="F192" i="1"/>
  <c r="F239" i="1"/>
  <c r="F446" i="1"/>
  <c r="F488" i="1"/>
  <c r="F516" i="1"/>
  <c r="F561" i="1"/>
  <c r="F774" i="1"/>
  <c r="F870" i="1"/>
  <c r="F937" i="1"/>
  <c r="F1062" i="1"/>
  <c r="F1137" i="1"/>
  <c r="F1155" i="1"/>
  <c r="F1485" i="1"/>
  <c r="F1561" i="1"/>
  <c r="F1715" i="1"/>
  <c r="F1906" i="1"/>
  <c r="F1991" i="1"/>
  <c r="F2125" i="1"/>
  <c r="F2154" i="1"/>
  <c r="F2375" i="1"/>
  <c r="F2395" i="1"/>
  <c r="F2440" i="1"/>
  <c r="F2570" i="1"/>
  <c r="F2587" i="1"/>
  <c r="F2594" i="1"/>
  <c r="F3088" i="1"/>
  <c r="F3097" i="1"/>
  <c r="F3139" i="1"/>
  <c r="F3796" i="1"/>
  <c r="F3897" i="1"/>
  <c r="F3943" i="1"/>
  <c r="F4101" i="1"/>
  <c r="F1488" i="1"/>
  <c r="F2138" i="1"/>
  <c r="F1099" i="1"/>
  <c r="F4088" i="1"/>
  <c r="F451" i="1"/>
  <c r="F457" i="1"/>
  <c r="F867" i="1"/>
  <c r="F875" i="1"/>
  <c r="F1070" i="1"/>
  <c r="F1077" i="1"/>
  <c r="F1080" i="1"/>
  <c r="F1111" i="1"/>
  <c r="F1430" i="1"/>
  <c r="F2438" i="1"/>
  <c r="F2766" i="1"/>
  <c r="F2868" i="1"/>
  <c r="F3144" i="1"/>
  <c r="F3962" i="1"/>
  <c r="F3964" i="1"/>
  <c r="F3968" i="1"/>
  <c r="F1095" i="1"/>
  <c r="F1184" i="1"/>
  <c r="F1907" i="1"/>
  <c r="F1103" i="1"/>
  <c r="F3108" i="1"/>
  <c r="F4109" i="1"/>
  <c r="F150" i="1"/>
  <c r="F156" i="1"/>
  <c r="F939" i="1"/>
  <c r="F941" i="1"/>
  <c r="F1234" i="1"/>
  <c r="F1791" i="1"/>
  <c r="F1795" i="1"/>
  <c r="F1813" i="1"/>
  <c r="F2695" i="1"/>
  <c r="F2866" i="1"/>
  <c r="F3055" i="1"/>
  <c r="F3873" i="1"/>
  <c r="F4007" i="1"/>
  <c r="F2348" i="1"/>
  <c r="F2905" i="1"/>
  <c r="F3852" i="1"/>
  <c r="F4075" i="1"/>
  <c r="F1875" i="1"/>
  <c r="F2649" i="1"/>
  <c r="F2685" i="1"/>
  <c r="F2763" i="1"/>
  <c r="F552" i="1"/>
  <c r="F1160" i="1"/>
  <c r="F1164" i="1"/>
  <c r="F1560" i="1"/>
  <c r="F1721" i="1"/>
  <c r="F1726" i="1"/>
  <c r="F2693" i="1"/>
  <c r="F2743" i="1"/>
  <c r="F2861" i="1"/>
  <c r="F3794" i="1"/>
  <c r="F3889" i="1"/>
  <c r="F4070" i="1"/>
  <c r="F1712" i="1"/>
  <c r="F2155" i="1"/>
  <c r="F2769" i="1"/>
  <c r="F775" i="1"/>
  <c r="F3990" i="1"/>
  <c r="F4092" i="1"/>
  <c r="F496" i="1"/>
  <c r="F601" i="1"/>
  <c r="F154" i="1"/>
  <c r="F499" i="1"/>
  <c r="F883" i="1"/>
  <c r="F914" i="1"/>
  <c r="F919" i="1"/>
  <c r="F1175" i="1"/>
  <c r="F1494" i="1"/>
  <c r="F1757" i="1"/>
  <c r="F2391" i="1"/>
  <c r="F2410" i="1"/>
  <c r="F2508" i="1"/>
  <c r="F2846" i="1"/>
  <c r="F3649" i="1"/>
  <c r="F1123" i="1"/>
  <c r="F2538" i="1"/>
  <c r="F2881" i="1"/>
  <c r="F4021" i="1"/>
  <c r="F1314" i="1"/>
  <c r="F1581" i="1"/>
  <c r="F4067" i="1"/>
  <c r="F2700" i="1"/>
  <c r="F455" i="1"/>
  <c r="F596" i="1"/>
  <c r="F992" i="1"/>
  <c r="F1424" i="1"/>
  <c r="F1876" i="1"/>
  <c r="F2161" i="1"/>
  <c r="F2436" i="1"/>
  <c r="F2593" i="1"/>
  <c r="F3110" i="1"/>
  <c r="F3126" i="1"/>
  <c r="F3855" i="1"/>
  <c r="F4015" i="1"/>
  <c r="F461" i="1"/>
  <c r="F462" i="1"/>
  <c r="F543" i="1"/>
  <c r="F940" i="1"/>
  <c r="F1093" i="1"/>
  <c r="F1101" i="1"/>
  <c r="F1173" i="1"/>
  <c r="F1231" i="1"/>
  <c r="F1821" i="1"/>
  <c r="F1990" i="1"/>
  <c r="F2130" i="1"/>
  <c r="F2133" i="1"/>
  <c r="F2356" i="1"/>
  <c r="F2393" i="1"/>
  <c r="F2415" i="1"/>
  <c r="F2694" i="1"/>
  <c r="F2764" i="1"/>
  <c r="F2895" i="1"/>
  <c r="F2904" i="1"/>
  <c r="F2951" i="1"/>
  <c r="F3096" i="1"/>
  <c r="F3203" i="1"/>
  <c r="F3749" i="1"/>
  <c r="F3857" i="1"/>
  <c r="F3883" i="1"/>
  <c r="F3903" i="1"/>
  <c r="F3929" i="1"/>
  <c r="F3952" i="1"/>
  <c r="F3954" i="1"/>
  <c r="F4068" i="1"/>
  <c r="F432" i="1"/>
  <c r="F2950" i="1"/>
  <c r="F2897" i="1"/>
  <c r="F4004" i="1"/>
  <c r="F1738" i="1"/>
  <c r="F3076" i="1"/>
  <c r="F779" i="1"/>
  <c r="F902" i="1"/>
  <c r="F1094" i="1"/>
  <c r="F1131" i="1"/>
  <c r="F2432" i="1"/>
  <c r="F2892" i="1"/>
  <c r="F3963" i="1"/>
  <c r="F4043" i="1"/>
  <c r="F4044" i="1"/>
  <c r="F215" i="1"/>
  <c r="F571" i="1"/>
  <c r="F599" i="1"/>
  <c r="F886" i="1"/>
  <c r="F1135" i="1"/>
  <c r="F1544" i="1"/>
  <c r="F1740" i="1"/>
  <c r="F2865" i="1"/>
  <c r="F2911" i="1"/>
  <c r="F3737" i="1"/>
  <c r="F3854" i="1"/>
  <c r="F4094" i="1"/>
  <c r="F2662" i="1"/>
  <c r="F4013" i="1"/>
  <c r="F640" i="1"/>
  <c r="F1688" i="1"/>
  <c r="F194" i="1"/>
  <c r="F1171" i="1"/>
  <c r="F2135" i="1"/>
  <c r="F4051" i="1"/>
  <c r="F676" i="1"/>
  <c r="F1055" i="1"/>
  <c r="F1088" i="1"/>
  <c r="F1408" i="1"/>
  <c r="F1409" i="1"/>
  <c r="F1437" i="1"/>
  <c r="F1456" i="1"/>
  <c r="F1585" i="1"/>
  <c r="F1812" i="1"/>
  <c r="F2349" i="1"/>
  <c r="F2643" i="1"/>
  <c r="F3644" i="1"/>
  <c r="F3927" i="1"/>
  <c r="F3928" i="1"/>
  <c r="F422" i="1"/>
  <c r="F580" i="1"/>
  <c r="F33" i="1"/>
  <c r="F3602" i="1"/>
  <c r="F562" i="1"/>
  <c r="F1083" i="1"/>
  <c r="F1904" i="1"/>
  <c r="F169" i="1"/>
  <c r="F514" i="1"/>
  <c r="F983" i="1"/>
  <c r="F1125" i="1"/>
  <c r="F1132" i="1"/>
  <c r="F1717" i="1"/>
  <c r="F3105" i="1"/>
  <c r="F3868" i="1"/>
  <c r="F3942" i="1"/>
  <c r="F3972" i="1"/>
  <c r="F122" i="1"/>
  <c r="F144" i="1"/>
  <c r="F161" i="1"/>
  <c r="F217" i="1"/>
  <c r="F445" i="1"/>
  <c r="F484" i="1"/>
  <c r="F511" i="1"/>
  <c r="F579" i="1"/>
  <c r="F586" i="1"/>
  <c r="F608" i="1"/>
  <c r="F632" i="1"/>
  <c r="F773" i="1"/>
  <c r="F849" i="1"/>
  <c r="F1044" i="1"/>
  <c r="F1075" i="1"/>
  <c r="F1116" i="1"/>
  <c r="F1128" i="1"/>
  <c r="F1178" i="1"/>
  <c r="F1545" i="1"/>
  <c r="F1566" i="1"/>
  <c r="F1703" i="1"/>
  <c r="F1865" i="1"/>
  <c r="F1869" i="1"/>
  <c r="F1913" i="1"/>
  <c r="F2128" i="1"/>
  <c r="F2215" i="1"/>
  <c r="F2376" i="1"/>
  <c r="F2398" i="1"/>
  <c r="F2442" i="1"/>
  <c r="F2687" i="1"/>
  <c r="F2759" i="1"/>
  <c r="F2779" i="1"/>
  <c r="F2843" i="1"/>
  <c r="F2888" i="1"/>
  <c r="F3067" i="1"/>
  <c r="F3112" i="1"/>
  <c r="F3123" i="1"/>
  <c r="F3131" i="1"/>
  <c r="F3134" i="1"/>
  <c r="F3738" i="1"/>
  <c r="F3747" i="1"/>
  <c r="F3797" i="1"/>
  <c r="F3860" i="1"/>
  <c r="F3870" i="1"/>
  <c r="F3880" i="1"/>
  <c r="F3919" i="1"/>
  <c r="F4002" i="1"/>
  <c r="F4026" i="1"/>
  <c r="F4086" i="1"/>
  <c r="F4087" i="1"/>
  <c r="F550" i="1"/>
  <c r="F159" i="1"/>
  <c r="F668" i="1"/>
  <c r="F1917" i="1"/>
  <c r="F2386" i="1"/>
  <c r="F2425" i="1"/>
  <c r="F1413" i="1"/>
  <c r="F2877" i="1"/>
  <c r="F3959" i="1"/>
  <c r="F427" i="1"/>
  <c r="F546" i="1"/>
  <c r="F598" i="1"/>
  <c r="F1046" i="1"/>
  <c r="F1420" i="1"/>
  <c r="F1543" i="1"/>
  <c r="F1881" i="1"/>
  <c r="F2903" i="1"/>
  <c r="F163" i="1"/>
  <c r="F442" i="1"/>
  <c r="F449" i="1"/>
  <c r="F611" i="1"/>
  <c r="F765" i="1"/>
  <c r="F1092" i="1"/>
  <c r="F1115" i="1"/>
  <c r="F1121" i="1"/>
  <c r="F1141" i="1"/>
  <c r="F1180" i="1"/>
  <c r="F1244" i="1"/>
  <c r="F1484" i="1"/>
  <c r="F1501" i="1"/>
  <c r="F1583" i="1"/>
  <c r="F1696" i="1"/>
  <c r="F2418" i="1"/>
  <c r="F2420" i="1"/>
  <c r="F2585" i="1"/>
  <c r="F2588" i="1"/>
  <c r="F2591" i="1"/>
  <c r="F2851" i="1"/>
  <c r="F2889" i="1"/>
  <c r="F3121" i="1"/>
  <c r="F3808" i="1"/>
  <c r="F3917" i="1"/>
  <c r="F3941" i="1"/>
  <c r="F3947" i="1"/>
  <c r="F3996" i="1"/>
  <c r="F4009" i="1"/>
  <c r="F4081" i="1"/>
  <c r="F638" i="1"/>
  <c r="F1183" i="1"/>
  <c r="F1867" i="1"/>
  <c r="F4074" i="1"/>
  <c r="F196" i="1"/>
  <c r="F437" i="1"/>
  <c r="F984" i="1"/>
  <c r="F1422" i="1"/>
  <c r="F1595" i="1"/>
  <c r="F2396" i="1"/>
  <c r="F3060" i="1"/>
  <c r="F3807" i="1"/>
  <c r="F3906" i="1"/>
  <c r="F3995" i="1"/>
  <c r="F4084" i="1"/>
  <c r="F4115" i="1"/>
  <c r="F447" i="1"/>
  <c r="F637" i="1"/>
  <c r="F780" i="1"/>
  <c r="F1453" i="1"/>
  <c r="F1994" i="1"/>
  <c r="F2150" i="1"/>
  <c r="F2156" i="1"/>
  <c r="F2362" i="1"/>
  <c r="F2433" i="1"/>
  <c r="F2434" i="1"/>
  <c r="F2771" i="1"/>
  <c r="F2909" i="1"/>
  <c r="F2915" i="1"/>
  <c r="F2948" i="1"/>
  <c r="F3074" i="1"/>
  <c r="F3631" i="1"/>
  <c r="F4008" i="1"/>
  <c r="F123" i="1"/>
  <c r="F173" i="1"/>
  <c r="F214" i="1"/>
  <c r="F216" i="1"/>
  <c r="F466" i="1"/>
  <c r="F476" i="1"/>
  <c r="F498" i="1"/>
  <c r="F542" i="1"/>
  <c r="F544" i="1"/>
  <c r="F566" i="1"/>
  <c r="F568" i="1"/>
  <c r="F578" i="1"/>
  <c r="F582" i="1"/>
  <c r="F585" i="1"/>
  <c r="F591" i="1"/>
  <c r="F621" i="1"/>
  <c r="F636" i="1"/>
  <c r="F641" i="1"/>
  <c r="F683" i="1"/>
  <c r="F698" i="1"/>
  <c r="F1049" i="1"/>
  <c r="F1113" i="1"/>
  <c r="F1130" i="1"/>
  <c r="F1136" i="1"/>
  <c r="F1318" i="1"/>
  <c r="F1412" i="1"/>
  <c r="F1416" i="1"/>
  <c r="F1442" i="1"/>
  <c r="F1452" i="1"/>
  <c r="F1499" i="1"/>
  <c r="F1547" i="1"/>
  <c r="F1589" i="1"/>
  <c r="F1600" i="1"/>
  <c r="F1704" i="1"/>
  <c r="F1724" i="1"/>
  <c r="F1729" i="1"/>
  <c r="F1736" i="1"/>
  <c r="F1741" i="1"/>
  <c r="F1988" i="1"/>
  <c r="F2148" i="1"/>
  <c r="F2346" i="1"/>
  <c r="F2423" i="1"/>
  <c r="F2424" i="1"/>
  <c r="F2427" i="1"/>
  <c r="F2429" i="1"/>
  <c r="F2430" i="1"/>
  <c r="F2584" i="1"/>
  <c r="F2596" i="1"/>
  <c r="F2691" i="1"/>
  <c r="F2696" i="1"/>
  <c r="F2775" i="1"/>
  <c r="F2912" i="1"/>
  <c r="F2916" i="1"/>
  <c r="F2943" i="1"/>
  <c r="F3057" i="1"/>
  <c r="F3119" i="1"/>
  <c r="F3202" i="1"/>
  <c r="F3632" i="1"/>
  <c r="F3641" i="1"/>
  <c r="F3647" i="1"/>
  <c r="F3798" i="1"/>
  <c r="F3858" i="1"/>
  <c r="F3861" i="1"/>
  <c r="F3864" i="1"/>
  <c r="F3914" i="1"/>
  <c r="F3934" i="1"/>
  <c r="F3953" i="1"/>
  <c r="F4006" i="1"/>
  <c r="F4017" i="1"/>
  <c r="F4047" i="1"/>
  <c r="F4052" i="1"/>
  <c r="F4114" i="1"/>
  <c r="F124" i="1"/>
  <c r="F126" i="1"/>
  <c r="F131" i="1"/>
  <c r="F132" i="1"/>
  <c r="F133" i="1"/>
  <c r="F135" i="1"/>
  <c r="F136" i="1"/>
  <c r="F138" i="1"/>
  <c r="F139" i="1"/>
  <c r="F142" i="1"/>
  <c r="F145" i="1"/>
  <c r="F149" i="1"/>
  <c r="F160" i="1"/>
  <c r="F162" i="1"/>
  <c r="F165" i="1"/>
  <c r="F167" i="1"/>
  <c r="F174" i="1"/>
  <c r="F175" i="1"/>
  <c r="F176" i="1"/>
  <c r="F178" i="1"/>
  <c r="F180" i="1"/>
  <c r="F184" i="1"/>
  <c r="F188" i="1"/>
  <c r="F190" i="1"/>
  <c r="F195" i="1"/>
  <c r="F197" i="1"/>
  <c r="F201" i="1"/>
  <c r="F204" i="1"/>
  <c r="F208" i="1"/>
  <c r="F210" i="1"/>
  <c r="F211" i="1"/>
  <c r="F223" i="1"/>
  <c r="F225" i="1"/>
  <c r="F226" i="1"/>
  <c r="F227" i="1"/>
  <c r="F229" i="1"/>
  <c r="F230" i="1"/>
  <c r="F231" i="1"/>
  <c r="F233" i="1"/>
  <c r="F235" i="1"/>
  <c r="F237" i="1"/>
  <c r="F238" i="1"/>
  <c r="F240" i="1"/>
  <c r="F429" i="1"/>
  <c r="F431" i="1"/>
  <c r="F435" i="1"/>
  <c r="F438" i="1"/>
  <c r="F439" i="1"/>
  <c r="F441" i="1"/>
  <c r="F443" i="1"/>
  <c r="F453" i="1"/>
  <c r="F459" i="1"/>
  <c r="F463" i="1"/>
  <c r="F464" i="1"/>
  <c r="F470" i="1"/>
  <c r="F471" i="1"/>
  <c r="F477" i="1"/>
  <c r="F479" i="1"/>
  <c r="F480" i="1"/>
  <c r="F489" i="1"/>
  <c r="F490" i="1"/>
  <c r="F492" i="1"/>
  <c r="F493" i="1"/>
  <c r="F494" i="1"/>
  <c r="F495" i="1"/>
  <c r="F497" i="1"/>
  <c r="F503" i="1"/>
  <c r="F512" i="1"/>
  <c r="F518" i="1"/>
  <c r="F520" i="1"/>
  <c r="F549" i="1"/>
  <c r="F554" i="1"/>
  <c r="F557" i="1"/>
  <c r="F560" i="1"/>
  <c r="F564" i="1"/>
  <c r="F567" i="1"/>
  <c r="F569" i="1"/>
  <c r="F574" i="1"/>
  <c r="F583" i="1"/>
  <c r="F584" i="1"/>
  <c r="F587" i="1"/>
  <c r="F604" i="1"/>
  <c r="F606" i="1"/>
  <c r="F609" i="1"/>
  <c r="F612" i="1"/>
  <c r="F613" i="1"/>
  <c r="F614" i="1"/>
  <c r="F616" i="1"/>
  <c r="F617" i="1"/>
  <c r="F618" i="1"/>
  <c r="F620" i="1"/>
  <c r="F625" i="1"/>
  <c r="F626" i="1"/>
  <c r="F627" i="1"/>
  <c r="F630" i="1"/>
  <c r="F634" i="1"/>
  <c r="F639" i="1"/>
  <c r="F688" i="1"/>
  <c r="F708" i="1"/>
  <c r="F712" i="1"/>
  <c r="F762" i="1"/>
  <c r="F764" i="1"/>
  <c r="F766" i="1"/>
  <c r="F768" i="1"/>
  <c r="F770" i="1"/>
  <c r="F772" i="1"/>
  <c r="F877" i="1"/>
  <c r="F889" i="1"/>
  <c r="F899" i="1"/>
  <c r="F903" i="1"/>
  <c r="F908" i="1"/>
  <c r="F909" i="1"/>
  <c r="F910" i="1"/>
  <c r="F913" i="1"/>
  <c r="F916" i="1"/>
  <c r="F918" i="1"/>
  <c r="F922" i="1"/>
  <c r="F928" i="1"/>
  <c r="F929" i="1"/>
  <c r="F931" i="1"/>
  <c r="F938" i="1"/>
  <c r="F949" i="1"/>
  <c r="F990" i="1"/>
  <c r="F1043" i="1"/>
  <c r="F1048" i="1"/>
  <c r="F1051" i="1"/>
  <c r="F1052" i="1"/>
  <c r="F1053" i="1"/>
  <c r="F1054" i="1"/>
  <c r="F1056" i="1"/>
  <c r="F1057" i="1"/>
  <c r="F1058" i="1"/>
  <c r="F1059" i="1"/>
  <c r="F1060" i="1"/>
  <c r="F1061" i="1"/>
  <c r="F1063" i="1"/>
  <c r="F1065" i="1"/>
  <c r="F1073" i="1"/>
  <c r="F1086" i="1"/>
  <c r="F1089" i="1"/>
  <c r="F1109" i="1"/>
  <c r="F1122" i="1"/>
  <c r="F1124" i="1"/>
  <c r="F1127" i="1"/>
  <c r="F1133" i="1"/>
  <c r="F1142" i="1"/>
  <c r="F1143" i="1"/>
  <c r="F1144" i="1"/>
  <c r="F1146" i="1"/>
  <c r="F1149" i="1"/>
  <c r="F1153" i="1"/>
  <c r="F1158" i="1"/>
  <c r="F1161" i="1"/>
  <c r="F1163" i="1"/>
  <c r="F1165" i="1"/>
  <c r="F1166" i="1"/>
  <c r="F1174" i="1"/>
  <c r="F1179" i="1"/>
  <c r="F1229" i="1"/>
  <c r="F1232" i="1"/>
  <c r="F1233" i="1"/>
  <c r="F1236" i="1"/>
  <c r="F1238" i="1"/>
  <c r="F1239" i="1"/>
  <c r="F1241" i="1"/>
  <c r="F1334" i="1"/>
  <c r="F1335" i="1"/>
  <c r="F1342" i="1"/>
  <c r="F1411" i="1"/>
  <c r="F1418" i="1"/>
  <c r="F1427" i="1"/>
  <c r="F1428" i="1"/>
  <c r="F1431" i="1"/>
  <c r="F1434" i="1"/>
  <c r="F1444" i="1"/>
  <c r="F1445" i="1"/>
  <c r="F1446" i="1"/>
  <c r="F1447" i="1"/>
  <c r="F1448" i="1"/>
  <c r="F1450" i="1"/>
  <c r="F1451" i="1"/>
  <c r="F1454" i="1"/>
  <c r="F1455" i="1"/>
  <c r="F1459" i="1"/>
  <c r="F1460" i="1"/>
  <c r="F1461" i="1"/>
  <c r="F1462" i="1"/>
  <c r="F1486" i="1"/>
  <c r="F1489" i="1"/>
  <c r="F1491" i="1"/>
  <c r="F1495" i="1"/>
  <c r="F1497" i="1"/>
  <c r="F1498" i="1"/>
  <c r="F1546" i="1"/>
  <c r="F1549" i="1"/>
  <c r="F1553" i="1"/>
  <c r="F1555" i="1"/>
  <c r="F1556" i="1"/>
  <c r="F1557" i="1"/>
  <c r="F1564" i="1"/>
  <c r="F1571" i="1"/>
  <c r="F1582" i="1"/>
  <c r="F1586" i="1"/>
  <c r="F1588" i="1"/>
  <c r="F1590" i="1"/>
  <c r="F1591" i="1"/>
  <c r="F1594" i="1"/>
  <c r="F1599" i="1"/>
  <c r="F1601" i="1"/>
  <c r="F1684" i="1"/>
  <c r="F1698" i="1"/>
  <c r="F1700" i="1"/>
  <c r="F1707" i="1"/>
  <c r="F1708" i="1"/>
  <c r="F1710" i="1"/>
  <c r="F1714" i="1"/>
  <c r="F1723" i="1"/>
  <c r="F1731" i="1"/>
  <c r="F1732" i="1"/>
  <c r="F1733" i="1"/>
  <c r="F1734" i="1"/>
  <c r="F1735" i="1"/>
  <c r="F1742" i="1"/>
  <c r="F1768" i="1"/>
  <c r="F1815" i="1"/>
  <c r="F1817" i="1"/>
  <c r="F1820" i="1"/>
  <c r="F1863" i="1"/>
  <c r="F1871" i="1"/>
  <c r="F1878" i="1"/>
  <c r="F1879" i="1"/>
  <c r="F1880" i="1"/>
  <c r="F1984" i="1"/>
  <c r="F1995" i="1"/>
  <c r="F1996" i="1"/>
  <c r="F1998" i="1"/>
  <c r="F1999" i="1"/>
  <c r="F2143" i="1"/>
  <c r="F2151" i="1"/>
  <c r="F2343" i="1"/>
  <c r="F2344" i="1"/>
  <c r="F2347" i="1"/>
  <c r="F2351" i="1"/>
  <c r="F2352" i="1"/>
  <c r="F2354" i="1"/>
  <c r="F2355" i="1"/>
  <c r="F2358" i="1"/>
  <c r="F2359" i="1"/>
  <c r="F2360" i="1"/>
  <c r="F2363" i="1"/>
  <c r="F2365" i="1"/>
  <c r="F2366" i="1"/>
  <c r="F2367" i="1"/>
  <c r="F2371" i="1"/>
  <c r="F2373" i="1"/>
  <c r="F2377" i="1"/>
  <c r="F2379" i="1"/>
  <c r="F2380" i="1"/>
  <c r="F2381" i="1"/>
  <c r="F2388" i="1"/>
  <c r="F2392" i="1"/>
  <c r="F2394" i="1"/>
  <c r="F2397" i="1"/>
  <c r="F2399" i="1"/>
  <c r="F2400" i="1"/>
  <c r="F2401" i="1"/>
  <c r="F2402" i="1"/>
  <c r="F2406" i="1"/>
  <c r="F2412" i="1"/>
  <c r="F2414" i="1"/>
  <c r="F2419" i="1"/>
  <c r="F2421" i="1"/>
  <c r="F2428" i="1"/>
  <c r="F2435" i="1"/>
  <c r="F2439" i="1"/>
  <c r="F2441" i="1"/>
  <c r="F2505" i="1"/>
  <c r="F2506" i="1"/>
  <c r="F2507" i="1"/>
  <c r="F2509" i="1"/>
  <c r="F2510" i="1"/>
  <c r="F2513" i="1"/>
  <c r="F2514" i="1"/>
  <c r="F2515" i="1"/>
  <c r="F2518" i="1"/>
  <c r="F2520" i="1"/>
  <c r="F2522" i="1"/>
  <c r="F2563" i="1"/>
  <c r="F2565" i="1"/>
  <c r="F2566" i="1"/>
  <c r="F2568" i="1"/>
  <c r="F2574" i="1"/>
  <c r="F2575" i="1"/>
  <c r="F2576" i="1"/>
  <c r="F2577" i="1"/>
  <c r="F2578" i="1"/>
  <c r="F2579" i="1"/>
  <c r="F2580" i="1"/>
  <c r="F2586" i="1"/>
  <c r="F2592" i="1"/>
  <c r="F2595" i="1"/>
  <c r="F2644" i="1"/>
  <c r="F2688" i="1"/>
  <c r="F2689" i="1"/>
  <c r="F2701" i="1"/>
  <c r="F2745" i="1"/>
  <c r="F2752" i="1"/>
  <c r="F2753" i="1"/>
  <c r="F2756" i="1"/>
  <c r="F2762" i="1"/>
  <c r="F2767" i="1"/>
  <c r="F2773" i="1"/>
  <c r="F2774" i="1"/>
  <c r="F2782" i="1"/>
  <c r="F2844" i="1"/>
  <c r="F2845" i="1"/>
  <c r="F2848" i="1"/>
  <c r="F2849" i="1"/>
  <c r="F2853" i="1"/>
  <c r="F2855" i="1"/>
  <c r="F2860" i="1"/>
  <c r="F2867" i="1"/>
  <c r="F2874" i="1"/>
  <c r="F2878" i="1"/>
  <c r="F2883" i="1"/>
  <c r="F2890" i="1"/>
  <c r="F2896" i="1"/>
  <c r="F2901" i="1"/>
  <c r="F2945" i="1"/>
  <c r="F2947" i="1"/>
  <c r="F2952" i="1"/>
  <c r="F2956" i="1"/>
  <c r="F2960" i="1"/>
  <c r="F2961" i="1"/>
  <c r="F2962" i="1"/>
  <c r="F3056" i="1"/>
  <c r="F3058" i="1"/>
  <c r="F3059" i="1"/>
  <c r="F3063" i="1"/>
  <c r="F3084" i="1"/>
  <c r="F3116" i="1"/>
  <c r="F3127" i="1"/>
  <c r="F3129" i="1"/>
  <c r="F3140" i="1"/>
  <c r="F3145" i="1"/>
  <c r="F3147" i="1"/>
  <c r="F3192" i="1"/>
  <c r="F3196" i="1"/>
  <c r="F3206" i="1"/>
  <c r="F3208" i="1"/>
  <c r="F3630" i="1"/>
  <c r="F3638" i="1"/>
  <c r="F3643" i="1"/>
  <c r="F3645" i="1"/>
  <c r="F3735" i="1"/>
  <c r="F3743" i="1"/>
  <c r="F3745" i="1"/>
  <c r="F3746" i="1"/>
  <c r="F3792" i="1"/>
  <c r="F3793" i="1"/>
  <c r="F3804" i="1"/>
  <c r="F3806" i="1"/>
  <c r="F3865" i="1"/>
  <c r="F3874" i="1"/>
  <c r="F3875" i="1"/>
  <c r="F3876" i="1"/>
  <c r="F3877" i="1"/>
  <c r="F3881" i="1"/>
  <c r="F3884" i="1"/>
  <c r="F3885" i="1"/>
  <c r="F3886" i="1"/>
  <c r="F3887" i="1"/>
  <c r="F3888" i="1"/>
  <c r="F3894" i="1"/>
  <c r="F3905" i="1"/>
  <c r="F3918" i="1"/>
  <c r="F3923" i="1"/>
  <c r="F3932" i="1"/>
  <c r="F3933" i="1"/>
  <c r="F3938" i="1"/>
  <c r="F3944" i="1"/>
  <c r="F3946" i="1"/>
  <c r="F3950" i="1"/>
  <c r="F3955" i="1"/>
  <c r="F3956" i="1"/>
  <c r="F3958" i="1"/>
  <c r="F3965" i="1"/>
  <c r="F3977" i="1"/>
  <c r="F3991" i="1"/>
  <c r="F3999" i="1"/>
  <c r="F4014" i="1"/>
  <c r="F4016" i="1"/>
  <c r="F4025" i="1"/>
  <c r="F4028" i="1"/>
  <c r="F4031" i="1"/>
  <c r="F4033" i="1"/>
  <c r="F4045" i="1"/>
  <c r="F4053" i="1"/>
  <c r="F4056" i="1"/>
  <c r="F4063" i="1"/>
  <c r="F4073" i="1"/>
  <c r="F4078" i="1"/>
  <c r="F4080" i="1"/>
  <c r="F4082" i="1"/>
  <c r="F4089" i="1"/>
  <c r="F4099" i="1"/>
  <c r="F4100" i="1"/>
  <c r="F4102" i="1"/>
  <c r="F4103" i="1"/>
  <c r="F4111" i="1"/>
  <c r="F2016" i="1"/>
  <c r="M3" i="1"/>
  <c r="N3" i="1" s="1"/>
  <c r="M4" i="1"/>
  <c r="N4" i="1" s="1"/>
  <c r="M5" i="1"/>
  <c r="N5" i="1" s="1"/>
  <c r="M6" i="1"/>
  <c r="N6" i="1" s="1"/>
  <c r="M7" i="1"/>
  <c r="N7" i="1" s="1"/>
  <c r="M8" i="1"/>
  <c r="N8" i="1" s="1"/>
  <c r="M9" i="1"/>
  <c r="N9" i="1" s="1"/>
  <c r="M10" i="1"/>
  <c r="N10" i="1" s="1"/>
  <c r="M11" i="1"/>
  <c r="N11" i="1" s="1"/>
  <c r="M12" i="1"/>
  <c r="N12" i="1" s="1"/>
  <c r="M13" i="1"/>
  <c r="N13" i="1" s="1"/>
  <c r="M14" i="1"/>
  <c r="N14" i="1" s="1"/>
  <c r="M15" i="1"/>
  <c r="N15" i="1" s="1"/>
  <c r="M16" i="1"/>
  <c r="N16" i="1" s="1"/>
  <c r="M17" i="1"/>
  <c r="N17" i="1" s="1"/>
  <c r="M18" i="1"/>
  <c r="N18" i="1" s="1"/>
  <c r="M19" i="1"/>
  <c r="N19" i="1" s="1"/>
  <c r="M20" i="1"/>
  <c r="N20" i="1" s="1"/>
  <c r="M21" i="1"/>
  <c r="N21" i="1" s="1"/>
  <c r="M22" i="1"/>
  <c r="N22" i="1" s="1"/>
  <c r="M23" i="1"/>
  <c r="N23" i="1" s="1"/>
  <c r="M24" i="1"/>
  <c r="N24" i="1" s="1"/>
  <c r="M25" i="1"/>
  <c r="N25" i="1" s="1"/>
  <c r="M26" i="1"/>
  <c r="N26" i="1" s="1"/>
  <c r="M27" i="1"/>
  <c r="N27" i="1" s="1"/>
  <c r="M28" i="1"/>
  <c r="N28" i="1" s="1"/>
  <c r="M29" i="1"/>
  <c r="N29" i="1" s="1"/>
  <c r="M30" i="1"/>
  <c r="N30" i="1" s="1"/>
  <c r="M31" i="1"/>
  <c r="N31" i="1" s="1"/>
  <c r="M32" i="1"/>
  <c r="N32" i="1" s="1"/>
  <c r="M33" i="1"/>
  <c r="N33" i="1" s="1"/>
  <c r="M34" i="1"/>
  <c r="N34" i="1" s="1"/>
  <c r="M35" i="1"/>
  <c r="N35" i="1" s="1"/>
  <c r="M36" i="1"/>
  <c r="N36" i="1" s="1"/>
  <c r="M37" i="1"/>
  <c r="N37" i="1" s="1"/>
  <c r="M38" i="1"/>
  <c r="N38" i="1" s="1"/>
  <c r="M39" i="1"/>
  <c r="N39" i="1" s="1"/>
  <c r="M40" i="1"/>
  <c r="N40" i="1" s="1"/>
  <c r="M41" i="1"/>
  <c r="N41" i="1" s="1"/>
  <c r="M42" i="1"/>
  <c r="N42" i="1" s="1"/>
  <c r="M43" i="1"/>
  <c r="N43" i="1" s="1"/>
  <c r="M44" i="1"/>
  <c r="N44" i="1" s="1"/>
  <c r="M45" i="1"/>
  <c r="N45" i="1" s="1"/>
  <c r="M46" i="1"/>
  <c r="N46" i="1" s="1"/>
  <c r="M47" i="1"/>
  <c r="N47" i="1" s="1"/>
  <c r="M48" i="1"/>
  <c r="N48" i="1" s="1"/>
  <c r="M49" i="1"/>
  <c r="N49" i="1" s="1"/>
  <c r="M50" i="1"/>
  <c r="N50" i="1" s="1"/>
  <c r="M51" i="1"/>
  <c r="N51" i="1" s="1"/>
  <c r="M52" i="1"/>
  <c r="N52" i="1" s="1"/>
  <c r="M53" i="1"/>
  <c r="N53" i="1" s="1"/>
  <c r="M54" i="1"/>
  <c r="N54" i="1" s="1"/>
  <c r="M55" i="1"/>
  <c r="N55" i="1" s="1"/>
  <c r="M56" i="1"/>
  <c r="N56" i="1" s="1"/>
  <c r="M57" i="1"/>
  <c r="N57" i="1" s="1"/>
  <c r="M58" i="1"/>
  <c r="N58" i="1" s="1"/>
  <c r="M59" i="1"/>
  <c r="N59" i="1" s="1"/>
  <c r="M60" i="1"/>
  <c r="N60" i="1" s="1"/>
  <c r="M61" i="1"/>
  <c r="N61" i="1" s="1"/>
  <c r="M62" i="1"/>
  <c r="N62" i="1" s="1"/>
  <c r="M63" i="1"/>
  <c r="N63" i="1" s="1"/>
  <c r="M64" i="1"/>
  <c r="N64" i="1" s="1"/>
  <c r="M65" i="1"/>
  <c r="N65" i="1" s="1"/>
  <c r="M66" i="1"/>
  <c r="N66" i="1" s="1"/>
  <c r="M67" i="1"/>
  <c r="N67" i="1" s="1"/>
  <c r="M68" i="1"/>
  <c r="N68" i="1" s="1"/>
  <c r="M69" i="1"/>
  <c r="N69" i="1" s="1"/>
  <c r="M70" i="1"/>
  <c r="N70" i="1" s="1"/>
  <c r="M71" i="1"/>
  <c r="N71" i="1" s="1"/>
  <c r="M72" i="1"/>
  <c r="N72" i="1" s="1"/>
  <c r="M73" i="1"/>
  <c r="N73" i="1" s="1"/>
  <c r="M74" i="1"/>
  <c r="N74" i="1" s="1"/>
  <c r="M75" i="1"/>
  <c r="N75" i="1" s="1"/>
  <c r="M76" i="1"/>
  <c r="N76" i="1" s="1"/>
  <c r="M77" i="1"/>
  <c r="N77" i="1" s="1"/>
  <c r="M78" i="1"/>
  <c r="N78" i="1" s="1"/>
  <c r="M79" i="1"/>
  <c r="N79" i="1" s="1"/>
  <c r="M80" i="1"/>
  <c r="N80" i="1" s="1"/>
  <c r="M81" i="1"/>
  <c r="N81" i="1" s="1"/>
  <c r="M82" i="1"/>
  <c r="N82" i="1" s="1"/>
  <c r="M83" i="1"/>
  <c r="N83" i="1" s="1"/>
  <c r="M84" i="1"/>
  <c r="N84" i="1" s="1"/>
  <c r="M85" i="1"/>
  <c r="N85" i="1" s="1"/>
  <c r="M86" i="1"/>
  <c r="N86" i="1" s="1"/>
  <c r="M87" i="1"/>
  <c r="N87" i="1" s="1"/>
  <c r="M88" i="1"/>
  <c r="N88" i="1" s="1"/>
  <c r="M89" i="1"/>
  <c r="N89" i="1" s="1"/>
  <c r="M90" i="1"/>
  <c r="N90" i="1" s="1"/>
  <c r="M91" i="1"/>
  <c r="N91" i="1" s="1"/>
  <c r="M92" i="1"/>
  <c r="N92" i="1" s="1"/>
  <c r="M93" i="1"/>
  <c r="N93" i="1" s="1"/>
  <c r="M94" i="1"/>
  <c r="N94" i="1" s="1"/>
  <c r="M95" i="1"/>
  <c r="N95" i="1" s="1"/>
  <c r="M96" i="1"/>
  <c r="N96" i="1" s="1"/>
  <c r="M97" i="1"/>
  <c r="N97" i="1" s="1"/>
  <c r="M98" i="1"/>
  <c r="N98" i="1" s="1"/>
  <c r="M99" i="1"/>
  <c r="N99" i="1" s="1"/>
  <c r="M100" i="1"/>
  <c r="N100" i="1" s="1"/>
  <c r="M101" i="1"/>
  <c r="N101" i="1" s="1"/>
  <c r="M102" i="1"/>
  <c r="N102" i="1" s="1"/>
  <c r="M103" i="1"/>
  <c r="N103" i="1" s="1"/>
  <c r="M104" i="1"/>
  <c r="N104" i="1" s="1"/>
  <c r="M105" i="1"/>
  <c r="N105" i="1" s="1"/>
  <c r="M106" i="1"/>
  <c r="N106" i="1" s="1"/>
  <c r="M107" i="1"/>
  <c r="N107" i="1" s="1"/>
  <c r="M108" i="1"/>
  <c r="N108" i="1" s="1"/>
  <c r="M109" i="1"/>
  <c r="N109" i="1" s="1"/>
  <c r="M110" i="1"/>
  <c r="N110" i="1" s="1"/>
  <c r="M111" i="1"/>
  <c r="N111" i="1" s="1"/>
  <c r="M112" i="1"/>
  <c r="N112" i="1" s="1"/>
  <c r="M113" i="1"/>
  <c r="N113" i="1" s="1"/>
  <c r="M114" i="1"/>
  <c r="N114" i="1" s="1"/>
  <c r="M115" i="1"/>
  <c r="N115" i="1" s="1"/>
  <c r="M116" i="1"/>
  <c r="N116" i="1" s="1"/>
  <c r="M117" i="1"/>
  <c r="N117" i="1" s="1"/>
  <c r="M118" i="1"/>
  <c r="N118" i="1" s="1"/>
  <c r="M119" i="1"/>
  <c r="N119" i="1" s="1"/>
  <c r="M120" i="1"/>
  <c r="N120" i="1" s="1"/>
  <c r="M121" i="1"/>
  <c r="N121" i="1" s="1"/>
  <c r="M122" i="1"/>
  <c r="N122" i="1" s="1"/>
  <c r="M123" i="1"/>
  <c r="N123" i="1" s="1"/>
  <c r="M124" i="1"/>
  <c r="N124" i="1" s="1"/>
  <c r="M125" i="1"/>
  <c r="N125" i="1" s="1"/>
  <c r="M126" i="1"/>
  <c r="N126" i="1" s="1"/>
  <c r="M127" i="1"/>
  <c r="N127" i="1" s="1"/>
  <c r="M128" i="1"/>
  <c r="N128" i="1" s="1"/>
  <c r="M129" i="1"/>
  <c r="N129" i="1" s="1"/>
  <c r="M130" i="1"/>
  <c r="N130" i="1" s="1"/>
  <c r="M131" i="1"/>
  <c r="N131" i="1" s="1"/>
  <c r="M132" i="1"/>
  <c r="N132" i="1" s="1"/>
  <c r="M133" i="1"/>
  <c r="N133" i="1" s="1"/>
  <c r="M134" i="1"/>
  <c r="N134" i="1" s="1"/>
  <c r="M135" i="1"/>
  <c r="N135" i="1" s="1"/>
  <c r="M136" i="1"/>
  <c r="N136" i="1" s="1"/>
  <c r="M137" i="1"/>
  <c r="N137" i="1" s="1"/>
  <c r="M138" i="1"/>
  <c r="N138" i="1" s="1"/>
  <c r="M139" i="1"/>
  <c r="N139" i="1" s="1"/>
  <c r="M140" i="1"/>
  <c r="N140" i="1" s="1"/>
  <c r="M141" i="1"/>
  <c r="N141" i="1" s="1"/>
  <c r="M142" i="1"/>
  <c r="N142" i="1" s="1"/>
  <c r="M143" i="1"/>
  <c r="N143" i="1" s="1"/>
  <c r="M144" i="1"/>
  <c r="N144" i="1" s="1"/>
  <c r="M145" i="1"/>
  <c r="N145" i="1" s="1"/>
  <c r="M146" i="1"/>
  <c r="N146" i="1" s="1"/>
  <c r="M147" i="1"/>
  <c r="N147" i="1" s="1"/>
  <c r="M148" i="1"/>
  <c r="N148" i="1" s="1"/>
  <c r="M149" i="1"/>
  <c r="N149" i="1" s="1"/>
  <c r="M150" i="1"/>
  <c r="N150" i="1" s="1"/>
  <c r="M151" i="1"/>
  <c r="N151" i="1" s="1"/>
  <c r="M152" i="1"/>
  <c r="N152" i="1" s="1"/>
  <c r="M153" i="1"/>
  <c r="N153" i="1" s="1"/>
  <c r="M154" i="1"/>
  <c r="N154" i="1" s="1"/>
  <c r="M155" i="1"/>
  <c r="N155" i="1" s="1"/>
  <c r="M156" i="1"/>
  <c r="N156" i="1" s="1"/>
  <c r="M157" i="1"/>
  <c r="N157" i="1" s="1"/>
  <c r="M158" i="1"/>
  <c r="N158" i="1" s="1"/>
  <c r="M159" i="1"/>
  <c r="N159" i="1" s="1"/>
  <c r="M160" i="1"/>
  <c r="N160" i="1" s="1"/>
  <c r="M161" i="1"/>
  <c r="N161" i="1" s="1"/>
  <c r="M162" i="1"/>
  <c r="N162" i="1" s="1"/>
  <c r="M163" i="1"/>
  <c r="N163" i="1" s="1"/>
  <c r="M164" i="1"/>
  <c r="N164" i="1" s="1"/>
  <c r="M165" i="1"/>
  <c r="N165" i="1" s="1"/>
  <c r="M166" i="1"/>
  <c r="N166" i="1" s="1"/>
  <c r="M167" i="1"/>
  <c r="N167" i="1" s="1"/>
  <c r="M168" i="1"/>
  <c r="N168" i="1" s="1"/>
  <c r="M169" i="1"/>
  <c r="N169" i="1" s="1"/>
  <c r="M170" i="1"/>
  <c r="N170" i="1" s="1"/>
  <c r="M171" i="1"/>
  <c r="N171" i="1" s="1"/>
  <c r="M172" i="1"/>
  <c r="N172" i="1" s="1"/>
  <c r="M173" i="1"/>
  <c r="N173" i="1" s="1"/>
  <c r="M174" i="1"/>
  <c r="N174" i="1" s="1"/>
  <c r="M175" i="1"/>
  <c r="N175" i="1" s="1"/>
  <c r="M176" i="1"/>
  <c r="N176" i="1" s="1"/>
  <c r="M177" i="1"/>
  <c r="N177" i="1" s="1"/>
  <c r="M178" i="1"/>
  <c r="N178" i="1" s="1"/>
  <c r="M179" i="1"/>
  <c r="N179" i="1" s="1"/>
  <c r="M180" i="1"/>
  <c r="N180" i="1" s="1"/>
  <c r="M181" i="1"/>
  <c r="N181" i="1" s="1"/>
  <c r="M182" i="1"/>
  <c r="N182" i="1" s="1"/>
  <c r="M183" i="1"/>
  <c r="N183" i="1" s="1"/>
  <c r="M184" i="1"/>
  <c r="N184" i="1" s="1"/>
  <c r="M185" i="1"/>
  <c r="N185" i="1" s="1"/>
  <c r="M186" i="1"/>
  <c r="N186" i="1" s="1"/>
  <c r="M187" i="1"/>
  <c r="N187" i="1" s="1"/>
  <c r="M188" i="1"/>
  <c r="N188" i="1" s="1"/>
  <c r="M189" i="1"/>
  <c r="N189" i="1" s="1"/>
  <c r="M190" i="1"/>
  <c r="N190" i="1" s="1"/>
  <c r="M191" i="1"/>
  <c r="N191" i="1" s="1"/>
  <c r="M192" i="1"/>
  <c r="N192" i="1" s="1"/>
  <c r="M193" i="1"/>
  <c r="N193" i="1" s="1"/>
  <c r="M194" i="1"/>
  <c r="N194" i="1" s="1"/>
  <c r="M195" i="1"/>
  <c r="N195" i="1" s="1"/>
  <c r="M196" i="1"/>
  <c r="N196" i="1" s="1"/>
  <c r="M197" i="1"/>
  <c r="N197" i="1" s="1"/>
  <c r="M198" i="1"/>
  <c r="N198" i="1" s="1"/>
  <c r="M199" i="1"/>
  <c r="N199" i="1" s="1"/>
  <c r="M200" i="1"/>
  <c r="N200" i="1" s="1"/>
  <c r="M201" i="1"/>
  <c r="N201" i="1" s="1"/>
  <c r="M202" i="1"/>
  <c r="N202" i="1" s="1"/>
  <c r="M203" i="1"/>
  <c r="N203" i="1" s="1"/>
  <c r="M204" i="1"/>
  <c r="N204" i="1" s="1"/>
  <c r="M205" i="1"/>
  <c r="N205" i="1" s="1"/>
  <c r="M206" i="1"/>
  <c r="N206" i="1" s="1"/>
  <c r="M207" i="1"/>
  <c r="N207" i="1" s="1"/>
  <c r="M208" i="1"/>
  <c r="N208" i="1" s="1"/>
  <c r="M209" i="1"/>
  <c r="N209" i="1" s="1"/>
  <c r="M210" i="1"/>
  <c r="N210" i="1" s="1"/>
  <c r="M211" i="1"/>
  <c r="N211" i="1" s="1"/>
  <c r="M212" i="1"/>
  <c r="N212" i="1" s="1"/>
  <c r="M213" i="1"/>
  <c r="N213" i="1" s="1"/>
  <c r="M214" i="1"/>
  <c r="N214" i="1" s="1"/>
  <c r="M215" i="1"/>
  <c r="N215" i="1" s="1"/>
  <c r="M216" i="1"/>
  <c r="N216" i="1" s="1"/>
  <c r="M217" i="1"/>
  <c r="N217" i="1" s="1"/>
  <c r="M218" i="1"/>
  <c r="N218" i="1" s="1"/>
  <c r="M219" i="1"/>
  <c r="N219" i="1" s="1"/>
  <c r="M220" i="1"/>
  <c r="N220" i="1" s="1"/>
  <c r="M221" i="1"/>
  <c r="N221" i="1" s="1"/>
  <c r="M222" i="1"/>
  <c r="N222" i="1" s="1"/>
  <c r="M223" i="1"/>
  <c r="N223" i="1" s="1"/>
  <c r="M224" i="1"/>
  <c r="N224" i="1" s="1"/>
  <c r="M225" i="1"/>
  <c r="N225" i="1" s="1"/>
  <c r="M226" i="1"/>
  <c r="N226" i="1" s="1"/>
  <c r="M227" i="1"/>
  <c r="N227" i="1" s="1"/>
  <c r="M228" i="1"/>
  <c r="N228" i="1" s="1"/>
  <c r="M229" i="1"/>
  <c r="N229" i="1" s="1"/>
  <c r="M230" i="1"/>
  <c r="N230" i="1" s="1"/>
  <c r="M231" i="1"/>
  <c r="N231" i="1" s="1"/>
  <c r="M232" i="1"/>
  <c r="N232" i="1" s="1"/>
  <c r="M233" i="1"/>
  <c r="N233" i="1" s="1"/>
  <c r="M234" i="1"/>
  <c r="N234" i="1" s="1"/>
  <c r="M235" i="1"/>
  <c r="N235" i="1" s="1"/>
  <c r="M236" i="1"/>
  <c r="N236" i="1" s="1"/>
  <c r="M237" i="1"/>
  <c r="N237" i="1" s="1"/>
  <c r="M238" i="1"/>
  <c r="N238" i="1" s="1"/>
  <c r="M239" i="1"/>
  <c r="N239" i="1" s="1"/>
  <c r="M240" i="1"/>
  <c r="N240" i="1" s="1"/>
  <c r="M241" i="1"/>
  <c r="N241" i="1" s="1"/>
  <c r="M242" i="1"/>
  <c r="N242" i="1" s="1"/>
  <c r="M243" i="1"/>
  <c r="N243" i="1" s="1"/>
  <c r="M244" i="1"/>
  <c r="N244" i="1" s="1"/>
  <c r="M245" i="1"/>
  <c r="N245" i="1" s="1"/>
  <c r="M246" i="1"/>
  <c r="N246" i="1" s="1"/>
  <c r="M247" i="1"/>
  <c r="N247" i="1" s="1"/>
  <c r="M248" i="1"/>
  <c r="N248" i="1" s="1"/>
  <c r="M249" i="1"/>
  <c r="N249" i="1" s="1"/>
  <c r="M250" i="1"/>
  <c r="N250" i="1" s="1"/>
  <c r="M251" i="1"/>
  <c r="N251" i="1" s="1"/>
  <c r="M252" i="1"/>
  <c r="N252" i="1" s="1"/>
  <c r="M253" i="1"/>
  <c r="N253" i="1" s="1"/>
  <c r="M254" i="1"/>
  <c r="N254" i="1" s="1"/>
  <c r="M255" i="1"/>
  <c r="N255" i="1" s="1"/>
  <c r="M256" i="1"/>
  <c r="N256" i="1" s="1"/>
  <c r="M257" i="1"/>
  <c r="N257" i="1" s="1"/>
  <c r="M258" i="1"/>
  <c r="N258" i="1" s="1"/>
  <c r="M259" i="1"/>
  <c r="N259" i="1" s="1"/>
  <c r="M260" i="1"/>
  <c r="N260" i="1" s="1"/>
  <c r="M261" i="1"/>
  <c r="N261" i="1" s="1"/>
  <c r="M262" i="1"/>
  <c r="N262" i="1" s="1"/>
  <c r="M263" i="1"/>
  <c r="N263" i="1" s="1"/>
  <c r="M264" i="1"/>
  <c r="N264" i="1" s="1"/>
  <c r="M265" i="1"/>
  <c r="N265" i="1" s="1"/>
  <c r="M266" i="1"/>
  <c r="N266" i="1" s="1"/>
  <c r="M267" i="1"/>
  <c r="N267" i="1" s="1"/>
  <c r="M268" i="1"/>
  <c r="N268" i="1" s="1"/>
  <c r="M269" i="1"/>
  <c r="N269" i="1" s="1"/>
  <c r="M270" i="1"/>
  <c r="N270" i="1" s="1"/>
  <c r="M271" i="1"/>
  <c r="N271" i="1" s="1"/>
  <c r="M272" i="1"/>
  <c r="N272" i="1" s="1"/>
  <c r="M273" i="1"/>
  <c r="N273" i="1" s="1"/>
  <c r="M274" i="1"/>
  <c r="N274" i="1" s="1"/>
  <c r="M275" i="1"/>
  <c r="N275" i="1" s="1"/>
  <c r="M276" i="1"/>
  <c r="N276" i="1" s="1"/>
  <c r="M277" i="1"/>
  <c r="N277" i="1" s="1"/>
  <c r="M278" i="1"/>
  <c r="N278" i="1" s="1"/>
  <c r="M279" i="1"/>
  <c r="N279" i="1" s="1"/>
  <c r="M280" i="1"/>
  <c r="N280" i="1" s="1"/>
  <c r="M281" i="1"/>
  <c r="N281" i="1" s="1"/>
  <c r="M282" i="1"/>
  <c r="N282" i="1" s="1"/>
  <c r="M283" i="1"/>
  <c r="N283" i="1" s="1"/>
  <c r="M284" i="1"/>
  <c r="N284" i="1" s="1"/>
  <c r="M285" i="1"/>
  <c r="N285" i="1" s="1"/>
  <c r="M286" i="1"/>
  <c r="N286" i="1" s="1"/>
  <c r="M287" i="1"/>
  <c r="N287" i="1" s="1"/>
  <c r="M288" i="1"/>
  <c r="N288" i="1" s="1"/>
  <c r="M289" i="1"/>
  <c r="N289" i="1" s="1"/>
  <c r="M290" i="1"/>
  <c r="N290" i="1" s="1"/>
  <c r="M291" i="1"/>
  <c r="N291" i="1" s="1"/>
  <c r="M292" i="1"/>
  <c r="N292" i="1" s="1"/>
  <c r="M293" i="1"/>
  <c r="N293" i="1" s="1"/>
  <c r="M294" i="1"/>
  <c r="N294" i="1" s="1"/>
  <c r="M295" i="1"/>
  <c r="N295" i="1" s="1"/>
  <c r="M296" i="1"/>
  <c r="N296" i="1" s="1"/>
  <c r="M297" i="1"/>
  <c r="N297" i="1" s="1"/>
  <c r="M298" i="1"/>
  <c r="N298" i="1" s="1"/>
  <c r="M299" i="1"/>
  <c r="N299" i="1" s="1"/>
  <c r="M300" i="1"/>
  <c r="N300" i="1" s="1"/>
  <c r="M301" i="1"/>
  <c r="N301" i="1" s="1"/>
  <c r="M302" i="1"/>
  <c r="N302" i="1" s="1"/>
  <c r="M303" i="1"/>
  <c r="N303" i="1" s="1"/>
  <c r="M304" i="1"/>
  <c r="N304" i="1" s="1"/>
  <c r="M305" i="1"/>
  <c r="N305" i="1" s="1"/>
  <c r="M306" i="1"/>
  <c r="N306" i="1" s="1"/>
  <c r="M307" i="1"/>
  <c r="N307" i="1" s="1"/>
  <c r="M308" i="1"/>
  <c r="N308" i="1" s="1"/>
  <c r="M309" i="1"/>
  <c r="N309" i="1" s="1"/>
  <c r="M310" i="1"/>
  <c r="N310" i="1" s="1"/>
  <c r="M311" i="1"/>
  <c r="N311" i="1" s="1"/>
  <c r="M312" i="1"/>
  <c r="N312" i="1" s="1"/>
  <c r="M313" i="1"/>
  <c r="N313" i="1" s="1"/>
  <c r="M314" i="1"/>
  <c r="N314" i="1" s="1"/>
  <c r="M315" i="1"/>
  <c r="N315" i="1" s="1"/>
  <c r="M316" i="1"/>
  <c r="N316" i="1" s="1"/>
  <c r="M317" i="1"/>
  <c r="N317" i="1" s="1"/>
  <c r="M318" i="1"/>
  <c r="N318" i="1" s="1"/>
  <c r="M319" i="1"/>
  <c r="N319" i="1" s="1"/>
  <c r="M320" i="1"/>
  <c r="N320" i="1" s="1"/>
  <c r="M321" i="1"/>
  <c r="N321" i="1" s="1"/>
  <c r="M322" i="1"/>
  <c r="N322" i="1" s="1"/>
  <c r="M323" i="1"/>
  <c r="N323" i="1" s="1"/>
  <c r="M324" i="1"/>
  <c r="N324" i="1" s="1"/>
  <c r="M325" i="1"/>
  <c r="N325" i="1" s="1"/>
  <c r="M326" i="1"/>
  <c r="N326" i="1" s="1"/>
  <c r="M327" i="1"/>
  <c r="N327" i="1" s="1"/>
  <c r="M328" i="1"/>
  <c r="N328" i="1" s="1"/>
  <c r="M329" i="1"/>
  <c r="N329" i="1" s="1"/>
  <c r="M330" i="1"/>
  <c r="N330" i="1" s="1"/>
  <c r="M331" i="1"/>
  <c r="N331" i="1" s="1"/>
  <c r="M332" i="1"/>
  <c r="N332" i="1" s="1"/>
  <c r="M333" i="1"/>
  <c r="N333" i="1" s="1"/>
  <c r="M334" i="1"/>
  <c r="N334" i="1" s="1"/>
  <c r="M335" i="1"/>
  <c r="N335" i="1" s="1"/>
  <c r="M336" i="1"/>
  <c r="N336" i="1" s="1"/>
  <c r="M337" i="1"/>
  <c r="N337" i="1" s="1"/>
  <c r="M338" i="1"/>
  <c r="N338" i="1" s="1"/>
  <c r="M339" i="1"/>
  <c r="N339" i="1" s="1"/>
  <c r="M340" i="1"/>
  <c r="N340" i="1" s="1"/>
  <c r="M341" i="1"/>
  <c r="N341" i="1" s="1"/>
  <c r="M342" i="1"/>
  <c r="N342" i="1" s="1"/>
  <c r="M343" i="1"/>
  <c r="N343" i="1" s="1"/>
  <c r="M344" i="1"/>
  <c r="N344" i="1" s="1"/>
  <c r="M345" i="1"/>
  <c r="N345" i="1" s="1"/>
  <c r="M346" i="1"/>
  <c r="N346" i="1" s="1"/>
  <c r="M347" i="1"/>
  <c r="N347" i="1" s="1"/>
  <c r="M348" i="1"/>
  <c r="N348" i="1" s="1"/>
  <c r="M349" i="1"/>
  <c r="N349" i="1" s="1"/>
  <c r="M350" i="1"/>
  <c r="N350" i="1" s="1"/>
  <c r="M351" i="1"/>
  <c r="N351" i="1" s="1"/>
  <c r="M352" i="1"/>
  <c r="N352" i="1" s="1"/>
  <c r="M353" i="1"/>
  <c r="N353" i="1" s="1"/>
  <c r="M354" i="1"/>
  <c r="N354" i="1" s="1"/>
  <c r="M355" i="1"/>
  <c r="N355" i="1" s="1"/>
  <c r="M356" i="1"/>
  <c r="N356" i="1" s="1"/>
  <c r="M357" i="1"/>
  <c r="N357" i="1" s="1"/>
  <c r="M358" i="1"/>
  <c r="N358" i="1" s="1"/>
  <c r="M359" i="1"/>
  <c r="N359" i="1" s="1"/>
  <c r="M360" i="1"/>
  <c r="N360" i="1" s="1"/>
  <c r="M361" i="1"/>
  <c r="N361" i="1" s="1"/>
  <c r="M362" i="1"/>
  <c r="N362" i="1" s="1"/>
  <c r="M363" i="1"/>
  <c r="N363" i="1" s="1"/>
  <c r="M364" i="1"/>
  <c r="N364" i="1" s="1"/>
  <c r="M365" i="1"/>
  <c r="N365" i="1" s="1"/>
  <c r="M366" i="1"/>
  <c r="N366" i="1" s="1"/>
  <c r="M367" i="1"/>
  <c r="N367" i="1" s="1"/>
  <c r="M368" i="1"/>
  <c r="N368" i="1" s="1"/>
  <c r="M369" i="1"/>
  <c r="N369" i="1" s="1"/>
  <c r="M370" i="1"/>
  <c r="N370" i="1" s="1"/>
  <c r="M371" i="1"/>
  <c r="N371" i="1" s="1"/>
  <c r="M372" i="1"/>
  <c r="N372" i="1" s="1"/>
  <c r="M373" i="1"/>
  <c r="N373" i="1" s="1"/>
  <c r="M374" i="1"/>
  <c r="N374" i="1" s="1"/>
  <c r="M375" i="1"/>
  <c r="N375" i="1" s="1"/>
  <c r="M376" i="1"/>
  <c r="N376" i="1" s="1"/>
  <c r="M377" i="1"/>
  <c r="N377" i="1" s="1"/>
  <c r="M378" i="1"/>
  <c r="N378" i="1" s="1"/>
  <c r="M379" i="1"/>
  <c r="N379" i="1" s="1"/>
  <c r="M380" i="1"/>
  <c r="N380" i="1" s="1"/>
  <c r="M381" i="1"/>
  <c r="N381" i="1" s="1"/>
  <c r="M382" i="1"/>
  <c r="N382" i="1" s="1"/>
  <c r="M383" i="1"/>
  <c r="N383" i="1" s="1"/>
  <c r="M384" i="1"/>
  <c r="N384" i="1" s="1"/>
  <c r="M385" i="1"/>
  <c r="N385" i="1" s="1"/>
  <c r="M386" i="1"/>
  <c r="N386" i="1" s="1"/>
  <c r="M387" i="1"/>
  <c r="N387" i="1" s="1"/>
  <c r="M388" i="1"/>
  <c r="N388" i="1" s="1"/>
  <c r="M389" i="1"/>
  <c r="N389" i="1" s="1"/>
  <c r="M390" i="1"/>
  <c r="N390" i="1" s="1"/>
  <c r="M391" i="1"/>
  <c r="N391" i="1" s="1"/>
  <c r="M392" i="1"/>
  <c r="N392" i="1" s="1"/>
  <c r="M393" i="1"/>
  <c r="N393" i="1" s="1"/>
  <c r="M394" i="1"/>
  <c r="N394" i="1" s="1"/>
  <c r="M395" i="1"/>
  <c r="N395" i="1" s="1"/>
  <c r="M396" i="1"/>
  <c r="N396" i="1" s="1"/>
  <c r="M397" i="1"/>
  <c r="N397" i="1" s="1"/>
  <c r="M398" i="1"/>
  <c r="N398" i="1" s="1"/>
  <c r="M399" i="1"/>
  <c r="N399" i="1" s="1"/>
  <c r="M400" i="1"/>
  <c r="N400" i="1" s="1"/>
  <c r="M401" i="1"/>
  <c r="N401" i="1" s="1"/>
  <c r="M402" i="1"/>
  <c r="N402" i="1" s="1"/>
  <c r="M403" i="1"/>
  <c r="N403" i="1" s="1"/>
  <c r="M404" i="1"/>
  <c r="N404" i="1" s="1"/>
  <c r="M405" i="1"/>
  <c r="N405" i="1" s="1"/>
  <c r="M406" i="1"/>
  <c r="N406" i="1" s="1"/>
  <c r="M407" i="1"/>
  <c r="N407" i="1" s="1"/>
  <c r="M408" i="1"/>
  <c r="N408" i="1" s="1"/>
  <c r="M409" i="1"/>
  <c r="N409" i="1" s="1"/>
  <c r="M410" i="1"/>
  <c r="N410" i="1" s="1"/>
  <c r="M411" i="1"/>
  <c r="N411" i="1" s="1"/>
  <c r="M412" i="1"/>
  <c r="N412" i="1" s="1"/>
  <c r="M413" i="1"/>
  <c r="N413" i="1" s="1"/>
  <c r="M414" i="1"/>
  <c r="N414" i="1" s="1"/>
  <c r="M415" i="1"/>
  <c r="N415" i="1" s="1"/>
  <c r="M416" i="1"/>
  <c r="N416" i="1" s="1"/>
  <c r="M417" i="1"/>
  <c r="N417" i="1" s="1"/>
  <c r="M418" i="1"/>
  <c r="N418" i="1" s="1"/>
  <c r="M419" i="1"/>
  <c r="N419" i="1" s="1"/>
  <c r="M420" i="1"/>
  <c r="N420" i="1" s="1"/>
  <c r="M421" i="1"/>
  <c r="N421" i="1" s="1"/>
  <c r="M422" i="1"/>
  <c r="N422" i="1" s="1"/>
  <c r="M423" i="1"/>
  <c r="N423" i="1" s="1"/>
  <c r="M424" i="1"/>
  <c r="N424" i="1" s="1"/>
  <c r="M425" i="1"/>
  <c r="N425" i="1" s="1"/>
  <c r="M426" i="1"/>
  <c r="N426" i="1" s="1"/>
  <c r="M427" i="1"/>
  <c r="N427" i="1" s="1"/>
  <c r="M428" i="1"/>
  <c r="N428" i="1" s="1"/>
  <c r="M429" i="1"/>
  <c r="N429" i="1" s="1"/>
  <c r="M430" i="1"/>
  <c r="N430" i="1" s="1"/>
  <c r="M431" i="1"/>
  <c r="N431" i="1" s="1"/>
  <c r="M432" i="1"/>
  <c r="N432" i="1" s="1"/>
  <c r="M433" i="1"/>
  <c r="N433" i="1" s="1"/>
  <c r="M434" i="1"/>
  <c r="N434" i="1" s="1"/>
  <c r="M435" i="1"/>
  <c r="N435" i="1" s="1"/>
  <c r="M436" i="1"/>
  <c r="N436" i="1" s="1"/>
  <c r="M437" i="1"/>
  <c r="N437" i="1" s="1"/>
  <c r="M438" i="1"/>
  <c r="N438" i="1" s="1"/>
  <c r="M439" i="1"/>
  <c r="N439" i="1" s="1"/>
  <c r="M440" i="1"/>
  <c r="N440" i="1" s="1"/>
  <c r="M441" i="1"/>
  <c r="N441" i="1" s="1"/>
  <c r="M442" i="1"/>
  <c r="N442" i="1" s="1"/>
  <c r="M443" i="1"/>
  <c r="N443" i="1" s="1"/>
  <c r="M444" i="1"/>
  <c r="N444" i="1" s="1"/>
  <c r="M445" i="1"/>
  <c r="N445" i="1" s="1"/>
  <c r="M446" i="1"/>
  <c r="N446" i="1" s="1"/>
  <c r="M447" i="1"/>
  <c r="N447" i="1" s="1"/>
  <c r="M448" i="1"/>
  <c r="N448" i="1" s="1"/>
  <c r="M449" i="1"/>
  <c r="N449" i="1" s="1"/>
  <c r="M450" i="1"/>
  <c r="N450" i="1" s="1"/>
  <c r="M451" i="1"/>
  <c r="N451" i="1" s="1"/>
  <c r="M452" i="1"/>
  <c r="N452" i="1" s="1"/>
  <c r="M453" i="1"/>
  <c r="N453" i="1" s="1"/>
  <c r="M454" i="1"/>
  <c r="N454" i="1" s="1"/>
  <c r="M455" i="1"/>
  <c r="N455" i="1" s="1"/>
  <c r="M456" i="1"/>
  <c r="N456" i="1" s="1"/>
  <c r="M457" i="1"/>
  <c r="N457" i="1" s="1"/>
  <c r="M458" i="1"/>
  <c r="N458" i="1" s="1"/>
  <c r="M459" i="1"/>
  <c r="N459" i="1" s="1"/>
  <c r="M460" i="1"/>
  <c r="N460" i="1" s="1"/>
  <c r="M461" i="1"/>
  <c r="N461" i="1" s="1"/>
  <c r="M462" i="1"/>
  <c r="N462" i="1" s="1"/>
  <c r="M463" i="1"/>
  <c r="N463" i="1" s="1"/>
  <c r="M464" i="1"/>
  <c r="N464" i="1" s="1"/>
  <c r="M465" i="1"/>
  <c r="N465" i="1" s="1"/>
  <c r="M466" i="1"/>
  <c r="N466" i="1" s="1"/>
  <c r="M467" i="1"/>
  <c r="N467" i="1" s="1"/>
  <c r="M468" i="1"/>
  <c r="N468" i="1" s="1"/>
  <c r="M469" i="1"/>
  <c r="N469" i="1" s="1"/>
  <c r="M470" i="1"/>
  <c r="N470" i="1" s="1"/>
  <c r="M471" i="1"/>
  <c r="N471" i="1" s="1"/>
  <c r="M472" i="1"/>
  <c r="N472" i="1" s="1"/>
  <c r="M473" i="1"/>
  <c r="N473" i="1" s="1"/>
  <c r="M474" i="1"/>
  <c r="N474" i="1" s="1"/>
  <c r="M475" i="1"/>
  <c r="N475" i="1" s="1"/>
  <c r="M476" i="1"/>
  <c r="N476" i="1" s="1"/>
  <c r="M477" i="1"/>
  <c r="N477" i="1" s="1"/>
  <c r="M478" i="1"/>
  <c r="N478" i="1" s="1"/>
  <c r="M479" i="1"/>
  <c r="N479" i="1" s="1"/>
  <c r="M480" i="1"/>
  <c r="N480" i="1" s="1"/>
  <c r="M481" i="1"/>
  <c r="N481" i="1" s="1"/>
  <c r="M482" i="1"/>
  <c r="N482" i="1" s="1"/>
  <c r="M483" i="1"/>
  <c r="N483" i="1" s="1"/>
  <c r="M484" i="1"/>
  <c r="N484" i="1" s="1"/>
  <c r="M485" i="1"/>
  <c r="N485" i="1" s="1"/>
  <c r="M486" i="1"/>
  <c r="N486" i="1" s="1"/>
  <c r="M487" i="1"/>
  <c r="N487" i="1" s="1"/>
  <c r="M488" i="1"/>
  <c r="N488" i="1" s="1"/>
  <c r="M489" i="1"/>
  <c r="N489" i="1" s="1"/>
  <c r="M490" i="1"/>
  <c r="N490" i="1" s="1"/>
  <c r="M491" i="1"/>
  <c r="N491" i="1" s="1"/>
  <c r="M492" i="1"/>
  <c r="N492" i="1" s="1"/>
  <c r="M493" i="1"/>
  <c r="N493" i="1" s="1"/>
  <c r="M494" i="1"/>
  <c r="N494" i="1" s="1"/>
  <c r="M495" i="1"/>
  <c r="N495" i="1" s="1"/>
  <c r="M496" i="1"/>
  <c r="N496" i="1" s="1"/>
  <c r="M497" i="1"/>
  <c r="N497" i="1" s="1"/>
  <c r="M498" i="1"/>
  <c r="N498" i="1" s="1"/>
  <c r="M499" i="1"/>
  <c r="N499" i="1" s="1"/>
  <c r="M500" i="1"/>
  <c r="N500" i="1" s="1"/>
  <c r="M501" i="1"/>
  <c r="N501" i="1" s="1"/>
  <c r="M502" i="1"/>
  <c r="N502" i="1" s="1"/>
  <c r="M503" i="1"/>
  <c r="N503" i="1" s="1"/>
  <c r="M504" i="1"/>
  <c r="N504" i="1" s="1"/>
  <c r="M505" i="1"/>
  <c r="N505" i="1" s="1"/>
  <c r="M506" i="1"/>
  <c r="N506" i="1" s="1"/>
  <c r="M507" i="1"/>
  <c r="N507" i="1" s="1"/>
  <c r="M508" i="1"/>
  <c r="N508" i="1" s="1"/>
  <c r="M509" i="1"/>
  <c r="N509" i="1" s="1"/>
  <c r="M510" i="1"/>
  <c r="N510" i="1" s="1"/>
  <c r="M511" i="1"/>
  <c r="N511" i="1" s="1"/>
  <c r="M512" i="1"/>
  <c r="N512" i="1" s="1"/>
  <c r="M513" i="1"/>
  <c r="N513" i="1" s="1"/>
  <c r="M514" i="1"/>
  <c r="N514" i="1" s="1"/>
  <c r="M515" i="1"/>
  <c r="N515" i="1" s="1"/>
  <c r="M516" i="1"/>
  <c r="N516" i="1" s="1"/>
  <c r="M517" i="1"/>
  <c r="N517" i="1" s="1"/>
  <c r="M518" i="1"/>
  <c r="N518" i="1" s="1"/>
  <c r="M519" i="1"/>
  <c r="N519" i="1" s="1"/>
  <c r="M520" i="1"/>
  <c r="N520" i="1" s="1"/>
  <c r="M521" i="1"/>
  <c r="N521" i="1" s="1"/>
  <c r="M522" i="1"/>
  <c r="N522" i="1" s="1"/>
  <c r="M523" i="1"/>
  <c r="N523" i="1" s="1"/>
  <c r="M524" i="1"/>
  <c r="N524" i="1" s="1"/>
  <c r="M525" i="1"/>
  <c r="N525" i="1" s="1"/>
  <c r="M526" i="1"/>
  <c r="N526" i="1" s="1"/>
  <c r="M527" i="1"/>
  <c r="N527" i="1" s="1"/>
  <c r="M528" i="1"/>
  <c r="N528" i="1" s="1"/>
  <c r="M529" i="1"/>
  <c r="N529" i="1" s="1"/>
  <c r="M530" i="1"/>
  <c r="N530" i="1" s="1"/>
  <c r="M531" i="1"/>
  <c r="N531" i="1" s="1"/>
  <c r="M532" i="1"/>
  <c r="N532" i="1" s="1"/>
  <c r="M533" i="1"/>
  <c r="N533" i="1" s="1"/>
  <c r="M534" i="1"/>
  <c r="N534" i="1" s="1"/>
  <c r="M535" i="1"/>
  <c r="N535" i="1" s="1"/>
  <c r="M536" i="1"/>
  <c r="N536" i="1" s="1"/>
  <c r="M537" i="1"/>
  <c r="N537" i="1" s="1"/>
  <c r="M538" i="1"/>
  <c r="N538" i="1" s="1"/>
  <c r="M539" i="1"/>
  <c r="N539" i="1" s="1"/>
  <c r="M540" i="1"/>
  <c r="N540" i="1" s="1"/>
  <c r="M541" i="1"/>
  <c r="N541" i="1" s="1"/>
  <c r="M542" i="1"/>
  <c r="N542" i="1" s="1"/>
  <c r="M543" i="1"/>
  <c r="N543" i="1" s="1"/>
  <c r="M544" i="1"/>
  <c r="N544" i="1" s="1"/>
  <c r="M545" i="1"/>
  <c r="N545" i="1" s="1"/>
  <c r="M546" i="1"/>
  <c r="N546" i="1" s="1"/>
  <c r="M547" i="1"/>
  <c r="N547" i="1" s="1"/>
  <c r="M548" i="1"/>
  <c r="N548" i="1" s="1"/>
  <c r="M549" i="1"/>
  <c r="N549" i="1" s="1"/>
  <c r="M550" i="1"/>
  <c r="N550" i="1" s="1"/>
  <c r="M551" i="1"/>
  <c r="N551" i="1" s="1"/>
  <c r="M552" i="1"/>
  <c r="N552" i="1" s="1"/>
  <c r="M553" i="1"/>
  <c r="N553" i="1" s="1"/>
  <c r="M554" i="1"/>
  <c r="N554" i="1" s="1"/>
  <c r="M555" i="1"/>
  <c r="N555" i="1" s="1"/>
  <c r="M556" i="1"/>
  <c r="N556" i="1" s="1"/>
  <c r="M557" i="1"/>
  <c r="N557" i="1" s="1"/>
  <c r="M558" i="1"/>
  <c r="N558" i="1" s="1"/>
  <c r="M559" i="1"/>
  <c r="N559" i="1" s="1"/>
  <c r="M560" i="1"/>
  <c r="N560" i="1" s="1"/>
  <c r="M561" i="1"/>
  <c r="N561" i="1" s="1"/>
  <c r="M562" i="1"/>
  <c r="N562" i="1" s="1"/>
  <c r="M563" i="1"/>
  <c r="N563" i="1" s="1"/>
  <c r="M564" i="1"/>
  <c r="N564" i="1" s="1"/>
  <c r="M565" i="1"/>
  <c r="N565" i="1" s="1"/>
  <c r="M566" i="1"/>
  <c r="N566" i="1" s="1"/>
  <c r="M567" i="1"/>
  <c r="N567" i="1" s="1"/>
  <c r="M568" i="1"/>
  <c r="N568" i="1" s="1"/>
  <c r="M569" i="1"/>
  <c r="N569" i="1" s="1"/>
  <c r="M570" i="1"/>
  <c r="N570" i="1" s="1"/>
  <c r="M571" i="1"/>
  <c r="N571" i="1" s="1"/>
  <c r="M572" i="1"/>
  <c r="N572" i="1" s="1"/>
  <c r="M573" i="1"/>
  <c r="N573" i="1" s="1"/>
  <c r="M574" i="1"/>
  <c r="N574" i="1" s="1"/>
  <c r="M575" i="1"/>
  <c r="N575" i="1" s="1"/>
  <c r="M576" i="1"/>
  <c r="N576" i="1" s="1"/>
  <c r="M577" i="1"/>
  <c r="N577" i="1" s="1"/>
  <c r="M578" i="1"/>
  <c r="N578" i="1" s="1"/>
  <c r="M579" i="1"/>
  <c r="N579" i="1" s="1"/>
  <c r="M580" i="1"/>
  <c r="N580" i="1" s="1"/>
  <c r="M581" i="1"/>
  <c r="N581" i="1" s="1"/>
  <c r="M582" i="1"/>
  <c r="N582" i="1" s="1"/>
  <c r="M583" i="1"/>
  <c r="N583" i="1" s="1"/>
  <c r="M584" i="1"/>
  <c r="N584" i="1" s="1"/>
  <c r="M585" i="1"/>
  <c r="N585" i="1" s="1"/>
  <c r="M586" i="1"/>
  <c r="N586" i="1" s="1"/>
  <c r="M587" i="1"/>
  <c r="N587" i="1" s="1"/>
  <c r="M588" i="1"/>
  <c r="N588" i="1" s="1"/>
  <c r="M589" i="1"/>
  <c r="N589" i="1" s="1"/>
  <c r="M590" i="1"/>
  <c r="N590" i="1" s="1"/>
  <c r="M591" i="1"/>
  <c r="N591" i="1" s="1"/>
  <c r="M592" i="1"/>
  <c r="N592" i="1" s="1"/>
  <c r="M593" i="1"/>
  <c r="N593" i="1" s="1"/>
  <c r="M594" i="1"/>
  <c r="N594" i="1" s="1"/>
  <c r="M595" i="1"/>
  <c r="N595" i="1" s="1"/>
  <c r="M596" i="1"/>
  <c r="N596" i="1" s="1"/>
  <c r="M597" i="1"/>
  <c r="N597" i="1" s="1"/>
  <c r="M598" i="1"/>
  <c r="N598" i="1" s="1"/>
  <c r="M599" i="1"/>
  <c r="N599" i="1" s="1"/>
  <c r="M600" i="1"/>
  <c r="N600" i="1" s="1"/>
  <c r="M601" i="1"/>
  <c r="N601" i="1" s="1"/>
  <c r="M602" i="1"/>
  <c r="N602" i="1" s="1"/>
  <c r="M603" i="1"/>
  <c r="N603" i="1" s="1"/>
  <c r="M604" i="1"/>
  <c r="N604" i="1" s="1"/>
  <c r="M605" i="1"/>
  <c r="N605" i="1" s="1"/>
  <c r="M606" i="1"/>
  <c r="N606" i="1" s="1"/>
  <c r="M607" i="1"/>
  <c r="N607" i="1" s="1"/>
  <c r="M608" i="1"/>
  <c r="N608" i="1" s="1"/>
  <c r="M609" i="1"/>
  <c r="N609" i="1" s="1"/>
  <c r="M610" i="1"/>
  <c r="N610" i="1" s="1"/>
  <c r="M611" i="1"/>
  <c r="N611" i="1" s="1"/>
  <c r="M612" i="1"/>
  <c r="N612" i="1" s="1"/>
  <c r="M613" i="1"/>
  <c r="N613" i="1" s="1"/>
  <c r="M614" i="1"/>
  <c r="N614" i="1" s="1"/>
  <c r="M615" i="1"/>
  <c r="N615" i="1" s="1"/>
  <c r="M616" i="1"/>
  <c r="N616" i="1" s="1"/>
  <c r="M617" i="1"/>
  <c r="N617" i="1" s="1"/>
  <c r="M618" i="1"/>
  <c r="N618" i="1" s="1"/>
  <c r="M619" i="1"/>
  <c r="N619" i="1" s="1"/>
  <c r="M620" i="1"/>
  <c r="N620" i="1" s="1"/>
  <c r="M621" i="1"/>
  <c r="N621" i="1" s="1"/>
  <c r="M622" i="1"/>
  <c r="N622" i="1" s="1"/>
  <c r="M623" i="1"/>
  <c r="N623" i="1" s="1"/>
  <c r="M624" i="1"/>
  <c r="N624" i="1" s="1"/>
  <c r="M625" i="1"/>
  <c r="N625" i="1" s="1"/>
  <c r="M626" i="1"/>
  <c r="N626" i="1" s="1"/>
  <c r="M627" i="1"/>
  <c r="N627" i="1" s="1"/>
  <c r="M628" i="1"/>
  <c r="N628" i="1" s="1"/>
  <c r="M629" i="1"/>
  <c r="N629" i="1" s="1"/>
  <c r="M630" i="1"/>
  <c r="N630" i="1" s="1"/>
  <c r="M631" i="1"/>
  <c r="N631" i="1" s="1"/>
  <c r="M632" i="1"/>
  <c r="N632" i="1" s="1"/>
  <c r="M633" i="1"/>
  <c r="N633" i="1" s="1"/>
  <c r="M634" i="1"/>
  <c r="N634" i="1" s="1"/>
  <c r="M635" i="1"/>
  <c r="N635" i="1" s="1"/>
  <c r="M636" i="1"/>
  <c r="N636" i="1" s="1"/>
  <c r="M637" i="1"/>
  <c r="N637" i="1" s="1"/>
  <c r="M638" i="1"/>
  <c r="N638" i="1" s="1"/>
  <c r="M639" i="1"/>
  <c r="N639" i="1" s="1"/>
  <c r="M640" i="1"/>
  <c r="N640" i="1" s="1"/>
  <c r="M641" i="1"/>
  <c r="N641" i="1" s="1"/>
  <c r="M642" i="1"/>
  <c r="N642" i="1" s="1"/>
  <c r="M643" i="1"/>
  <c r="N643" i="1" s="1"/>
  <c r="M644" i="1"/>
  <c r="N644" i="1" s="1"/>
  <c r="M645" i="1"/>
  <c r="N645" i="1" s="1"/>
  <c r="M646" i="1"/>
  <c r="N646" i="1" s="1"/>
  <c r="M647" i="1"/>
  <c r="N647" i="1" s="1"/>
  <c r="M648" i="1"/>
  <c r="N648" i="1" s="1"/>
  <c r="M649" i="1"/>
  <c r="N649" i="1" s="1"/>
  <c r="M650" i="1"/>
  <c r="N650" i="1" s="1"/>
  <c r="M651" i="1"/>
  <c r="N651" i="1" s="1"/>
  <c r="M652" i="1"/>
  <c r="N652" i="1" s="1"/>
  <c r="M653" i="1"/>
  <c r="N653" i="1" s="1"/>
  <c r="M654" i="1"/>
  <c r="N654" i="1" s="1"/>
  <c r="M655" i="1"/>
  <c r="N655" i="1" s="1"/>
  <c r="M656" i="1"/>
  <c r="N656" i="1" s="1"/>
  <c r="M657" i="1"/>
  <c r="N657" i="1" s="1"/>
  <c r="M658" i="1"/>
  <c r="N658" i="1" s="1"/>
  <c r="M659" i="1"/>
  <c r="N659" i="1" s="1"/>
  <c r="M660" i="1"/>
  <c r="N660" i="1" s="1"/>
  <c r="M661" i="1"/>
  <c r="N661" i="1" s="1"/>
  <c r="M662" i="1"/>
  <c r="N662" i="1" s="1"/>
  <c r="M663" i="1"/>
  <c r="N663" i="1" s="1"/>
  <c r="M664" i="1"/>
  <c r="N664" i="1" s="1"/>
  <c r="M665" i="1"/>
  <c r="N665" i="1" s="1"/>
  <c r="M666" i="1"/>
  <c r="N666" i="1" s="1"/>
  <c r="M667" i="1"/>
  <c r="N667" i="1" s="1"/>
  <c r="M668" i="1"/>
  <c r="N668" i="1" s="1"/>
  <c r="M669" i="1"/>
  <c r="N669" i="1" s="1"/>
  <c r="M670" i="1"/>
  <c r="N670" i="1" s="1"/>
  <c r="M671" i="1"/>
  <c r="N671" i="1" s="1"/>
  <c r="M672" i="1"/>
  <c r="N672" i="1" s="1"/>
  <c r="M673" i="1"/>
  <c r="N673" i="1" s="1"/>
  <c r="M674" i="1"/>
  <c r="N674" i="1" s="1"/>
  <c r="M675" i="1"/>
  <c r="N675" i="1" s="1"/>
  <c r="M676" i="1"/>
  <c r="N676" i="1" s="1"/>
  <c r="M677" i="1"/>
  <c r="N677" i="1" s="1"/>
  <c r="M678" i="1"/>
  <c r="N678" i="1" s="1"/>
  <c r="M679" i="1"/>
  <c r="N679" i="1" s="1"/>
  <c r="M680" i="1"/>
  <c r="N680" i="1" s="1"/>
  <c r="M681" i="1"/>
  <c r="N681" i="1" s="1"/>
  <c r="M682" i="1"/>
  <c r="N682" i="1" s="1"/>
  <c r="M683" i="1"/>
  <c r="N683" i="1" s="1"/>
  <c r="M684" i="1"/>
  <c r="N684" i="1" s="1"/>
  <c r="M685" i="1"/>
  <c r="N685" i="1" s="1"/>
  <c r="M686" i="1"/>
  <c r="N686" i="1" s="1"/>
  <c r="M687" i="1"/>
  <c r="N687" i="1" s="1"/>
  <c r="M688" i="1"/>
  <c r="N688" i="1" s="1"/>
  <c r="M689" i="1"/>
  <c r="N689" i="1" s="1"/>
  <c r="M690" i="1"/>
  <c r="N690" i="1" s="1"/>
  <c r="M691" i="1"/>
  <c r="N691" i="1" s="1"/>
  <c r="M692" i="1"/>
  <c r="N692" i="1" s="1"/>
  <c r="M693" i="1"/>
  <c r="N693" i="1" s="1"/>
  <c r="M694" i="1"/>
  <c r="N694" i="1" s="1"/>
  <c r="M695" i="1"/>
  <c r="N695" i="1" s="1"/>
  <c r="M696" i="1"/>
  <c r="N696" i="1" s="1"/>
  <c r="M697" i="1"/>
  <c r="N697" i="1" s="1"/>
  <c r="M698" i="1"/>
  <c r="N698" i="1" s="1"/>
  <c r="M699" i="1"/>
  <c r="N699" i="1" s="1"/>
  <c r="M700" i="1"/>
  <c r="N700" i="1" s="1"/>
  <c r="M701" i="1"/>
  <c r="N701" i="1" s="1"/>
  <c r="M702" i="1"/>
  <c r="N702" i="1" s="1"/>
  <c r="M703" i="1"/>
  <c r="N703" i="1" s="1"/>
  <c r="M704" i="1"/>
  <c r="N704" i="1" s="1"/>
  <c r="M705" i="1"/>
  <c r="N705" i="1" s="1"/>
  <c r="M706" i="1"/>
  <c r="N706" i="1" s="1"/>
  <c r="M707" i="1"/>
  <c r="N707" i="1" s="1"/>
  <c r="M708" i="1"/>
  <c r="N708" i="1" s="1"/>
  <c r="M709" i="1"/>
  <c r="N709" i="1" s="1"/>
  <c r="M710" i="1"/>
  <c r="N710" i="1" s="1"/>
  <c r="M711" i="1"/>
  <c r="N711" i="1" s="1"/>
  <c r="M712" i="1"/>
  <c r="N712" i="1" s="1"/>
  <c r="M713" i="1"/>
  <c r="N713" i="1" s="1"/>
  <c r="M714" i="1"/>
  <c r="N714" i="1" s="1"/>
  <c r="M715" i="1"/>
  <c r="N715" i="1" s="1"/>
  <c r="M716" i="1"/>
  <c r="N716" i="1" s="1"/>
  <c r="M717" i="1"/>
  <c r="N717" i="1" s="1"/>
  <c r="M718" i="1"/>
  <c r="N718" i="1" s="1"/>
  <c r="M719" i="1"/>
  <c r="N719" i="1" s="1"/>
  <c r="M720" i="1"/>
  <c r="N720" i="1" s="1"/>
  <c r="M721" i="1"/>
  <c r="N721" i="1" s="1"/>
  <c r="M722" i="1"/>
  <c r="N722" i="1" s="1"/>
  <c r="M723" i="1"/>
  <c r="N723" i="1" s="1"/>
  <c r="M724" i="1"/>
  <c r="N724" i="1" s="1"/>
  <c r="M725" i="1"/>
  <c r="N725" i="1" s="1"/>
  <c r="M726" i="1"/>
  <c r="N726" i="1" s="1"/>
  <c r="M727" i="1"/>
  <c r="N727" i="1" s="1"/>
  <c r="M728" i="1"/>
  <c r="N728" i="1" s="1"/>
  <c r="M729" i="1"/>
  <c r="N729" i="1" s="1"/>
  <c r="M730" i="1"/>
  <c r="N730" i="1" s="1"/>
  <c r="M731" i="1"/>
  <c r="N731" i="1" s="1"/>
  <c r="M732" i="1"/>
  <c r="N732" i="1" s="1"/>
  <c r="M733" i="1"/>
  <c r="N733" i="1" s="1"/>
  <c r="M734" i="1"/>
  <c r="N734" i="1" s="1"/>
  <c r="M735" i="1"/>
  <c r="N735" i="1" s="1"/>
  <c r="M736" i="1"/>
  <c r="N736" i="1" s="1"/>
  <c r="M737" i="1"/>
  <c r="N737" i="1" s="1"/>
  <c r="M738" i="1"/>
  <c r="N738" i="1" s="1"/>
  <c r="M739" i="1"/>
  <c r="N739" i="1" s="1"/>
  <c r="M740" i="1"/>
  <c r="N740" i="1" s="1"/>
  <c r="M741" i="1"/>
  <c r="N741" i="1" s="1"/>
  <c r="M742" i="1"/>
  <c r="N742" i="1" s="1"/>
  <c r="M743" i="1"/>
  <c r="N743" i="1" s="1"/>
  <c r="M744" i="1"/>
  <c r="N744" i="1" s="1"/>
  <c r="M745" i="1"/>
  <c r="N745" i="1" s="1"/>
  <c r="M746" i="1"/>
  <c r="N746" i="1" s="1"/>
  <c r="M747" i="1"/>
  <c r="N747" i="1" s="1"/>
  <c r="M748" i="1"/>
  <c r="N748" i="1" s="1"/>
  <c r="M749" i="1"/>
  <c r="N749" i="1" s="1"/>
  <c r="M750" i="1"/>
  <c r="N750" i="1" s="1"/>
  <c r="M751" i="1"/>
  <c r="N751" i="1" s="1"/>
  <c r="M752" i="1"/>
  <c r="N752" i="1" s="1"/>
  <c r="M753" i="1"/>
  <c r="N753" i="1" s="1"/>
  <c r="M754" i="1"/>
  <c r="N754" i="1" s="1"/>
  <c r="M755" i="1"/>
  <c r="N755" i="1" s="1"/>
  <c r="M756" i="1"/>
  <c r="N756" i="1" s="1"/>
  <c r="M757" i="1"/>
  <c r="N757" i="1" s="1"/>
  <c r="M758" i="1"/>
  <c r="N758" i="1" s="1"/>
  <c r="M759" i="1"/>
  <c r="N759" i="1" s="1"/>
  <c r="M760" i="1"/>
  <c r="N760" i="1" s="1"/>
  <c r="M761" i="1"/>
  <c r="N761" i="1" s="1"/>
  <c r="M762" i="1"/>
  <c r="N762" i="1" s="1"/>
  <c r="M763" i="1"/>
  <c r="N763" i="1" s="1"/>
  <c r="M764" i="1"/>
  <c r="N764" i="1" s="1"/>
  <c r="M765" i="1"/>
  <c r="N765" i="1" s="1"/>
  <c r="M766" i="1"/>
  <c r="N766" i="1" s="1"/>
  <c r="M767" i="1"/>
  <c r="N767" i="1" s="1"/>
  <c r="M768" i="1"/>
  <c r="N768" i="1" s="1"/>
  <c r="M769" i="1"/>
  <c r="N769" i="1" s="1"/>
  <c r="M770" i="1"/>
  <c r="N770" i="1" s="1"/>
  <c r="M771" i="1"/>
  <c r="N771" i="1" s="1"/>
  <c r="M772" i="1"/>
  <c r="N772" i="1" s="1"/>
  <c r="M773" i="1"/>
  <c r="N773" i="1" s="1"/>
  <c r="M774" i="1"/>
  <c r="N774" i="1" s="1"/>
  <c r="M775" i="1"/>
  <c r="N775" i="1" s="1"/>
  <c r="M776" i="1"/>
  <c r="N776" i="1" s="1"/>
  <c r="M777" i="1"/>
  <c r="N777" i="1" s="1"/>
  <c r="M778" i="1"/>
  <c r="N778" i="1" s="1"/>
  <c r="M779" i="1"/>
  <c r="N779" i="1" s="1"/>
  <c r="M780" i="1"/>
  <c r="N780" i="1" s="1"/>
  <c r="M781" i="1"/>
  <c r="N781" i="1" s="1"/>
  <c r="M782" i="1"/>
  <c r="N782" i="1" s="1"/>
  <c r="M783" i="1"/>
  <c r="N783" i="1" s="1"/>
  <c r="M784" i="1"/>
  <c r="N784" i="1" s="1"/>
  <c r="M785" i="1"/>
  <c r="N785" i="1" s="1"/>
  <c r="M786" i="1"/>
  <c r="N786" i="1" s="1"/>
  <c r="M787" i="1"/>
  <c r="N787" i="1" s="1"/>
  <c r="M788" i="1"/>
  <c r="N788" i="1" s="1"/>
  <c r="M789" i="1"/>
  <c r="N789" i="1" s="1"/>
  <c r="M790" i="1"/>
  <c r="N790" i="1" s="1"/>
  <c r="M791" i="1"/>
  <c r="N791" i="1" s="1"/>
  <c r="M792" i="1"/>
  <c r="N792" i="1" s="1"/>
  <c r="M793" i="1"/>
  <c r="N793" i="1" s="1"/>
  <c r="M794" i="1"/>
  <c r="N794" i="1" s="1"/>
  <c r="M795" i="1"/>
  <c r="N795" i="1" s="1"/>
  <c r="M796" i="1"/>
  <c r="N796" i="1" s="1"/>
  <c r="M797" i="1"/>
  <c r="N797" i="1" s="1"/>
  <c r="M798" i="1"/>
  <c r="N798" i="1" s="1"/>
  <c r="M799" i="1"/>
  <c r="N799" i="1" s="1"/>
  <c r="M800" i="1"/>
  <c r="N800" i="1" s="1"/>
  <c r="M801" i="1"/>
  <c r="N801" i="1" s="1"/>
  <c r="M802" i="1"/>
  <c r="N802" i="1" s="1"/>
  <c r="M803" i="1"/>
  <c r="N803" i="1" s="1"/>
  <c r="M804" i="1"/>
  <c r="N804" i="1" s="1"/>
  <c r="M805" i="1"/>
  <c r="N805" i="1" s="1"/>
  <c r="M806" i="1"/>
  <c r="N806" i="1" s="1"/>
  <c r="M807" i="1"/>
  <c r="N807" i="1" s="1"/>
  <c r="M808" i="1"/>
  <c r="N808" i="1" s="1"/>
  <c r="M809" i="1"/>
  <c r="N809" i="1" s="1"/>
  <c r="M810" i="1"/>
  <c r="N810" i="1" s="1"/>
  <c r="M811" i="1"/>
  <c r="N811" i="1" s="1"/>
  <c r="M812" i="1"/>
  <c r="N812" i="1" s="1"/>
  <c r="M813" i="1"/>
  <c r="N813" i="1" s="1"/>
  <c r="M814" i="1"/>
  <c r="N814" i="1" s="1"/>
  <c r="M815" i="1"/>
  <c r="N815" i="1" s="1"/>
  <c r="M816" i="1"/>
  <c r="N816" i="1" s="1"/>
  <c r="M817" i="1"/>
  <c r="N817" i="1" s="1"/>
  <c r="M818" i="1"/>
  <c r="N818" i="1" s="1"/>
  <c r="M819" i="1"/>
  <c r="N819" i="1" s="1"/>
  <c r="M820" i="1"/>
  <c r="N820" i="1" s="1"/>
  <c r="M821" i="1"/>
  <c r="N821" i="1" s="1"/>
  <c r="M822" i="1"/>
  <c r="N822" i="1" s="1"/>
  <c r="M823" i="1"/>
  <c r="N823" i="1" s="1"/>
  <c r="M824" i="1"/>
  <c r="N824" i="1" s="1"/>
  <c r="M825" i="1"/>
  <c r="N825" i="1" s="1"/>
  <c r="M826" i="1"/>
  <c r="N826" i="1" s="1"/>
  <c r="M827" i="1"/>
  <c r="N827" i="1" s="1"/>
  <c r="M828" i="1"/>
  <c r="N828" i="1" s="1"/>
  <c r="M829" i="1"/>
  <c r="N829" i="1" s="1"/>
  <c r="M830" i="1"/>
  <c r="N830" i="1" s="1"/>
  <c r="M831" i="1"/>
  <c r="N831" i="1" s="1"/>
  <c r="M832" i="1"/>
  <c r="N832" i="1" s="1"/>
  <c r="M833" i="1"/>
  <c r="N833" i="1" s="1"/>
  <c r="M834" i="1"/>
  <c r="N834" i="1" s="1"/>
  <c r="M835" i="1"/>
  <c r="N835" i="1" s="1"/>
  <c r="M836" i="1"/>
  <c r="N836" i="1" s="1"/>
  <c r="M837" i="1"/>
  <c r="N837" i="1" s="1"/>
  <c r="M838" i="1"/>
  <c r="N838" i="1" s="1"/>
  <c r="M839" i="1"/>
  <c r="N839" i="1" s="1"/>
  <c r="M840" i="1"/>
  <c r="N840" i="1" s="1"/>
  <c r="M841" i="1"/>
  <c r="N841" i="1" s="1"/>
  <c r="M842" i="1"/>
  <c r="N842" i="1" s="1"/>
  <c r="M843" i="1"/>
  <c r="N843" i="1" s="1"/>
  <c r="M844" i="1"/>
  <c r="N844" i="1" s="1"/>
  <c r="M845" i="1"/>
  <c r="N845" i="1" s="1"/>
  <c r="M846" i="1"/>
  <c r="N846" i="1" s="1"/>
  <c r="M847" i="1"/>
  <c r="N847" i="1" s="1"/>
  <c r="M848" i="1"/>
  <c r="N848" i="1" s="1"/>
  <c r="M849" i="1"/>
  <c r="N849" i="1" s="1"/>
  <c r="M850" i="1"/>
  <c r="N850" i="1" s="1"/>
  <c r="M851" i="1"/>
  <c r="N851" i="1" s="1"/>
  <c r="M852" i="1"/>
  <c r="N852" i="1" s="1"/>
  <c r="M853" i="1"/>
  <c r="N853" i="1" s="1"/>
  <c r="M854" i="1"/>
  <c r="N854" i="1" s="1"/>
  <c r="M855" i="1"/>
  <c r="N855" i="1" s="1"/>
  <c r="M856" i="1"/>
  <c r="N856" i="1" s="1"/>
  <c r="M857" i="1"/>
  <c r="N857" i="1" s="1"/>
  <c r="M858" i="1"/>
  <c r="N858" i="1" s="1"/>
  <c r="M859" i="1"/>
  <c r="N859" i="1" s="1"/>
  <c r="M860" i="1"/>
  <c r="N860" i="1" s="1"/>
  <c r="M861" i="1"/>
  <c r="N861" i="1" s="1"/>
  <c r="M862" i="1"/>
  <c r="N862" i="1" s="1"/>
  <c r="M863" i="1"/>
  <c r="N863" i="1" s="1"/>
  <c r="M864" i="1"/>
  <c r="N864" i="1" s="1"/>
  <c r="M865" i="1"/>
  <c r="N865" i="1" s="1"/>
  <c r="M866" i="1"/>
  <c r="N866" i="1" s="1"/>
  <c r="M867" i="1"/>
  <c r="N867" i="1" s="1"/>
  <c r="M868" i="1"/>
  <c r="N868" i="1" s="1"/>
  <c r="M869" i="1"/>
  <c r="N869" i="1" s="1"/>
  <c r="M870" i="1"/>
  <c r="N870" i="1" s="1"/>
  <c r="M871" i="1"/>
  <c r="N871" i="1" s="1"/>
  <c r="M872" i="1"/>
  <c r="N872" i="1" s="1"/>
  <c r="M873" i="1"/>
  <c r="N873" i="1" s="1"/>
  <c r="M874" i="1"/>
  <c r="N874" i="1" s="1"/>
  <c r="M875" i="1"/>
  <c r="N875" i="1" s="1"/>
  <c r="M876" i="1"/>
  <c r="N876" i="1" s="1"/>
  <c r="M877" i="1"/>
  <c r="N877" i="1" s="1"/>
  <c r="M878" i="1"/>
  <c r="N878" i="1" s="1"/>
  <c r="M879" i="1"/>
  <c r="N879" i="1" s="1"/>
  <c r="M880" i="1"/>
  <c r="N880" i="1" s="1"/>
  <c r="M881" i="1"/>
  <c r="N881" i="1" s="1"/>
  <c r="M882" i="1"/>
  <c r="N882" i="1" s="1"/>
  <c r="M883" i="1"/>
  <c r="N883" i="1" s="1"/>
  <c r="M884" i="1"/>
  <c r="N884" i="1" s="1"/>
  <c r="M885" i="1"/>
  <c r="N885" i="1" s="1"/>
  <c r="M886" i="1"/>
  <c r="N886" i="1" s="1"/>
  <c r="M887" i="1"/>
  <c r="N887" i="1" s="1"/>
  <c r="M888" i="1"/>
  <c r="N888" i="1" s="1"/>
  <c r="M889" i="1"/>
  <c r="N889" i="1" s="1"/>
  <c r="M890" i="1"/>
  <c r="N890" i="1" s="1"/>
  <c r="M891" i="1"/>
  <c r="N891" i="1" s="1"/>
  <c r="M892" i="1"/>
  <c r="N892" i="1" s="1"/>
  <c r="M893" i="1"/>
  <c r="N893" i="1" s="1"/>
  <c r="M894" i="1"/>
  <c r="N894" i="1" s="1"/>
  <c r="M895" i="1"/>
  <c r="N895" i="1" s="1"/>
  <c r="M896" i="1"/>
  <c r="N896" i="1" s="1"/>
  <c r="M897" i="1"/>
  <c r="N897" i="1" s="1"/>
  <c r="M898" i="1"/>
  <c r="N898" i="1" s="1"/>
  <c r="M899" i="1"/>
  <c r="N899" i="1" s="1"/>
  <c r="M900" i="1"/>
  <c r="N900" i="1" s="1"/>
  <c r="M901" i="1"/>
  <c r="N901" i="1" s="1"/>
  <c r="M902" i="1"/>
  <c r="N902" i="1" s="1"/>
  <c r="M903" i="1"/>
  <c r="N903" i="1" s="1"/>
  <c r="M904" i="1"/>
  <c r="N904" i="1" s="1"/>
  <c r="M905" i="1"/>
  <c r="N905" i="1" s="1"/>
  <c r="M906" i="1"/>
  <c r="N906" i="1" s="1"/>
  <c r="M907" i="1"/>
  <c r="N907" i="1" s="1"/>
  <c r="M908" i="1"/>
  <c r="N908" i="1" s="1"/>
  <c r="M909" i="1"/>
  <c r="N909" i="1" s="1"/>
  <c r="M910" i="1"/>
  <c r="N910" i="1" s="1"/>
  <c r="M911" i="1"/>
  <c r="N911" i="1" s="1"/>
  <c r="M912" i="1"/>
  <c r="N912" i="1" s="1"/>
  <c r="M913" i="1"/>
  <c r="N913" i="1" s="1"/>
  <c r="M914" i="1"/>
  <c r="N914" i="1" s="1"/>
  <c r="M915" i="1"/>
  <c r="N915" i="1" s="1"/>
  <c r="M916" i="1"/>
  <c r="N916" i="1" s="1"/>
  <c r="M917" i="1"/>
  <c r="N917" i="1" s="1"/>
  <c r="M918" i="1"/>
  <c r="N918" i="1" s="1"/>
  <c r="M919" i="1"/>
  <c r="N919" i="1" s="1"/>
  <c r="M920" i="1"/>
  <c r="N920" i="1" s="1"/>
  <c r="M921" i="1"/>
  <c r="N921" i="1" s="1"/>
  <c r="M922" i="1"/>
  <c r="N922" i="1" s="1"/>
  <c r="M923" i="1"/>
  <c r="N923" i="1" s="1"/>
  <c r="M924" i="1"/>
  <c r="N924" i="1" s="1"/>
  <c r="M925" i="1"/>
  <c r="N925" i="1" s="1"/>
  <c r="M926" i="1"/>
  <c r="N926" i="1" s="1"/>
  <c r="M927" i="1"/>
  <c r="N927" i="1" s="1"/>
  <c r="M928" i="1"/>
  <c r="N928" i="1" s="1"/>
  <c r="M929" i="1"/>
  <c r="N929" i="1" s="1"/>
  <c r="M930" i="1"/>
  <c r="N930" i="1" s="1"/>
  <c r="M931" i="1"/>
  <c r="N931" i="1" s="1"/>
  <c r="M932" i="1"/>
  <c r="N932" i="1" s="1"/>
  <c r="M933" i="1"/>
  <c r="N933" i="1" s="1"/>
  <c r="M934" i="1"/>
  <c r="N934" i="1" s="1"/>
  <c r="M935" i="1"/>
  <c r="N935" i="1" s="1"/>
  <c r="M936" i="1"/>
  <c r="N936" i="1" s="1"/>
  <c r="M937" i="1"/>
  <c r="N937" i="1" s="1"/>
  <c r="M938" i="1"/>
  <c r="N938" i="1" s="1"/>
  <c r="M939" i="1"/>
  <c r="N939" i="1" s="1"/>
  <c r="M940" i="1"/>
  <c r="N940" i="1" s="1"/>
  <c r="M941" i="1"/>
  <c r="N941" i="1" s="1"/>
  <c r="M942" i="1"/>
  <c r="N942" i="1" s="1"/>
  <c r="M943" i="1"/>
  <c r="N943" i="1" s="1"/>
  <c r="M944" i="1"/>
  <c r="N944" i="1" s="1"/>
  <c r="M945" i="1"/>
  <c r="N945" i="1" s="1"/>
  <c r="M946" i="1"/>
  <c r="N946" i="1" s="1"/>
  <c r="M947" i="1"/>
  <c r="N947" i="1" s="1"/>
  <c r="M948" i="1"/>
  <c r="N948" i="1" s="1"/>
  <c r="M949" i="1"/>
  <c r="N949" i="1" s="1"/>
  <c r="M950" i="1"/>
  <c r="N950" i="1" s="1"/>
  <c r="M951" i="1"/>
  <c r="N951" i="1" s="1"/>
  <c r="M952" i="1"/>
  <c r="N952" i="1" s="1"/>
  <c r="M953" i="1"/>
  <c r="N953" i="1" s="1"/>
  <c r="M954" i="1"/>
  <c r="N954" i="1" s="1"/>
  <c r="M955" i="1"/>
  <c r="N955" i="1" s="1"/>
  <c r="M956" i="1"/>
  <c r="N956" i="1" s="1"/>
  <c r="M957" i="1"/>
  <c r="N957" i="1" s="1"/>
  <c r="M958" i="1"/>
  <c r="N958" i="1" s="1"/>
  <c r="M959" i="1"/>
  <c r="N959" i="1" s="1"/>
  <c r="M960" i="1"/>
  <c r="N960" i="1" s="1"/>
  <c r="M961" i="1"/>
  <c r="N961" i="1" s="1"/>
  <c r="M962" i="1"/>
  <c r="N962" i="1" s="1"/>
  <c r="M963" i="1"/>
  <c r="N963" i="1" s="1"/>
  <c r="M964" i="1"/>
  <c r="N964" i="1" s="1"/>
  <c r="M965" i="1"/>
  <c r="N965" i="1" s="1"/>
  <c r="M966" i="1"/>
  <c r="N966" i="1" s="1"/>
  <c r="M967" i="1"/>
  <c r="N967" i="1" s="1"/>
  <c r="M968" i="1"/>
  <c r="N968" i="1" s="1"/>
  <c r="M969" i="1"/>
  <c r="N969" i="1" s="1"/>
  <c r="M970" i="1"/>
  <c r="N970" i="1" s="1"/>
  <c r="M971" i="1"/>
  <c r="N971" i="1" s="1"/>
  <c r="M972" i="1"/>
  <c r="N972" i="1" s="1"/>
  <c r="M973" i="1"/>
  <c r="N973" i="1" s="1"/>
  <c r="M974" i="1"/>
  <c r="N974" i="1" s="1"/>
  <c r="M975" i="1"/>
  <c r="N975" i="1" s="1"/>
  <c r="M976" i="1"/>
  <c r="N976" i="1" s="1"/>
  <c r="M977" i="1"/>
  <c r="N977" i="1" s="1"/>
  <c r="M978" i="1"/>
  <c r="N978" i="1" s="1"/>
  <c r="M979" i="1"/>
  <c r="N979" i="1" s="1"/>
  <c r="M980" i="1"/>
  <c r="N980" i="1" s="1"/>
  <c r="M981" i="1"/>
  <c r="N981" i="1" s="1"/>
  <c r="M982" i="1"/>
  <c r="N982" i="1" s="1"/>
  <c r="M983" i="1"/>
  <c r="N983" i="1" s="1"/>
  <c r="M984" i="1"/>
  <c r="N984" i="1" s="1"/>
  <c r="M985" i="1"/>
  <c r="N985" i="1" s="1"/>
  <c r="M986" i="1"/>
  <c r="N986" i="1" s="1"/>
  <c r="M987" i="1"/>
  <c r="N987" i="1" s="1"/>
  <c r="M988" i="1"/>
  <c r="N988" i="1" s="1"/>
  <c r="M989" i="1"/>
  <c r="N989" i="1" s="1"/>
  <c r="M990" i="1"/>
  <c r="N990" i="1" s="1"/>
  <c r="M991" i="1"/>
  <c r="N991" i="1" s="1"/>
  <c r="M992" i="1"/>
  <c r="N992" i="1" s="1"/>
  <c r="M993" i="1"/>
  <c r="N993" i="1" s="1"/>
  <c r="M994" i="1"/>
  <c r="N994" i="1" s="1"/>
  <c r="M995" i="1"/>
  <c r="N995" i="1" s="1"/>
  <c r="M996" i="1"/>
  <c r="N996" i="1" s="1"/>
  <c r="M997" i="1"/>
  <c r="N997" i="1" s="1"/>
  <c r="M998" i="1"/>
  <c r="N998" i="1" s="1"/>
  <c r="M999" i="1"/>
  <c r="N999" i="1" s="1"/>
  <c r="M1000" i="1"/>
  <c r="N1000" i="1" s="1"/>
  <c r="M1001" i="1"/>
  <c r="N1001" i="1" s="1"/>
  <c r="M1002" i="1"/>
  <c r="N1002" i="1" s="1"/>
  <c r="M1003" i="1"/>
  <c r="N1003" i="1" s="1"/>
  <c r="M1004" i="1"/>
  <c r="N1004" i="1" s="1"/>
  <c r="M1005" i="1"/>
  <c r="N1005" i="1" s="1"/>
  <c r="M1006" i="1"/>
  <c r="N1006" i="1" s="1"/>
  <c r="M1007" i="1"/>
  <c r="N1007" i="1" s="1"/>
  <c r="M1008" i="1"/>
  <c r="N1008" i="1" s="1"/>
  <c r="M1009" i="1"/>
  <c r="N1009" i="1" s="1"/>
  <c r="M1010" i="1"/>
  <c r="N1010" i="1" s="1"/>
  <c r="M1011" i="1"/>
  <c r="N1011" i="1" s="1"/>
  <c r="M1012" i="1"/>
  <c r="N1012" i="1" s="1"/>
  <c r="M1013" i="1"/>
  <c r="N1013" i="1" s="1"/>
  <c r="M1014" i="1"/>
  <c r="N1014" i="1" s="1"/>
  <c r="M1015" i="1"/>
  <c r="N1015" i="1" s="1"/>
  <c r="M1016" i="1"/>
  <c r="N1016" i="1" s="1"/>
  <c r="M1017" i="1"/>
  <c r="N1017" i="1" s="1"/>
  <c r="M1018" i="1"/>
  <c r="N1018" i="1" s="1"/>
  <c r="M1019" i="1"/>
  <c r="N1019" i="1" s="1"/>
  <c r="M1020" i="1"/>
  <c r="N1020" i="1" s="1"/>
  <c r="M1021" i="1"/>
  <c r="N1021" i="1" s="1"/>
  <c r="M1022" i="1"/>
  <c r="N1022" i="1" s="1"/>
  <c r="M1023" i="1"/>
  <c r="N1023" i="1" s="1"/>
  <c r="M1024" i="1"/>
  <c r="N1024" i="1" s="1"/>
  <c r="M1025" i="1"/>
  <c r="N1025" i="1" s="1"/>
  <c r="M1026" i="1"/>
  <c r="N1026" i="1" s="1"/>
  <c r="M1027" i="1"/>
  <c r="N1027" i="1" s="1"/>
  <c r="M1028" i="1"/>
  <c r="N1028" i="1" s="1"/>
  <c r="M1029" i="1"/>
  <c r="N1029" i="1" s="1"/>
  <c r="M1030" i="1"/>
  <c r="N1030" i="1" s="1"/>
  <c r="M1031" i="1"/>
  <c r="N1031" i="1" s="1"/>
  <c r="M1032" i="1"/>
  <c r="N1032" i="1" s="1"/>
  <c r="M1033" i="1"/>
  <c r="N1033" i="1" s="1"/>
  <c r="M1034" i="1"/>
  <c r="N1034" i="1" s="1"/>
  <c r="M1035" i="1"/>
  <c r="N1035" i="1" s="1"/>
  <c r="M1036" i="1"/>
  <c r="N1036" i="1" s="1"/>
  <c r="M1037" i="1"/>
  <c r="N1037" i="1" s="1"/>
  <c r="M1038" i="1"/>
  <c r="N1038" i="1" s="1"/>
  <c r="M1039" i="1"/>
  <c r="N1039" i="1" s="1"/>
  <c r="M1040" i="1"/>
  <c r="N1040" i="1" s="1"/>
  <c r="M1041" i="1"/>
  <c r="N1041" i="1" s="1"/>
  <c r="M1042" i="1"/>
  <c r="N1042" i="1" s="1"/>
  <c r="M1043" i="1"/>
  <c r="N1043" i="1" s="1"/>
  <c r="M1044" i="1"/>
  <c r="N1044" i="1" s="1"/>
  <c r="M1045" i="1"/>
  <c r="N1045" i="1" s="1"/>
  <c r="M1046" i="1"/>
  <c r="N1046" i="1" s="1"/>
  <c r="M1047" i="1"/>
  <c r="N1047" i="1" s="1"/>
  <c r="M1048" i="1"/>
  <c r="N1048" i="1" s="1"/>
  <c r="M1049" i="1"/>
  <c r="N1049" i="1" s="1"/>
  <c r="M1050" i="1"/>
  <c r="N1050" i="1" s="1"/>
  <c r="M1051" i="1"/>
  <c r="N1051" i="1" s="1"/>
  <c r="M1052" i="1"/>
  <c r="N1052" i="1" s="1"/>
  <c r="M1053" i="1"/>
  <c r="N1053" i="1" s="1"/>
  <c r="M1054" i="1"/>
  <c r="N1054" i="1" s="1"/>
  <c r="M1055" i="1"/>
  <c r="N1055" i="1" s="1"/>
  <c r="M1056" i="1"/>
  <c r="N1056" i="1" s="1"/>
  <c r="M1057" i="1"/>
  <c r="N1057" i="1" s="1"/>
  <c r="M1058" i="1"/>
  <c r="N1058" i="1" s="1"/>
  <c r="M1059" i="1"/>
  <c r="N1059" i="1" s="1"/>
  <c r="M1060" i="1"/>
  <c r="N1060" i="1" s="1"/>
  <c r="M1061" i="1"/>
  <c r="N1061" i="1" s="1"/>
  <c r="M1062" i="1"/>
  <c r="N1062" i="1" s="1"/>
  <c r="M1063" i="1"/>
  <c r="N1063" i="1" s="1"/>
  <c r="M1064" i="1"/>
  <c r="N1064" i="1" s="1"/>
  <c r="M1065" i="1"/>
  <c r="N1065" i="1" s="1"/>
  <c r="M1066" i="1"/>
  <c r="N1066" i="1" s="1"/>
  <c r="M1067" i="1"/>
  <c r="N1067" i="1" s="1"/>
  <c r="M1068" i="1"/>
  <c r="N1068" i="1" s="1"/>
  <c r="M1069" i="1"/>
  <c r="N1069" i="1" s="1"/>
  <c r="M1070" i="1"/>
  <c r="N1070" i="1" s="1"/>
  <c r="M1071" i="1"/>
  <c r="N1071" i="1" s="1"/>
  <c r="M1072" i="1"/>
  <c r="N1072" i="1" s="1"/>
  <c r="M1073" i="1"/>
  <c r="N1073" i="1" s="1"/>
  <c r="M1074" i="1"/>
  <c r="N1074" i="1" s="1"/>
  <c r="M1075" i="1"/>
  <c r="N1075" i="1" s="1"/>
  <c r="M1076" i="1"/>
  <c r="N1076" i="1" s="1"/>
  <c r="M1077" i="1"/>
  <c r="N1077" i="1" s="1"/>
  <c r="M1078" i="1"/>
  <c r="N1078" i="1" s="1"/>
  <c r="M1079" i="1"/>
  <c r="N1079" i="1" s="1"/>
  <c r="M1080" i="1"/>
  <c r="N1080" i="1" s="1"/>
  <c r="M1081" i="1"/>
  <c r="N1081" i="1" s="1"/>
  <c r="M1082" i="1"/>
  <c r="N1082" i="1" s="1"/>
  <c r="M1083" i="1"/>
  <c r="N1083" i="1" s="1"/>
  <c r="M1084" i="1"/>
  <c r="N1084" i="1" s="1"/>
  <c r="M1085" i="1"/>
  <c r="N1085" i="1" s="1"/>
  <c r="M1086" i="1"/>
  <c r="N1086" i="1" s="1"/>
  <c r="M1087" i="1"/>
  <c r="N1087" i="1" s="1"/>
  <c r="M1088" i="1"/>
  <c r="N1088" i="1" s="1"/>
  <c r="M1089" i="1"/>
  <c r="N1089" i="1" s="1"/>
  <c r="M1090" i="1"/>
  <c r="N1090" i="1" s="1"/>
  <c r="M1091" i="1"/>
  <c r="N1091" i="1" s="1"/>
  <c r="M1092" i="1"/>
  <c r="N1092" i="1" s="1"/>
  <c r="M1093" i="1"/>
  <c r="N1093" i="1" s="1"/>
  <c r="M1094" i="1"/>
  <c r="N1094" i="1" s="1"/>
  <c r="M1095" i="1"/>
  <c r="N1095" i="1" s="1"/>
  <c r="M1096" i="1"/>
  <c r="N1096" i="1" s="1"/>
  <c r="M1097" i="1"/>
  <c r="N1097" i="1" s="1"/>
  <c r="M1098" i="1"/>
  <c r="N1098" i="1" s="1"/>
  <c r="M1099" i="1"/>
  <c r="N1099" i="1" s="1"/>
  <c r="M1100" i="1"/>
  <c r="N1100" i="1" s="1"/>
  <c r="M1101" i="1"/>
  <c r="N1101" i="1" s="1"/>
  <c r="M1102" i="1"/>
  <c r="N1102" i="1" s="1"/>
  <c r="M1103" i="1"/>
  <c r="N1103" i="1" s="1"/>
  <c r="M1104" i="1"/>
  <c r="N1104" i="1" s="1"/>
  <c r="M1105" i="1"/>
  <c r="N1105" i="1" s="1"/>
  <c r="M1106" i="1"/>
  <c r="N1106" i="1" s="1"/>
  <c r="M1107" i="1"/>
  <c r="N1107" i="1" s="1"/>
  <c r="M1108" i="1"/>
  <c r="N1108" i="1" s="1"/>
  <c r="M1109" i="1"/>
  <c r="N1109" i="1" s="1"/>
  <c r="M1110" i="1"/>
  <c r="N1110" i="1" s="1"/>
  <c r="M1111" i="1"/>
  <c r="N1111" i="1" s="1"/>
  <c r="M1112" i="1"/>
  <c r="N1112" i="1" s="1"/>
  <c r="M1113" i="1"/>
  <c r="N1113" i="1" s="1"/>
  <c r="M1114" i="1"/>
  <c r="N1114" i="1" s="1"/>
  <c r="M1115" i="1"/>
  <c r="N1115" i="1" s="1"/>
  <c r="M1116" i="1"/>
  <c r="N1116" i="1" s="1"/>
  <c r="M1117" i="1"/>
  <c r="N1117" i="1" s="1"/>
  <c r="M1118" i="1"/>
  <c r="N1118" i="1" s="1"/>
  <c r="M1119" i="1"/>
  <c r="N1119" i="1" s="1"/>
  <c r="M1120" i="1"/>
  <c r="N1120" i="1" s="1"/>
  <c r="M1121" i="1"/>
  <c r="N1121" i="1" s="1"/>
  <c r="M1122" i="1"/>
  <c r="N1122" i="1" s="1"/>
  <c r="M1123" i="1"/>
  <c r="N1123" i="1" s="1"/>
  <c r="M1124" i="1"/>
  <c r="N1124" i="1" s="1"/>
  <c r="M1125" i="1"/>
  <c r="N1125" i="1" s="1"/>
  <c r="M1126" i="1"/>
  <c r="N1126" i="1" s="1"/>
  <c r="M1127" i="1"/>
  <c r="N1127" i="1" s="1"/>
  <c r="M1128" i="1"/>
  <c r="N1128" i="1" s="1"/>
  <c r="M1129" i="1"/>
  <c r="N1129" i="1" s="1"/>
  <c r="M1130" i="1"/>
  <c r="N1130" i="1" s="1"/>
  <c r="M1131" i="1"/>
  <c r="N1131" i="1" s="1"/>
  <c r="M1132" i="1"/>
  <c r="N1132" i="1" s="1"/>
  <c r="M1133" i="1"/>
  <c r="N1133" i="1" s="1"/>
  <c r="M1134" i="1"/>
  <c r="N1134" i="1" s="1"/>
  <c r="M1135" i="1"/>
  <c r="N1135" i="1" s="1"/>
  <c r="M1136" i="1"/>
  <c r="N1136" i="1" s="1"/>
  <c r="M1137" i="1"/>
  <c r="N1137" i="1" s="1"/>
  <c r="M1138" i="1"/>
  <c r="N1138" i="1" s="1"/>
  <c r="M1139" i="1"/>
  <c r="N1139" i="1" s="1"/>
  <c r="M1140" i="1"/>
  <c r="N1140" i="1" s="1"/>
  <c r="M1141" i="1"/>
  <c r="N1141" i="1" s="1"/>
  <c r="M1142" i="1"/>
  <c r="N1142" i="1" s="1"/>
  <c r="M1143" i="1"/>
  <c r="N1143" i="1" s="1"/>
  <c r="M1144" i="1"/>
  <c r="N1144" i="1" s="1"/>
  <c r="M1145" i="1"/>
  <c r="N1145" i="1" s="1"/>
  <c r="M1146" i="1"/>
  <c r="N1146" i="1" s="1"/>
  <c r="M1147" i="1"/>
  <c r="N1147" i="1" s="1"/>
  <c r="M1148" i="1"/>
  <c r="N1148" i="1" s="1"/>
  <c r="M1149" i="1"/>
  <c r="N1149" i="1" s="1"/>
  <c r="M1150" i="1"/>
  <c r="N1150" i="1" s="1"/>
  <c r="M1151" i="1"/>
  <c r="N1151" i="1" s="1"/>
  <c r="M1152" i="1"/>
  <c r="N1152" i="1" s="1"/>
  <c r="M1153" i="1"/>
  <c r="N1153" i="1" s="1"/>
  <c r="M1154" i="1"/>
  <c r="N1154" i="1" s="1"/>
  <c r="M1155" i="1"/>
  <c r="N1155" i="1" s="1"/>
  <c r="M1156" i="1"/>
  <c r="N1156" i="1" s="1"/>
  <c r="M1157" i="1"/>
  <c r="N1157" i="1" s="1"/>
  <c r="M1158" i="1"/>
  <c r="N1158" i="1" s="1"/>
  <c r="M1159" i="1"/>
  <c r="N1159" i="1" s="1"/>
  <c r="M1160" i="1"/>
  <c r="N1160" i="1" s="1"/>
  <c r="M1161" i="1"/>
  <c r="N1161" i="1" s="1"/>
  <c r="M1162" i="1"/>
  <c r="N1162" i="1" s="1"/>
  <c r="M1163" i="1"/>
  <c r="N1163" i="1" s="1"/>
  <c r="M1164" i="1"/>
  <c r="N1164" i="1" s="1"/>
  <c r="M1165" i="1"/>
  <c r="N1165" i="1" s="1"/>
  <c r="M1166" i="1"/>
  <c r="N1166" i="1" s="1"/>
  <c r="M1167" i="1"/>
  <c r="N1167" i="1" s="1"/>
  <c r="M1168" i="1"/>
  <c r="N1168" i="1" s="1"/>
  <c r="M1169" i="1"/>
  <c r="N1169" i="1" s="1"/>
  <c r="M1170" i="1"/>
  <c r="N1170" i="1" s="1"/>
  <c r="M1171" i="1"/>
  <c r="N1171" i="1" s="1"/>
  <c r="M1172" i="1"/>
  <c r="N1172" i="1" s="1"/>
  <c r="M1173" i="1"/>
  <c r="N1173" i="1" s="1"/>
  <c r="M1174" i="1"/>
  <c r="N1174" i="1" s="1"/>
  <c r="M1175" i="1"/>
  <c r="N1175" i="1" s="1"/>
  <c r="M1176" i="1"/>
  <c r="N1176" i="1" s="1"/>
  <c r="M1177" i="1"/>
  <c r="N1177" i="1" s="1"/>
  <c r="M1178" i="1"/>
  <c r="N1178" i="1" s="1"/>
  <c r="M1179" i="1"/>
  <c r="N1179" i="1" s="1"/>
  <c r="M1180" i="1"/>
  <c r="N1180" i="1" s="1"/>
  <c r="M1181" i="1"/>
  <c r="N1181" i="1" s="1"/>
  <c r="M1182" i="1"/>
  <c r="N1182" i="1" s="1"/>
  <c r="M1183" i="1"/>
  <c r="N1183" i="1" s="1"/>
  <c r="M1184" i="1"/>
  <c r="N1184" i="1" s="1"/>
  <c r="M1185" i="1"/>
  <c r="N1185" i="1" s="1"/>
  <c r="M1186" i="1"/>
  <c r="N1186" i="1" s="1"/>
  <c r="M1187" i="1"/>
  <c r="N1187" i="1" s="1"/>
  <c r="M1188" i="1"/>
  <c r="N1188" i="1" s="1"/>
  <c r="M1189" i="1"/>
  <c r="N1189" i="1" s="1"/>
  <c r="M1190" i="1"/>
  <c r="N1190" i="1" s="1"/>
  <c r="M1191" i="1"/>
  <c r="N1191" i="1" s="1"/>
  <c r="M1192" i="1"/>
  <c r="N1192" i="1" s="1"/>
  <c r="M1193" i="1"/>
  <c r="N1193" i="1" s="1"/>
  <c r="M1194" i="1"/>
  <c r="N1194" i="1" s="1"/>
  <c r="M1195" i="1"/>
  <c r="N1195" i="1" s="1"/>
  <c r="M1196" i="1"/>
  <c r="N1196" i="1" s="1"/>
  <c r="M1197" i="1"/>
  <c r="N1197" i="1" s="1"/>
  <c r="M1198" i="1"/>
  <c r="N1198" i="1" s="1"/>
  <c r="M1199" i="1"/>
  <c r="N1199" i="1" s="1"/>
  <c r="M1200" i="1"/>
  <c r="N1200" i="1" s="1"/>
  <c r="M1201" i="1"/>
  <c r="N1201" i="1" s="1"/>
  <c r="M1202" i="1"/>
  <c r="N1202" i="1" s="1"/>
  <c r="M1203" i="1"/>
  <c r="N1203" i="1" s="1"/>
  <c r="M1204" i="1"/>
  <c r="N1204" i="1" s="1"/>
  <c r="M1205" i="1"/>
  <c r="N1205" i="1" s="1"/>
  <c r="M1206" i="1"/>
  <c r="N1206" i="1" s="1"/>
  <c r="M1207" i="1"/>
  <c r="N1207" i="1" s="1"/>
  <c r="M1208" i="1"/>
  <c r="N1208" i="1" s="1"/>
  <c r="M1209" i="1"/>
  <c r="N1209" i="1" s="1"/>
  <c r="M1210" i="1"/>
  <c r="N1210" i="1" s="1"/>
  <c r="M1211" i="1"/>
  <c r="N1211" i="1" s="1"/>
  <c r="M1212" i="1"/>
  <c r="N1212" i="1" s="1"/>
  <c r="M1213" i="1"/>
  <c r="N1213" i="1" s="1"/>
  <c r="M1214" i="1"/>
  <c r="N1214" i="1" s="1"/>
  <c r="M1215" i="1"/>
  <c r="N1215" i="1" s="1"/>
  <c r="M1216" i="1"/>
  <c r="N1216" i="1" s="1"/>
  <c r="M1217" i="1"/>
  <c r="N1217" i="1" s="1"/>
  <c r="M1218" i="1"/>
  <c r="N1218" i="1" s="1"/>
  <c r="M1219" i="1"/>
  <c r="N1219" i="1" s="1"/>
  <c r="M1220" i="1"/>
  <c r="N1220" i="1" s="1"/>
  <c r="M1221" i="1"/>
  <c r="N1221" i="1" s="1"/>
  <c r="M1222" i="1"/>
  <c r="N1222" i="1" s="1"/>
  <c r="M1223" i="1"/>
  <c r="N1223" i="1" s="1"/>
  <c r="M1224" i="1"/>
  <c r="N1224" i="1" s="1"/>
  <c r="M1225" i="1"/>
  <c r="N1225" i="1" s="1"/>
  <c r="M1226" i="1"/>
  <c r="N1226" i="1" s="1"/>
  <c r="M1227" i="1"/>
  <c r="N1227" i="1" s="1"/>
  <c r="M1228" i="1"/>
  <c r="N1228" i="1" s="1"/>
  <c r="M1229" i="1"/>
  <c r="N1229" i="1" s="1"/>
  <c r="M1230" i="1"/>
  <c r="N1230" i="1" s="1"/>
  <c r="M1231" i="1"/>
  <c r="N1231" i="1" s="1"/>
  <c r="M1232" i="1"/>
  <c r="N1232" i="1" s="1"/>
  <c r="M1233" i="1"/>
  <c r="N1233" i="1" s="1"/>
  <c r="M1234" i="1"/>
  <c r="N1234" i="1" s="1"/>
  <c r="M1235" i="1"/>
  <c r="N1235" i="1" s="1"/>
  <c r="M1236" i="1"/>
  <c r="N1236" i="1" s="1"/>
  <c r="M1237" i="1"/>
  <c r="N1237" i="1" s="1"/>
  <c r="M1238" i="1"/>
  <c r="N1238" i="1" s="1"/>
  <c r="M1239" i="1"/>
  <c r="N1239" i="1" s="1"/>
  <c r="M1240" i="1"/>
  <c r="N1240" i="1" s="1"/>
  <c r="M1241" i="1"/>
  <c r="N1241" i="1" s="1"/>
  <c r="M1242" i="1"/>
  <c r="N1242" i="1" s="1"/>
  <c r="M1243" i="1"/>
  <c r="N1243" i="1" s="1"/>
  <c r="M1244" i="1"/>
  <c r="N1244" i="1" s="1"/>
  <c r="M1245" i="1"/>
  <c r="N1245" i="1" s="1"/>
  <c r="M1246" i="1"/>
  <c r="N1246" i="1" s="1"/>
  <c r="M1247" i="1"/>
  <c r="N1247" i="1" s="1"/>
  <c r="M1248" i="1"/>
  <c r="N1248" i="1" s="1"/>
  <c r="M1249" i="1"/>
  <c r="N1249" i="1" s="1"/>
  <c r="M1250" i="1"/>
  <c r="N1250" i="1" s="1"/>
  <c r="M1251" i="1"/>
  <c r="N1251" i="1" s="1"/>
  <c r="M1252" i="1"/>
  <c r="N1252" i="1" s="1"/>
  <c r="M1253" i="1"/>
  <c r="N1253" i="1" s="1"/>
  <c r="M1254" i="1"/>
  <c r="N1254" i="1" s="1"/>
  <c r="M1255" i="1"/>
  <c r="N1255" i="1" s="1"/>
  <c r="M1256" i="1"/>
  <c r="N1256" i="1" s="1"/>
  <c r="M1257" i="1"/>
  <c r="N1257" i="1" s="1"/>
  <c r="M1258" i="1"/>
  <c r="N1258" i="1" s="1"/>
  <c r="M1259" i="1"/>
  <c r="N1259" i="1" s="1"/>
  <c r="M1260" i="1"/>
  <c r="N1260" i="1" s="1"/>
  <c r="M1261" i="1"/>
  <c r="N1261" i="1" s="1"/>
  <c r="M1262" i="1"/>
  <c r="N1262" i="1" s="1"/>
  <c r="M1263" i="1"/>
  <c r="N1263" i="1" s="1"/>
  <c r="M1264" i="1"/>
  <c r="N1264" i="1" s="1"/>
  <c r="M1265" i="1"/>
  <c r="N1265" i="1" s="1"/>
  <c r="M1266" i="1"/>
  <c r="N1266" i="1" s="1"/>
  <c r="M1267" i="1"/>
  <c r="N1267" i="1" s="1"/>
  <c r="M1268" i="1"/>
  <c r="N1268" i="1" s="1"/>
  <c r="M1269" i="1"/>
  <c r="N1269" i="1" s="1"/>
  <c r="M1270" i="1"/>
  <c r="N1270" i="1" s="1"/>
  <c r="M1271" i="1"/>
  <c r="N1271" i="1" s="1"/>
  <c r="M1272" i="1"/>
  <c r="N1272" i="1" s="1"/>
  <c r="M1273" i="1"/>
  <c r="N1273" i="1" s="1"/>
  <c r="M1274" i="1"/>
  <c r="N1274" i="1" s="1"/>
  <c r="M1275" i="1"/>
  <c r="N1275" i="1" s="1"/>
  <c r="M1276" i="1"/>
  <c r="N1276" i="1" s="1"/>
  <c r="M1277" i="1"/>
  <c r="N1277" i="1" s="1"/>
  <c r="M1278" i="1"/>
  <c r="N1278" i="1" s="1"/>
  <c r="M1279" i="1"/>
  <c r="N1279" i="1" s="1"/>
  <c r="M1280" i="1"/>
  <c r="N1280" i="1" s="1"/>
  <c r="M1281" i="1"/>
  <c r="N1281" i="1" s="1"/>
  <c r="M1282" i="1"/>
  <c r="N1282" i="1" s="1"/>
  <c r="M1283" i="1"/>
  <c r="N1283" i="1" s="1"/>
  <c r="M1284" i="1"/>
  <c r="N1284" i="1" s="1"/>
  <c r="M1285" i="1"/>
  <c r="N1285" i="1" s="1"/>
  <c r="M1286" i="1"/>
  <c r="N1286" i="1" s="1"/>
  <c r="M1287" i="1"/>
  <c r="N1287" i="1" s="1"/>
  <c r="M1288" i="1"/>
  <c r="N1288" i="1" s="1"/>
  <c r="M1289" i="1"/>
  <c r="N1289" i="1" s="1"/>
  <c r="M1290" i="1"/>
  <c r="N1290" i="1" s="1"/>
  <c r="M1291" i="1"/>
  <c r="N1291" i="1" s="1"/>
  <c r="M1292" i="1"/>
  <c r="N1292" i="1" s="1"/>
  <c r="M1293" i="1"/>
  <c r="N1293" i="1" s="1"/>
  <c r="M1294" i="1"/>
  <c r="N1294" i="1" s="1"/>
  <c r="M1295" i="1"/>
  <c r="N1295" i="1" s="1"/>
  <c r="M1296" i="1"/>
  <c r="N1296" i="1" s="1"/>
  <c r="M1297" i="1"/>
  <c r="N1297" i="1" s="1"/>
  <c r="M1298" i="1"/>
  <c r="N1298" i="1" s="1"/>
  <c r="M1299" i="1"/>
  <c r="N1299" i="1" s="1"/>
  <c r="M1300" i="1"/>
  <c r="N1300" i="1" s="1"/>
  <c r="M1301" i="1"/>
  <c r="N1301" i="1" s="1"/>
  <c r="M1302" i="1"/>
  <c r="N1302" i="1" s="1"/>
  <c r="M1303" i="1"/>
  <c r="N1303" i="1" s="1"/>
  <c r="M1304" i="1"/>
  <c r="N1304" i="1" s="1"/>
  <c r="M1305" i="1"/>
  <c r="N1305" i="1" s="1"/>
  <c r="M1306" i="1"/>
  <c r="N1306" i="1" s="1"/>
  <c r="M1307" i="1"/>
  <c r="N1307" i="1" s="1"/>
  <c r="M1308" i="1"/>
  <c r="N1308" i="1" s="1"/>
  <c r="M1309" i="1"/>
  <c r="N1309" i="1" s="1"/>
  <c r="M1310" i="1"/>
  <c r="N1310" i="1" s="1"/>
  <c r="M1311" i="1"/>
  <c r="N1311" i="1" s="1"/>
  <c r="M1312" i="1"/>
  <c r="N1312" i="1" s="1"/>
  <c r="M1313" i="1"/>
  <c r="N1313" i="1" s="1"/>
  <c r="M1314" i="1"/>
  <c r="N1314" i="1" s="1"/>
  <c r="M1315" i="1"/>
  <c r="N1315" i="1" s="1"/>
  <c r="M1316" i="1"/>
  <c r="N1316" i="1" s="1"/>
  <c r="M1317" i="1"/>
  <c r="N1317" i="1" s="1"/>
  <c r="M1318" i="1"/>
  <c r="N1318" i="1" s="1"/>
  <c r="M1319" i="1"/>
  <c r="N1319" i="1" s="1"/>
  <c r="M1320" i="1"/>
  <c r="N1320" i="1" s="1"/>
  <c r="M1321" i="1"/>
  <c r="N1321" i="1" s="1"/>
  <c r="M1322" i="1"/>
  <c r="N1322" i="1" s="1"/>
  <c r="M1323" i="1"/>
  <c r="N1323" i="1" s="1"/>
  <c r="M1324" i="1"/>
  <c r="N1324" i="1" s="1"/>
  <c r="M1325" i="1"/>
  <c r="N1325" i="1" s="1"/>
  <c r="M1326" i="1"/>
  <c r="N1326" i="1" s="1"/>
  <c r="M1327" i="1"/>
  <c r="N1327" i="1" s="1"/>
  <c r="M1328" i="1"/>
  <c r="N1328" i="1" s="1"/>
  <c r="M1329" i="1"/>
  <c r="N1329" i="1" s="1"/>
  <c r="M1330" i="1"/>
  <c r="N1330" i="1" s="1"/>
  <c r="M1331" i="1"/>
  <c r="N1331" i="1" s="1"/>
  <c r="M1332" i="1"/>
  <c r="N1332" i="1" s="1"/>
  <c r="M1333" i="1"/>
  <c r="N1333" i="1" s="1"/>
  <c r="M1334" i="1"/>
  <c r="N1334" i="1" s="1"/>
  <c r="M1335" i="1"/>
  <c r="N1335" i="1" s="1"/>
  <c r="M1336" i="1"/>
  <c r="N1336" i="1" s="1"/>
  <c r="M1337" i="1"/>
  <c r="N1337" i="1" s="1"/>
  <c r="M1338" i="1"/>
  <c r="N1338" i="1" s="1"/>
  <c r="M1339" i="1"/>
  <c r="N1339" i="1" s="1"/>
  <c r="M1340" i="1"/>
  <c r="N1340" i="1" s="1"/>
  <c r="M1341" i="1"/>
  <c r="N1341" i="1" s="1"/>
  <c r="M1342" i="1"/>
  <c r="N1342" i="1" s="1"/>
  <c r="M1343" i="1"/>
  <c r="N1343" i="1" s="1"/>
  <c r="M1344" i="1"/>
  <c r="N1344" i="1" s="1"/>
  <c r="M1345" i="1"/>
  <c r="N1345" i="1" s="1"/>
  <c r="M1346" i="1"/>
  <c r="N1346" i="1" s="1"/>
  <c r="M1347" i="1"/>
  <c r="N1347" i="1" s="1"/>
  <c r="M1348" i="1"/>
  <c r="N1348" i="1" s="1"/>
  <c r="M1349" i="1"/>
  <c r="N1349" i="1" s="1"/>
  <c r="M1350" i="1"/>
  <c r="N1350" i="1" s="1"/>
  <c r="M1351" i="1"/>
  <c r="N1351" i="1" s="1"/>
  <c r="M1352" i="1"/>
  <c r="N1352" i="1" s="1"/>
  <c r="M1353" i="1"/>
  <c r="N1353" i="1" s="1"/>
  <c r="M1354" i="1"/>
  <c r="N1354" i="1" s="1"/>
  <c r="M1355" i="1"/>
  <c r="N1355" i="1" s="1"/>
  <c r="M1356" i="1"/>
  <c r="N1356" i="1" s="1"/>
  <c r="M1357" i="1"/>
  <c r="N1357" i="1" s="1"/>
  <c r="M1358" i="1"/>
  <c r="N1358" i="1" s="1"/>
  <c r="M1359" i="1"/>
  <c r="N1359" i="1" s="1"/>
  <c r="M1360" i="1"/>
  <c r="N1360" i="1" s="1"/>
  <c r="M1361" i="1"/>
  <c r="N1361" i="1" s="1"/>
  <c r="M1362" i="1"/>
  <c r="N1362" i="1" s="1"/>
  <c r="M1363" i="1"/>
  <c r="N1363" i="1" s="1"/>
  <c r="M1364" i="1"/>
  <c r="N1364" i="1" s="1"/>
  <c r="M1365" i="1"/>
  <c r="N1365" i="1" s="1"/>
  <c r="M1366" i="1"/>
  <c r="N1366" i="1" s="1"/>
  <c r="M1367" i="1"/>
  <c r="N1367" i="1" s="1"/>
  <c r="M1368" i="1"/>
  <c r="N1368" i="1" s="1"/>
  <c r="M1369" i="1"/>
  <c r="N1369" i="1" s="1"/>
  <c r="M1370" i="1"/>
  <c r="N1370" i="1" s="1"/>
  <c r="M1371" i="1"/>
  <c r="N1371" i="1" s="1"/>
  <c r="M1372" i="1"/>
  <c r="N1372" i="1" s="1"/>
  <c r="M1373" i="1"/>
  <c r="N1373" i="1" s="1"/>
  <c r="M1374" i="1"/>
  <c r="N1374" i="1" s="1"/>
  <c r="M1375" i="1"/>
  <c r="N1375" i="1" s="1"/>
  <c r="M1376" i="1"/>
  <c r="N1376" i="1" s="1"/>
  <c r="M1377" i="1"/>
  <c r="N1377" i="1" s="1"/>
  <c r="M1378" i="1"/>
  <c r="N1378" i="1" s="1"/>
  <c r="M1379" i="1"/>
  <c r="N1379" i="1" s="1"/>
  <c r="M1380" i="1"/>
  <c r="N1380" i="1" s="1"/>
  <c r="M1381" i="1"/>
  <c r="N1381" i="1" s="1"/>
  <c r="M1382" i="1"/>
  <c r="N1382" i="1" s="1"/>
  <c r="M1383" i="1"/>
  <c r="N1383" i="1" s="1"/>
  <c r="M1384" i="1"/>
  <c r="N1384" i="1" s="1"/>
  <c r="M1385" i="1"/>
  <c r="N1385" i="1" s="1"/>
  <c r="M1386" i="1"/>
  <c r="N1386" i="1" s="1"/>
  <c r="M1387" i="1"/>
  <c r="N1387" i="1" s="1"/>
  <c r="M1388" i="1"/>
  <c r="N1388" i="1" s="1"/>
  <c r="M1389" i="1"/>
  <c r="N1389" i="1" s="1"/>
  <c r="M1390" i="1"/>
  <c r="N1390" i="1" s="1"/>
  <c r="M1391" i="1"/>
  <c r="N1391" i="1" s="1"/>
  <c r="M1392" i="1"/>
  <c r="N1392" i="1" s="1"/>
  <c r="M1393" i="1"/>
  <c r="N1393" i="1" s="1"/>
  <c r="M1394" i="1"/>
  <c r="N1394" i="1" s="1"/>
  <c r="M1395" i="1"/>
  <c r="N1395" i="1" s="1"/>
  <c r="M1396" i="1"/>
  <c r="N1396" i="1" s="1"/>
  <c r="M1397" i="1"/>
  <c r="N1397" i="1" s="1"/>
  <c r="M1398" i="1"/>
  <c r="N1398" i="1" s="1"/>
  <c r="M1399" i="1"/>
  <c r="N1399" i="1" s="1"/>
  <c r="M1400" i="1"/>
  <c r="N1400" i="1" s="1"/>
  <c r="M1401" i="1"/>
  <c r="N1401" i="1" s="1"/>
  <c r="M1402" i="1"/>
  <c r="N1402" i="1" s="1"/>
  <c r="M1403" i="1"/>
  <c r="N1403" i="1" s="1"/>
  <c r="M1404" i="1"/>
  <c r="N1404" i="1" s="1"/>
  <c r="M1405" i="1"/>
  <c r="N1405" i="1" s="1"/>
  <c r="M1406" i="1"/>
  <c r="N1406" i="1" s="1"/>
  <c r="M1407" i="1"/>
  <c r="N1407" i="1" s="1"/>
  <c r="M1408" i="1"/>
  <c r="N1408" i="1" s="1"/>
  <c r="M1409" i="1"/>
  <c r="N1409" i="1" s="1"/>
  <c r="M1410" i="1"/>
  <c r="N1410" i="1" s="1"/>
  <c r="M1411" i="1"/>
  <c r="N1411" i="1" s="1"/>
  <c r="M1412" i="1"/>
  <c r="N1412" i="1" s="1"/>
  <c r="M1413" i="1"/>
  <c r="N1413" i="1" s="1"/>
  <c r="M1414" i="1"/>
  <c r="N1414" i="1" s="1"/>
  <c r="M1415" i="1"/>
  <c r="N1415" i="1" s="1"/>
  <c r="M1416" i="1"/>
  <c r="N1416" i="1" s="1"/>
  <c r="M1417" i="1"/>
  <c r="N1417" i="1" s="1"/>
  <c r="M1418" i="1"/>
  <c r="N1418" i="1" s="1"/>
  <c r="M1419" i="1"/>
  <c r="N1419" i="1" s="1"/>
  <c r="M1420" i="1"/>
  <c r="N1420" i="1" s="1"/>
  <c r="M1421" i="1"/>
  <c r="N1421" i="1" s="1"/>
  <c r="M1422" i="1"/>
  <c r="N1422" i="1" s="1"/>
  <c r="M1423" i="1"/>
  <c r="N1423" i="1" s="1"/>
  <c r="M1424" i="1"/>
  <c r="N1424" i="1" s="1"/>
  <c r="M1425" i="1"/>
  <c r="N1425" i="1" s="1"/>
  <c r="M1426" i="1"/>
  <c r="N1426" i="1" s="1"/>
  <c r="M1427" i="1"/>
  <c r="N1427" i="1" s="1"/>
  <c r="M1428" i="1"/>
  <c r="N1428" i="1" s="1"/>
  <c r="M1429" i="1"/>
  <c r="N1429" i="1" s="1"/>
  <c r="M1430" i="1"/>
  <c r="N1430" i="1" s="1"/>
  <c r="M1431" i="1"/>
  <c r="N1431" i="1" s="1"/>
  <c r="M1432" i="1"/>
  <c r="N1432" i="1" s="1"/>
  <c r="M1433" i="1"/>
  <c r="N1433" i="1" s="1"/>
  <c r="M1434" i="1"/>
  <c r="N1434" i="1" s="1"/>
  <c r="M1435" i="1"/>
  <c r="N1435" i="1" s="1"/>
  <c r="M1436" i="1"/>
  <c r="N1436" i="1" s="1"/>
  <c r="M1437" i="1"/>
  <c r="N1437" i="1" s="1"/>
  <c r="M1438" i="1"/>
  <c r="N1438" i="1" s="1"/>
  <c r="M1439" i="1"/>
  <c r="N1439" i="1" s="1"/>
  <c r="M1440" i="1"/>
  <c r="N1440" i="1" s="1"/>
  <c r="M1441" i="1"/>
  <c r="N1441" i="1" s="1"/>
  <c r="M1442" i="1"/>
  <c r="N1442" i="1" s="1"/>
  <c r="M1443" i="1"/>
  <c r="N1443" i="1" s="1"/>
  <c r="M1444" i="1"/>
  <c r="N1444" i="1" s="1"/>
  <c r="M1445" i="1"/>
  <c r="N1445" i="1" s="1"/>
  <c r="M1446" i="1"/>
  <c r="N1446" i="1" s="1"/>
  <c r="M1447" i="1"/>
  <c r="N1447" i="1" s="1"/>
  <c r="M1448" i="1"/>
  <c r="N1448" i="1" s="1"/>
  <c r="M1449" i="1"/>
  <c r="N1449" i="1" s="1"/>
  <c r="M1450" i="1"/>
  <c r="N1450" i="1" s="1"/>
  <c r="M1451" i="1"/>
  <c r="N1451" i="1" s="1"/>
  <c r="M1452" i="1"/>
  <c r="N1452" i="1" s="1"/>
  <c r="M1453" i="1"/>
  <c r="N1453" i="1" s="1"/>
  <c r="M1454" i="1"/>
  <c r="N1454" i="1" s="1"/>
  <c r="M1455" i="1"/>
  <c r="N1455" i="1" s="1"/>
  <c r="M1456" i="1"/>
  <c r="N1456" i="1" s="1"/>
  <c r="M1457" i="1"/>
  <c r="N1457" i="1" s="1"/>
  <c r="M1458" i="1"/>
  <c r="N1458" i="1" s="1"/>
  <c r="M1459" i="1"/>
  <c r="N1459" i="1" s="1"/>
  <c r="M1460" i="1"/>
  <c r="N1460" i="1" s="1"/>
  <c r="M1461" i="1"/>
  <c r="N1461" i="1" s="1"/>
  <c r="M1462" i="1"/>
  <c r="N1462" i="1" s="1"/>
  <c r="M1463" i="1"/>
  <c r="N1463" i="1" s="1"/>
  <c r="M1464" i="1"/>
  <c r="N1464" i="1" s="1"/>
  <c r="M1465" i="1"/>
  <c r="N1465" i="1" s="1"/>
  <c r="M1466" i="1"/>
  <c r="N1466" i="1" s="1"/>
  <c r="M1467" i="1"/>
  <c r="N1467" i="1" s="1"/>
  <c r="M1468" i="1"/>
  <c r="N1468" i="1" s="1"/>
  <c r="M1469" i="1"/>
  <c r="N1469" i="1" s="1"/>
  <c r="M1470" i="1"/>
  <c r="N1470" i="1" s="1"/>
  <c r="M1471" i="1"/>
  <c r="N1471" i="1" s="1"/>
  <c r="M1472" i="1"/>
  <c r="N1472" i="1" s="1"/>
  <c r="M1473" i="1"/>
  <c r="N1473" i="1" s="1"/>
  <c r="M1474" i="1"/>
  <c r="N1474" i="1" s="1"/>
  <c r="M1475" i="1"/>
  <c r="N1475" i="1" s="1"/>
  <c r="M1476" i="1"/>
  <c r="N1476" i="1" s="1"/>
  <c r="M1477" i="1"/>
  <c r="N1477" i="1" s="1"/>
  <c r="M1478" i="1"/>
  <c r="N1478" i="1" s="1"/>
  <c r="M1479" i="1"/>
  <c r="N1479" i="1" s="1"/>
  <c r="M1480" i="1"/>
  <c r="N1480" i="1" s="1"/>
  <c r="M1481" i="1"/>
  <c r="N1481" i="1" s="1"/>
  <c r="M1482" i="1"/>
  <c r="N1482" i="1" s="1"/>
  <c r="M1483" i="1"/>
  <c r="N1483" i="1" s="1"/>
  <c r="M1484" i="1"/>
  <c r="N1484" i="1" s="1"/>
  <c r="M1485" i="1"/>
  <c r="N1485" i="1" s="1"/>
  <c r="M1486" i="1"/>
  <c r="N1486" i="1" s="1"/>
  <c r="M1487" i="1"/>
  <c r="N1487" i="1" s="1"/>
  <c r="M1488" i="1"/>
  <c r="N1488" i="1" s="1"/>
  <c r="M1489" i="1"/>
  <c r="N1489" i="1" s="1"/>
  <c r="M1490" i="1"/>
  <c r="N1490" i="1" s="1"/>
  <c r="M1491" i="1"/>
  <c r="N1491" i="1" s="1"/>
  <c r="M1492" i="1"/>
  <c r="N1492" i="1" s="1"/>
  <c r="M1493" i="1"/>
  <c r="N1493" i="1" s="1"/>
  <c r="M1494" i="1"/>
  <c r="N1494" i="1" s="1"/>
  <c r="M1495" i="1"/>
  <c r="N1495" i="1" s="1"/>
  <c r="M1496" i="1"/>
  <c r="N1496" i="1" s="1"/>
  <c r="M1497" i="1"/>
  <c r="N1497" i="1" s="1"/>
  <c r="M1498" i="1"/>
  <c r="N1498" i="1" s="1"/>
  <c r="M1499" i="1"/>
  <c r="N1499" i="1" s="1"/>
  <c r="M1500" i="1"/>
  <c r="N1500" i="1" s="1"/>
  <c r="M1501" i="1"/>
  <c r="N1501" i="1" s="1"/>
  <c r="M1502" i="1"/>
  <c r="N1502" i="1" s="1"/>
  <c r="M1503" i="1"/>
  <c r="N1503" i="1" s="1"/>
  <c r="M1504" i="1"/>
  <c r="N1504" i="1" s="1"/>
  <c r="M1505" i="1"/>
  <c r="N1505" i="1" s="1"/>
  <c r="M1506" i="1"/>
  <c r="N1506" i="1" s="1"/>
  <c r="M1507" i="1"/>
  <c r="N1507" i="1" s="1"/>
  <c r="M1508" i="1"/>
  <c r="N1508" i="1" s="1"/>
  <c r="M1509" i="1"/>
  <c r="N1509" i="1" s="1"/>
  <c r="M1510" i="1"/>
  <c r="N1510" i="1" s="1"/>
  <c r="M1511" i="1"/>
  <c r="N1511" i="1" s="1"/>
  <c r="M1512" i="1"/>
  <c r="N1512" i="1" s="1"/>
  <c r="M1513" i="1"/>
  <c r="N1513" i="1" s="1"/>
  <c r="M1514" i="1"/>
  <c r="N1514" i="1" s="1"/>
  <c r="M1515" i="1"/>
  <c r="N1515" i="1" s="1"/>
  <c r="M1516" i="1"/>
  <c r="N1516" i="1" s="1"/>
  <c r="M1517" i="1"/>
  <c r="N1517" i="1" s="1"/>
  <c r="M1518" i="1"/>
  <c r="N1518" i="1" s="1"/>
  <c r="M1519" i="1"/>
  <c r="N1519" i="1" s="1"/>
  <c r="M1520" i="1"/>
  <c r="N1520" i="1" s="1"/>
  <c r="M1521" i="1"/>
  <c r="N1521" i="1" s="1"/>
  <c r="M1522" i="1"/>
  <c r="N1522" i="1" s="1"/>
  <c r="M1523" i="1"/>
  <c r="N1523" i="1" s="1"/>
  <c r="M1524" i="1"/>
  <c r="N1524" i="1" s="1"/>
  <c r="M1525" i="1"/>
  <c r="N1525" i="1" s="1"/>
  <c r="M1526" i="1"/>
  <c r="N1526" i="1" s="1"/>
  <c r="M1527" i="1"/>
  <c r="N1527" i="1" s="1"/>
  <c r="M1528" i="1"/>
  <c r="N1528" i="1" s="1"/>
  <c r="M1529" i="1"/>
  <c r="N1529" i="1" s="1"/>
  <c r="M1530" i="1"/>
  <c r="N1530" i="1" s="1"/>
  <c r="M1531" i="1"/>
  <c r="N1531" i="1" s="1"/>
  <c r="M1532" i="1"/>
  <c r="N1532" i="1" s="1"/>
  <c r="M1533" i="1"/>
  <c r="N1533" i="1" s="1"/>
  <c r="M1534" i="1"/>
  <c r="N1534" i="1" s="1"/>
  <c r="M1535" i="1"/>
  <c r="N1535" i="1" s="1"/>
  <c r="M1536" i="1"/>
  <c r="N1536" i="1" s="1"/>
  <c r="M1537" i="1"/>
  <c r="N1537" i="1" s="1"/>
  <c r="M1538" i="1"/>
  <c r="N1538" i="1" s="1"/>
  <c r="M1539" i="1"/>
  <c r="N1539" i="1" s="1"/>
  <c r="M1540" i="1"/>
  <c r="N1540" i="1" s="1"/>
  <c r="M1541" i="1"/>
  <c r="N1541" i="1" s="1"/>
  <c r="M1542" i="1"/>
  <c r="N1542" i="1" s="1"/>
  <c r="M1543" i="1"/>
  <c r="N1543" i="1" s="1"/>
  <c r="M1544" i="1"/>
  <c r="N1544" i="1" s="1"/>
  <c r="M1545" i="1"/>
  <c r="N1545" i="1" s="1"/>
  <c r="M1546" i="1"/>
  <c r="N1546" i="1" s="1"/>
  <c r="M1547" i="1"/>
  <c r="N1547" i="1" s="1"/>
  <c r="M1548" i="1"/>
  <c r="N1548" i="1" s="1"/>
  <c r="M1549" i="1"/>
  <c r="N1549" i="1" s="1"/>
  <c r="M1550" i="1"/>
  <c r="N1550" i="1" s="1"/>
  <c r="M1551" i="1"/>
  <c r="N1551" i="1" s="1"/>
  <c r="M1552" i="1"/>
  <c r="N1552" i="1" s="1"/>
  <c r="M1553" i="1"/>
  <c r="N1553" i="1" s="1"/>
  <c r="M1554" i="1"/>
  <c r="N1554" i="1" s="1"/>
  <c r="M1555" i="1"/>
  <c r="N1555" i="1" s="1"/>
  <c r="M1556" i="1"/>
  <c r="N1556" i="1" s="1"/>
  <c r="M1557" i="1"/>
  <c r="N1557" i="1" s="1"/>
  <c r="M1558" i="1"/>
  <c r="N1558" i="1" s="1"/>
  <c r="M1559" i="1"/>
  <c r="N1559" i="1" s="1"/>
  <c r="M1560" i="1"/>
  <c r="N1560" i="1" s="1"/>
  <c r="M1561" i="1"/>
  <c r="N1561" i="1" s="1"/>
  <c r="M1562" i="1"/>
  <c r="N1562" i="1" s="1"/>
  <c r="M1563" i="1"/>
  <c r="N1563" i="1" s="1"/>
  <c r="M1564" i="1"/>
  <c r="N1564" i="1" s="1"/>
  <c r="M1565" i="1"/>
  <c r="N1565" i="1" s="1"/>
  <c r="M1566" i="1"/>
  <c r="N1566" i="1" s="1"/>
  <c r="M1567" i="1"/>
  <c r="N1567" i="1" s="1"/>
  <c r="M1568" i="1"/>
  <c r="N1568" i="1" s="1"/>
  <c r="M1569" i="1"/>
  <c r="N1569" i="1" s="1"/>
  <c r="M1570" i="1"/>
  <c r="N1570" i="1" s="1"/>
  <c r="M1571" i="1"/>
  <c r="N1571" i="1" s="1"/>
  <c r="M1572" i="1"/>
  <c r="N1572" i="1" s="1"/>
  <c r="M1573" i="1"/>
  <c r="N1573" i="1" s="1"/>
  <c r="M1574" i="1"/>
  <c r="N1574" i="1" s="1"/>
  <c r="M1575" i="1"/>
  <c r="N1575" i="1" s="1"/>
  <c r="M1576" i="1"/>
  <c r="N1576" i="1" s="1"/>
  <c r="M1577" i="1"/>
  <c r="N1577" i="1" s="1"/>
  <c r="M1578" i="1"/>
  <c r="N1578" i="1" s="1"/>
  <c r="M1579" i="1"/>
  <c r="N1579" i="1" s="1"/>
  <c r="M1580" i="1"/>
  <c r="N1580" i="1" s="1"/>
  <c r="M1581" i="1"/>
  <c r="N1581" i="1" s="1"/>
  <c r="M1582" i="1"/>
  <c r="N1582" i="1" s="1"/>
  <c r="M1583" i="1"/>
  <c r="N1583" i="1" s="1"/>
  <c r="M1584" i="1"/>
  <c r="N1584" i="1" s="1"/>
  <c r="M1585" i="1"/>
  <c r="N1585" i="1" s="1"/>
  <c r="M1586" i="1"/>
  <c r="N1586" i="1" s="1"/>
  <c r="M1587" i="1"/>
  <c r="N1587" i="1" s="1"/>
  <c r="M1588" i="1"/>
  <c r="N1588" i="1" s="1"/>
  <c r="M1589" i="1"/>
  <c r="N1589" i="1" s="1"/>
  <c r="M1590" i="1"/>
  <c r="N1590" i="1" s="1"/>
  <c r="M1591" i="1"/>
  <c r="N1591" i="1" s="1"/>
  <c r="M1592" i="1"/>
  <c r="N1592" i="1" s="1"/>
  <c r="M1593" i="1"/>
  <c r="N1593" i="1" s="1"/>
  <c r="M1594" i="1"/>
  <c r="N1594" i="1" s="1"/>
  <c r="M1595" i="1"/>
  <c r="N1595" i="1" s="1"/>
  <c r="M1596" i="1"/>
  <c r="N1596" i="1" s="1"/>
  <c r="M1597" i="1"/>
  <c r="N1597" i="1" s="1"/>
  <c r="M1598" i="1"/>
  <c r="N1598" i="1" s="1"/>
  <c r="M1599" i="1"/>
  <c r="N1599" i="1" s="1"/>
  <c r="M1600" i="1"/>
  <c r="N1600" i="1" s="1"/>
  <c r="M1601" i="1"/>
  <c r="N1601" i="1" s="1"/>
  <c r="M1602" i="1"/>
  <c r="N1602" i="1" s="1"/>
  <c r="M1603" i="1"/>
  <c r="N1603" i="1" s="1"/>
  <c r="M1604" i="1"/>
  <c r="N1604" i="1" s="1"/>
  <c r="M1605" i="1"/>
  <c r="N1605" i="1" s="1"/>
  <c r="M1606" i="1"/>
  <c r="N1606" i="1" s="1"/>
  <c r="M1607" i="1"/>
  <c r="N1607" i="1" s="1"/>
  <c r="M1608" i="1"/>
  <c r="N1608" i="1" s="1"/>
  <c r="M1609" i="1"/>
  <c r="N1609" i="1" s="1"/>
  <c r="M1610" i="1"/>
  <c r="N1610" i="1" s="1"/>
  <c r="M1611" i="1"/>
  <c r="N1611" i="1" s="1"/>
  <c r="M1612" i="1"/>
  <c r="N1612" i="1" s="1"/>
  <c r="M1613" i="1"/>
  <c r="N1613" i="1" s="1"/>
  <c r="M1614" i="1"/>
  <c r="N1614" i="1" s="1"/>
  <c r="M1615" i="1"/>
  <c r="N1615" i="1" s="1"/>
  <c r="M1616" i="1"/>
  <c r="N1616" i="1" s="1"/>
  <c r="M1617" i="1"/>
  <c r="N1617" i="1" s="1"/>
  <c r="M1618" i="1"/>
  <c r="N1618" i="1" s="1"/>
  <c r="M1619" i="1"/>
  <c r="N1619" i="1" s="1"/>
  <c r="M1620" i="1"/>
  <c r="N1620" i="1" s="1"/>
  <c r="M1621" i="1"/>
  <c r="N1621" i="1" s="1"/>
  <c r="M1622" i="1"/>
  <c r="N1622" i="1" s="1"/>
  <c r="M1623" i="1"/>
  <c r="N1623" i="1" s="1"/>
  <c r="M1624" i="1"/>
  <c r="N1624" i="1" s="1"/>
  <c r="M1625" i="1"/>
  <c r="N1625" i="1" s="1"/>
  <c r="M1626" i="1"/>
  <c r="N1626" i="1" s="1"/>
  <c r="M1627" i="1"/>
  <c r="N1627" i="1" s="1"/>
  <c r="M1628" i="1"/>
  <c r="N1628" i="1" s="1"/>
  <c r="M1629" i="1"/>
  <c r="N1629" i="1" s="1"/>
  <c r="M1630" i="1"/>
  <c r="N1630" i="1" s="1"/>
  <c r="M1631" i="1"/>
  <c r="N1631" i="1" s="1"/>
  <c r="M1632" i="1"/>
  <c r="N1632" i="1" s="1"/>
  <c r="M1633" i="1"/>
  <c r="N1633" i="1" s="1"/>
  <c r="M1634" i="1"/>
  <c r="N1634" i="1" s="1"/>
  <c r="M1635" i="1"/>
  <c r="N1635" i="1" s="1"/>
  <c r="M1636" i="1"/>
  <c r="N1636" i="1" s="1"/>
  <c r="M1637" i="1"/>
  <c r="N1637" i="1" s="1"/>
  <c r="M1638" i="1"/>
  <c r="N1638" i="1" s="1"/>
  <c r="M1639" i="1"/>
  <c r="N1639" i="1" s="1"/>
  <c r="M1640" i="1"/>
  <c r="N1640" i="1" s="1"/>
  <c r="M1641" i="1"/>
  <c r="N1641" i="1" s="1"/>
  <c r="M1642" i="1"/>
  <c r="N1642" i="1" s="1"/>
  <c r="M1643" i="1"/>
  <c r="N1643" i="1" s="1"/>
  <c r="M1644" i="1"/>
  <c r="N1644" i="1" s="1"/>
  <c r="M1645" i="1"/>
  <c r="N1645" i="1" s="1"/>
  <c r="M1646" i="1"/>
  <c r="N1646" i="1" s="1"/>
  <c r="M1647" i="1"/>
  <c r="N1647" i="1" s="1"/>
  <c r="M1648" i="1"/>
  <c r="N1648" i="1" s="1"/>
  <c r="M1649" i="1"/>
  <c r="N1649" i="1" s="1"/>
  <c r="M1650" i="1"/>
  <c r="N1650" i="1" s="1"/>
  <c r="M1651" i="1"/>
  <c r="N1651" i="1" s="1"/>
  <c r="M1652" i="1"/>
  <c r="N1652" i="1" s="1"/>
  <c r="M1653" i="1"/>
  <c r="N1653" i="1" s="1"/>
  <c r="M1654" i="1"/>
  <c r="N1654" i="1" s="1"/>
  <c r="M1655" i="1"/>
  <c r="N1655" i="1" s="1"/>
  <c r="M1656" i="1"/>
  <c r="N1656" i="1" s="1"/>
  <c r="M1657" i="1"/>
  <c r="N1657" i="1" s="1"/>
  <c r="M1658" i="1"/>
  <c r="N1658" i="1" s="1"/>
  <c r="M1659" i="1"/>
  <c r="N1659" i="1" s="1"/>
  <c r="M1660" i="1"/>
  <c r="N1660" i="1" s="1"/>
  <c r="M1661" i="1"/>
  <c r="N1661" i="1" s="1"/>
  <c r="M1662" i="1"/>
  <c r="N1662" i="1" s="1"/>
  <c r="M1663" i="1"/>
  <c r="N1663" i="1" s="1"/>
  <c r="M1664" i="1"/>
  <c r="N1664" i="1" s="1"/>
  <c r="M1665" i="1"/>
  <c r="N1665" i="1" s="1"/>
  <c r="M1666" i="1"/>
  <c r="N1666" i="1" s="1"/>
  <c r="M1667" i="1"/>
  <c r="N1667" i="1" s="1"/>
  <c r="M1668" i="1"/>
  <c r="N1668" i="1" s="1"/>
  <c r="M1669" i="1"/>
  <c r="N1669" i="1" s="1"/>
  <c r="M1670" i="1"/>
  <c r="N1670" i="1" s="1"/>
  <c r="M1671" i="1"/>
  <c r="N1671" i="1" s="1"/>
  <c r="M1672" i="1"/>
  <c r="N1672" i="1" s="1"/>
  <c r="M1673" i="1"/>
  <c r="N1673" i="1" s="1"/>
  <c r="M1674" i="1"/>
  <c r="N1674" i="1" s="1"/>
  <c r="M1675" i="1"/>
  <c r="N1675" i="1" s="1"/>
  <c r="M1676" i="1"/>
  <c r="N1676" i="1" s="1"/>
  <c r="M1677" i="1"/>
  <c r="N1677" i="1" s="1"/>
  <c r="M1678" i="1"/>
  <c r="N1678" i="1" s="1"/>
  <c r="M1679" i="1"/>
  <c r="N1679" i="1" s="1"/>
  <c r="M1680" i="1"/>
  <c r="N1680" i="1" s="1"/>
  <c r="M1681" i="1"/>
  <c r="N1681" i="1" s="1"/>
  <c r="M1682" i="1"/>
  <c r="N1682" i="1" s="1"/>
  <c r="M1683" i="1"/>
  <c r="N1683" i="1" s="1"/>
  <c r="M1684" i="1"/>
  <c r="N1684" i="1" s="1"/>
  <c r="M1685" i="1"/>
  <c r="N1685" i="1" s="1"/>
  <c r="M1686" i="1"/>
  <c r="N1686" i="1" s="1"/>
  <c r="M1687" i="1"/>
  <c r="N1687" i="1" s="1"/>
  <c r="M1688" i="1"/>
  <c r="N1688" i="1" s="1"/>
  <c r="M1689" i="1"/>
  <c r="N1689" i="1" s="1"/>
  <c r="M1690" i="1"/>
  <c r="N1690" i="1" s="1"/>
  <c r="M1691" i="1"/>
  <c r="N1691" i="1" s="1"/>
  <c r="M1692" i="1"/>
  <c r="N1692" i="1" s="1"/>
  <c r="M1693" i="1"/>
  <c r="N1693" i="1" s="1"/>
  <c r="M1694" i="1"/>
  <c r="N1694" i="1" s="1"/>
  <c r="M1695" i="1"/>
  <c r="N1695" i="1" s="1"/>
  <c r="M1696" i="1"/>
  <c r="N1696" i="1" s="1"/>
  <c r="M1697" i="1"/>
  <c r="N1697" i="1" s="1"/>
  <c r="M1698" i="1"/>
  <c r="N1698" i="1" s="1"/>
  <c r="M1699" i="1"/>
  <c r="N1699" i="1" s="1"/>
  <c r="M1700" i="1"/>
  <c r="N1700" i="1" s="1"/>
  <c r="M1701" i="1"/>
  <c r="N1701" i="1" s="1"/>
  <c r="M1702" i="1"/>
  <c r="N1702" i="1" s="1"/>
  <c r="M1703" i="1"/>
  <c r="N1703" i="1" s="1"/>
  <c r="M1704" i="1"/>
  <c r="N1704" i="1" s="1"/>
  <c r="M1705" i="1"/>
  <c r="N1705" i="1" s="1"/>
  <c r="M1706" i="1"/>
  <c r="N1706" i="1" s="1"/>
  <c r="M1707" i="1"/>
  <c r="N1707" i="1" s="1"/>
  <c r="M1708" i="1"/>
  <c r="N1708" i="1" s="1"/>
  <c r="M1709" i="1"/>
  <c r="N1709" i="1" s="1"/>
  <c r="M1710" i="1"/>
  <c r="N1710" i="1" s="1"/>
  <c r="M1711" i="1"/>
  <c r="N1711" i="1" s="1"/>
  <c r="M1712" i="1"/>
  <c r="N1712" i="1" s="1"/>
  <c r="M1713" i="1"/>
  <c r="N1713" i="1" s="1"/>
  <c r="M1714" i="1"/>
  <c r="N1714" i="1" s="1"/>
  <c r="M1715" i="1"/>
  <c r="N1715" i="1" s="1"/>
  <c r="M1716" i="1"/>
  <c r="N1716" i="1" s="1"/>
  <c r="M1717" i="1"/>
  <c r="N1717" i="1" s="1"/>
  <c r="M1718" i="1"/>
  <c r="N1718" i="1" s="1"/>
  <c r="M1719" i="1"/>
  <c r="N1719" i="1" s="1"/>
  <c r="M1720" i="1"/>
  <c r="N1720" i="1" s="1"/>
  <c r="M1721" i="1"/>
  <c r="N1721" i="1" s="1"/>
  <c r="M1722" i="1"/>
  <c r="N1722" i="1" s="1"/>
  <c r="M1723" i="1"/>
  <c r="N1723" i="1" s="1"/>
  <c r="M1724" i="1"/>
  <c r="N1724" i="1" s="1"/>
  <c r="M1725" i="1"/>
  <c r="N1725" i="1" s="1"/>
  <c r="M1726" i="1"/>
  <c r="N1726" i="1" s="1"/>
  <c r="M1727" i="1"/>
  <c r="N1727" i="1" s="1"/>
  <c r="M1728" i="1"/>
  <c r="N1728" i="1" s="1"/>
  <c r="M1729" i="1"/>
  <c r="N1729" i="1" s="1"/>
  <c r="M1730" i="1"/>
  <c r="N1730" i="1" s="1"/>
  <c r="M1731" i="1"/>
  <c r="N1731" i="1" s="1"/>
  <c r="M1732" i="1"/>
  <c r="N1732" i="1" s="1"/>
  <c r="M1733" i="1"/>
  <c r="N1733" i="1" s="1"/>
  <c r="M1734" i="1"/>
  <c r="N1734" i="1" s="1"/>
  <c r="M1735" i="1"/>
  <c r="N1735" i="1" s="1"/>
  <c r="M1736" i="1"/>
  <c r="N1736" i="1" s="1"/>
  <c r="M1737" i="1"/>
  <c r="N1737" i="1" s="1"/>
  <c r="M1738" i="1"/>
  <c r="N1738" i="1" s="1"/>
  <c r="M1739" i="1"/>
  <c r="N1739" i="1" s="1"/>
  <c r="M1740" i="1"/>
  <c r="N1740" i="1" s="1"/>
  <c r="M1741" i="1"/>
  <c r="N1741" i="1" s="1"/>
  <c r="M1742" i="1"/>
  <c r="N1742" i="1" s="1"/>
  <c r="M1743" i="1"/>
  <c r="N1743" i="1" s="1"/>
  <c r="M1744" i="1"/>
  <c r="N1744" i="1" s="1"/>
  <c r="M1745" i="1"/>
  <c r="N1745" i="1" s="1"/>
  <c r="M1746" i="1"/>
  <c r="N1746" i="1" s="1"/>
  <c r="M1747" i="1"/>
  <c r="N1747" i="1" s="1"/>
  <c r="M1748" i="1"/>
  <c r="N1748" i="1" s="1"/>
  <c r="M1749" i="1"/>
  <c r="N1749" i="1" s="1"/>
  <c r="M1750" i="1"/>
  <c r="N1750" i="1" s="1"/>
  <c r="M1751" i="1"/>
  <c r="N1751" i="1" s="1"/>
  <c r="M1752" i="1"/>
  <c r="N1752" i="1" s="1"/>
  <c r="M1753" i="1"/>
  <c r="N1753" i="1" s="1"/>
  <c r="M1754" i="1"/>
  <c r="N1754" i="1" s="1"/>
  <c r="M1755" i="1"/>
  <c r="N1755" i="1" s="1"/>
  <c r="M1756" i="1"/>
  <c r="N1756" i="1" s="1"/>
  <c r="M1757" i="1"/>
  <c r="N1757" i="1" s="1"/>
  <c r="M1758" i="1"/>
  <c r="N1758" i="1" s="1"/>
  <c r="M1759" i="1"/>
  <c r="N1759" i="1" s="1"/>
  <c r="M1760" i="1"/>
  <c r="N1760" i="1" s="1"/>
  <c r="M1761" i="1"/>
  <c r="N1761" i="1" s="1"/>
  <c r="M1762" i="1"/>
  <c r="N1762" i="1" s="1"/>
  <c r="M1763" i="1"/>
  <c r="N1763" i="1" s="1"/>
  <c r="M1764" i="1"/>
  <c r="N1764" i="1" s="1"/>
  <c r="M1765" i="1"/>
  <c r="N1765" i="1" s="1"/>
  <c r="M1766" i="1"/>
  <c r="N1766" i="1" s="1"/>
  <c r="M1767" i="1"/>
  <c r="N1767" i="1" s="1"/>
  <c r="M1768" i="1"/>
  <c r="N1768" i="1" s="1"/>
  <c r="M1769" i="1"/>
  <c r="N1769" i="1" s="1"/>
  <c r="M1770" i="1"/>
  <c r="N1770" i="1" s="1"/>
  <c r="M1771" i="1"/>
  <c r="N1771" i="1" s="1"/>
  <c r="M1772" i="1"/>
  <c r="N1772" i="1" s="1"/>
  <c r="M1773" i="1"/>
  <c r="N1773" i="1" s="1"/>
  <c r="M1774" i="1"/>
  <c r="N1774" i="1" s="1"/>
  <c r="M1775" i="1"/>
  <c r="N1775" i="1" s="1"/>
  <c r="M1776" i="1"/>
  <c r="N1776" i="1" s="1"/>
  <c r="M1777" i="1"/>
  <c r="N1777" i="1" s="1"/>
  <c r="M1778" i="1"/>
  <c r="N1778" i="1" s="1"/>
  <c r="M1779" i="1"/>
  <c r="N1779" i="1" s="1"/>
  <c r="M1780" i="1"/>
  <c r="N1780" i="1" s="1"/>
  <c r="M1781" i="1"/>
  <c r="N1781" i="1" s="1"/>
  <c r="M1782" i="1"/>
  <c r="N1782" i="1" s="1"/>
  <c r="M1783" i="1"/>
  <c r="N1783" i="1" s="1"/>
  <c r="M1784" i="1"/>
  <c r="N1784" i="1" s="1"/>
  <c r="M1785" i="1"/>
  <c r="N1785" i="1" s="1"/>
  <c r="M1786" i="1"/>
  <c r="N1786" i="1" s="1"/>
  <c r="M1787" i="1"/>
  <c r="N1787" i="1" s="1"/>
  <c r="M1788" i="1"/>
  <c r="N1788" i="1" s="1"/>
  <c r="M1789" i="1"/>
  <c r="N1789" i="1" s="1"/>
  <c r="M1790" i="1"/>
  <c r="N1790" i="1" s="1"/>
  <c r="M1791" i="1"/>
  <c r="N1791" i="1" s="1"/>
  <c r="M1792" i="1"/>
  <c r="N1792" i="1" s="1"/>
  <c r="M1793" i="1"/>
  <c r="N1793" i="1" s="1"/>
  <c r="M1794" i="1"/>
  <c r="N1794" i="1" s="1"/>
  <c r="M1795" i="1"/>
  <c r="N1795" i="1" s="1"/>
  <c r="M1796" i="1"/>
  <c r="N1796" i="1" s="1"/>
  <c r="M1797" i="1"/>
  <c r="N1797" i="1" s="1"/>
  <c r="M1798" i="1"/>
  <c r="N1798" i="1" s="1"/>
  <c r="M1799" i="1"/>
  <c r="N1799" i="1" s="1"/>
  <c r="M1800" i="1"/>
  <c r="N1800" i="1" s="1"/>
  <c r="M1801" i="1"/>
  <c r="N1801" i="1" s="1"/>
  <c r="M1802" i="1"/>
  <c r="N1802" i="1" s="1"/>
  <c r="M1803" i="1"/>
  <c r="N1803" i="1" s="1"/>
  <c r="M1804" i="1"/>
  <c r="N1804" i="1" s="1"/>
  <c r="M1805" i="1"/>
  <c r="N1805" i="1" s="1"/>
  <c r="M1806" i="1"/>
  <c r="N1806" i="1" s="1"/>
  <c r="M1807" i="1"/>
  <c r="N1807" i="1" s="1"/>
  <c r="M1808" i="1"/>
  <c r="N1808" i="1" s="1"/>
  <c r="M1809" i="1"/>
  <c r="N1809" i="1" s="1"/>
  <c r="M1810" i="1"/>
  <c r="N1810" i="1" s="1"/>
  <c r="M1811" i="1"/>
  <c r="N1811" i="1" s="1"/>
  <c r="M1812" i="1"/>
  <c r="N1812" i="1" s="1"/>
  <c r="M1813" i="1"/>
  <c r="N1813" i="1" s="1"/>
  <c r="M1814" i="1"/>
  <c r="N1814" i="1" s="1"/>
  <c r="M1815" i="1"/>
  <c r="N1815" i="1" s="1"/>
  <c r="M1816" i="1"/>
  <c r="N1816" i="1" s="1"/>
  <c r="M1817" i="1"/>
  <c r="N1817" i="1" s="1"/>
  <c r="M1818" i="1"/>
  <c r="N1818" i="1" s="1"/>
  <c r="M1819" i="1"/>
  <c r="N1819" i="1" s="1"/>
  <c r="M1820" i="1"/>
  <c r="N1820" i="1" s="1"/>
  <c r="M1821" i="1"/>
  <c r="N1821" i="1" s="1"/>
  <c r="M1822" i="1"/>
  <c r="N1822" i="1" s="1"/>
  <c r="M1823" i="1"/>
  <c r="N1823" i="1" s="1"/>
  <c r="M1824" i="1"/>
  <c r="N1824" i="1" s="1"/>
  <c r="M1825" i="1"/>
  <c r="N1825" i="1" s="1"/>
  <c r="M1826" i="1"/>
  <c r="N1826" i="1" s="1"/>
  <c r="M1827" i="1"/>
  <c r="N1827" i="1" s="1"/>
  <c r="M1828" i="1"/>
  <c r="N1828" i="1" s="1"/>
  <c r="M1829" i="1"/>
  <c r="N1829" i="1" s="1"/>
  <c r="M1830" i="1"/>
  <c r="N1830" i="1" s="1"/>
  <c r="M1831" i="1"/>
  <c r="N1831" i="1" s="1"/>
  <c r="M1832" i="1"/>
  <c r="N1832" i="1" s="1"/>
  <c r="M1833" i="1"/>
  <c r="N1833" i="1" s="1"/>
  <c r="M1834" i="1"/>
  <c r="N1834" i="1" s="1"/>
  <c r="M1835" i="1"/>
  <c r="N1835" i="1" s="1"/>
  <c r="M1836" i="1"/>
  <c r="N1836" i="1" s="1"/>
  <c r="M1837" i="1"/>
  <c r="N1837" i="1" s="1"/>
  <c r="M1838" i="1"/>
  <c r="N1838" i="1" s="1"/>
  <c r="M1839" i="1"/>
  <c r="N1839" i="1" s="1"/>
  <c r="M1840" i="1"/>
  <c r="N1840" i="1" s="1"/>
  <c r="M1841" i="1"/>
  <c r="N1841" i="1" s="1"/>
  <c r="M1842" i="1"/>
  <c r="N1842" i="1" s="1"/>
  <c r="M1843" i="1"/>
  <c r="N1843" i="1" s="1"/>
  <c r="M1844" i="1"/>
  <c r="N1844" i="1" s="1"/>
  <c r="M1845" i="1"/>
  <c r="N1845" i="1" s="1"/>
  <c r="M1846" i="1"/>
  <c r="N1846" i="1" s="1"/>
  <c r="M1847" i="1"/>
  <c r="N1847" i="1" s="1"/>
  <c r="M1848" i="1"/>
  <c r="N1848" i="1" s="1"/>
  <c r="M1849" i="1"/>
  <c r="N1849" i="1" s="1"/>
  <c r="M1850" i="1"/>
  <c r="N1850" i="1" s="1"/>
  <c r="M1851" i="1"/>
  <c r="N1851" i="1" s="1"/>
  <c r="M1852" i="1"/>
  <c r="N1852" i="1" s="1"/>
  <c r="M1853" i="1"/>
  <c r="N1853" i="1" s="1"/>
  <c r="M1854" i="1"/>
  <c r="N1854" i="1" s="1"/>
  <c r="M1855" i="1"/>
  <c r="N1855" i="1" s="1"/>
  <c r="M1856" i="1"/>
  <c r="N1856" i="1" s="1"/>
  <c r="M1857" i="1"/>
  <c r="N1857" i="1" s="1"/>
  <c r="M1858" i="1"/>
  <c r="N1858" i="1" s="1"/>
  <c r="M1859" i="1"/>
  <c r="N1859" i="1" s="1"/>
  <c r="M1860" i="1"/>
  <c r="N1860" i="1" s="1"/>
  <c r="M1861" i="1"/>
  <c r="N1861" i="1" s="1"/>
  <c r="M1862" i="1"/>
  <c r="N1862" i="1" s="1"/>
  <c r="M1863" i="1"/>
  <c r="N1863" i="1" s="1"/>
  <c r="M1864" i="1"/>
  <c r="N1864" i="1" s="1"/>
  <c r="M1865" i="1"/>
  <c r="N1865" i="1" s="1"/>
  <c r="M1866" i="1"/>
  <c r="N1866" i="1" s="1"/>
  <c r="M1867" i="1"/>
  <c r="N1867" i="1" s="1"/>
  <c r="M1868" i="1"/>
  <c r="N1868" i="1" s="1"/>
  <c r="M1869" i="1"/>
  <c r="N1869" i="1" s="1"/>
  <c r="M1870" i="1"/>
  <c r="N1870" i="1" s="1"/>
  <c r="M1871" i="1"/>
  <c r="N1871" i="1" s="1"/>
  <c r="M1872" i="1"/>
  <c r="N1872" i="1" s="1"/>
  <c r="M1873" i="1"/>
  <c r="N1873" i="1" s="1"/>
  <c r="M1874" i="1"/>
  <c r="N1874" i="1" s="1"/>
  <c r="M1875" i="1"/>
  <c r="N1875" i="1" s="1"/>
  <c r="M1876" i="1"/>
  <c r="N1876" i="1" s="1"/>
  <c r="M1877" i="1"/>
  <c r="N1877" i="1" s="1"/>
  <c r="M1878" i="1"/>
  <c r="N1878" i="1" s="1"/>
  <c r="M1879" i="1"/>
  <c r="N1879" i="1" s="1"/>
  <c r="M1880" i="1"/>
  <c r="N1880" i="1" s="1"/>
  <c r="M1881" i="1"/>
  <c r="N1881" i="1" s="1"/>
  <c r="M1882" i="1"/>
  <c r="N1882" i="1" s="1"/>
  <c r="M1883" i="1"/>
  <c r="N1883" i="1" s="1"/>
  <c r="M1884" i="1"/>
  <c r="N1884" i="1" s="1"/>
  <c r="M1885" i="1"/>
  <c r="N1885" i="1" s="1"/>
  <c r="M1886" i="1"/>
  <c r="N1886" i="1" s="1"/>
  <c r="M1887" i="1"/>
  <c r="N1887" i="1" s="1"/>
  <c r="M1888" i="1"/>
  <c r="N1888" i="1" s="1"/>
  <c r="M1889" i="1"/>
  <c r="N1889" i="1" s="1"/>
  <c r="M1890" i="1"/>
  <c r="N1890" i="1" s="1"/>
  <c r="M1891" i="1"/>
  <c r="N1891" i="1" s="1"/>
  <c r="M1892" i="1"/>
  <c r="N1892" i="1" s="1"/>
  <c r="M1893" i="1"/>
  <c r="N1893" i="1" s="1"/>
  <c r="M1894" i="1"/>
  <c r="N1894" i="1" s="1"/>
  <c r="M1895" i="1"/>
  <c r="N1895" i="1" s="1"/>
  <c r="M1896" i="1"/>
  <c r="N1896" i="1" s="1"/>
  <c r="M1897" i="1"/>
  <c r="N1897" i="1" s="1"/>
  <c r="M1898" i="1"/>
  <c r="N1898" i="1" s="1"/>
  <c r="M1899" i="1"/>
  <c r="N1899" i="1" s="1"/>
  <c r="M1900" i="1"/>
  <c r="N1900" i="1" s="1"/>
  <c r="M1901" i="1"/>
  <c r="N1901" i="1" s="1"/>
  <c r="M1902" i="1"/>
  <c r="N1902" i="1" s="1"/>
  <c r="M1903" i="1"/>
  <c r="N1903" i="1" s="1"/>
  <c r="M1904" i="1"/>
  <c r="N1904" i="1" s="1"/>
  <c r="M1905" i="1"/>
  <c r="N1905" i="1" s="1"/>
  <c r="M1906" i="1"/>
  <c r="N1906" i="1" s="1"/>
  <c r="M1907" i="1"/>
  <c r="N1907" i="1" s="1"/>
  <c r="M1908" i="1"/>
  <c r="N1908" i="1" s="1"/>
  <c r="M1909" i="1"/>
  <c r="N1909" i="1" s="1"/>
  <c r="M1910" i="1"/>
  <c r="N1910" i="1" s="1"/>
  <c r="M1911" i="1"/>
  <c r="N1911" i="1" s="1"/>
  <c r="M1912" i="1"/>
  <c r="N1912" i="1" s="1"/>
  <c r="M1913" i="1"/>
  <c r="N1913" i="1" s="1"/>
  <c r="M1914" i="1"/>
  <c r="N1914" i="1" s="1"/>
  <c r="M1915" i="1"/>
  <c r="N1915" i="1" s="1"/>
  <c r="M1916" i="1"/>
  <c r="N1916" i="1" s="1"/>
  <c r="M1917" i="1"/>
  <c r="N1917" i="1" s="1"/>
  <c r="M1918" i="1"/>
  <c r="N1918" i="1" s="1"/>
  <c r="M1919" i="1"/>
  <c r="N1919" i="1" s="1"/>
  <c r="M1920" i="1"/>
  <c r="N1920" i="1" s="1"/>
  <c r="M1921" i="1"/>
  <c r="N1921" i="1" s="1"/>
  <c r="M1922" i="1"/>
  <c r="N1922" i="1" s="1"/>
  <c r="M1923" i="1"/>
  <c r="N1923" i="1" s="1"/>
  <c r="M1924" i="1"/>
  <c r="N1924" i="1" s="1"/>
  <c r="M1925" i="1"/>
  <c r="N1925" i="1" s="1"/>
  <c r="M1926" i="1"/>
  <c r="N1926" i="1" s="1"/>
  <c r="M1927" i="1"/>
  <c r="N1927" i="1" s="1"/>
  <c r="M1928" i="1"/>
  <c r="N1928" i="1" s="1"/>
  <c r="M1929" i="1"/>
  <c r="N1929" i="1" s="1"/>
  <c r="M1930" i="1"/>
  <c r="N1930" i="1" s="1"/>
  <c r="M1931" i="1"/>
  <c r="N1931" i="1" s="1"/>
  <c r="M1932" i="1"/>
  <c r="N1932" i="1" s="1"/>
  <c r="M1933" i="1"/>
  <c r="N1933" i="1" s="1"/>
  <c r="M1934" i="1"/>
  <c r="N1934" i="1" s="1"/>
  <c r="M1935" i="1"/>
  <c r="N1935" i="1" s="1"/>
  <c r="M1936" i="1"/>
  <c r="N1936" i="1" s="1"/>
  <c r="M1937" i="1"/>
  <c r="N1937" i="1" s="1"/>
  <c r="M1938" i="1"/>
  <c r="N1938" i="1" s="1"/>
  <c r="M1939" i="1"/>
  <c r="N1939" i="1" s="1"/>
  <c r="M1940" i="1"/>
  <c r="N1940" i="1" s="1"/>
  <c r="M1941" i="1"/>
  <c r="N1941" i="1" s="1"/>
  <c r="M1942" i="1"/>
  <c r="N1942" i="1" s="1"/>
  <c r="M1943" i="1"/>
  <c r="N1943" i="1" s="1"/>
  <c r="M1944" i="1"/>
  <c r="N1944" i="1" s="1"/>
  <c r="M1945" i="1"/>
  <c r="N1945" i="1" s="1"/>
  <c r="M1946" i="1"/>
  <c r="N1946" i="1" s="1"/>
  <c r="M1947" i="1"/>
  <c r="N1947" i="1" s="1"/>
  <c r="M1948" i="1"/>
  <c r="N1948" i="1" s="1"/>
  <c r="M1949" i="1"/>
  <c r="N1949" i="1" s="1"/>
  <c r="M1950" i="1"/>
  <c r="N1950" i="1" s="1"/>
  <c r="M1951" i="1"/>
  <c r="N1951" i="1" s="1"/>
  <c r="M1952" i="1"/>
  <c r="N1952" i="1" s="1"/>
  <c r="M1953" i="1"/>
  <c r="N1953" i="1" s="1"/>
  <c r="M1954" i="1"/>
  <c r="N1954" i="1" s="1"/>
  <c r="M1955" i="1"/>
  <c r="N1955" i="1" s="1"/>
  <c r="M1956" i="1"/>
  <c r="N1956" i="1" s="1"/>
  <c r="M1957" i="1"/>
  <c r="N1957" i="1" s="1"/>
  <c r="M1958" i="1"/>
  <c r="N1958" i="1" s="1"/>
  <c r="M1959" i="1"/>
  <c r="N1959" i="1" s="1"/>
  <c r="M1960" i="1"/>
  <c r="N1960" i="1" s="1"/>
  <c r="M1961" i="1"/>
  <c r="N1961" i="1" s="1"/>
  <c r="M1962" i="1"/>
  <c r="N1962" i="1" s="1"/>
  <c r="M1963" i="1"/>
  <c r="N1963" i="1" s="1"/>
  <c r="M1964" i="1"/>
  <c r="N1964" i="1" s="1"/>
  <c r="M1965" i="1"/>
  <c r="N1965" i="1" s="1"/>
  <c r="M1966" i="1"/>
  <c r="N1966" i="1" s="1"/>
  <c r="M1967" i="1"/>
  <c r="N1967" i="1" s="1"/>
  <c r="M1968" i="1"/>
  <c r="N1968" i="1" s="1"/>
  <c r="M1969" i="1"/>
  <c r="N1969" i="1" s="1"/>
  <c r="M1970" i="1"/>
  <c r="N1970" i="1" s="1"/>
  <c r="M1971" i="1"/>
  <c r="N1971" i="1" s="1"/>
  <c r="M1972" i="1"/>
  <c r="N1972" i="1" s="1"/>
  <c r="M1973" i="1"/>
  <c r="N1973" i="1" s="1"/>
  <c r="M1974" i="1"/>
  <c r="N1974" i="1" s="1"/>
  <c r="M1975" i="1"/>
  <c r="N1975" i="1" s="1"/>
  <c r="M1976" i="1"/>
  <c r="N1976" i="1" s="1"/>
  <c r="M1977" i="1"/>
  <c r="N1977" i="1" s="1"/>
  <c r="M1978" i="1"/>
  <c r="N1978" i="1" s="1"/>
  <c r="M1979" i="1"/>
  <c r="N1979" i="1" s="1"/>
  <c r="M1980" i="1"/>
  <c r="N1980" i="1" s="1"/>
  <c r="M1981" i="1"/>
  <c r="N1981" i="1" s="1"/>
  <c r="M1982" i="1"/>
  <c r="N1982" i="1" s="1"/>
  <c r="M1983" i="1"/>
  <c r="N1983" i="1" s="1"/>
  <c r="M1984" i="1"/>
  <c r="N1984" i="1" s="1"/>
  <c r="M1985" i="1"/>
  <c r="N1985" i="1" s="1"/>
  <c r="M1986" i="1"/>
  <c r="N1986" i="1" s="1"/>
  <c r="M1987" i="1"/>
  <c r="N1987" i="1" s="1"/>
  <c r="M1988" i="1"/>
  <c r="N1988" i="1" s="1"/>
  <c r="M1989" i="1"/>
  <c r="N1989" i="1" s="1"/>
  <c r="M1990" i="1"/>
  <c r="N1990" i="1" s="1"/>
  <c r="M1991" i="1"/>
  <c r="N1991" i="1" s="1"/>
  <c r="M1992" i="1"/>
  <c r="N1992" i="1" s="1"/>
  <c r="M1993" i="1"/>
  <c r="N1993" i="1" s="1"/>
  <c r="M1994" i="1"/>
  <c r="N1994" i="1" s="1"/>
  <c r="M1995" i="1"/>
  <c r="N1995" i="1" s="1"/>
  <c r="M1996" i="1"/>
  <c r="N1996" i="1" s="1"/>
  <c r="M1997" i="1"/>
  <c r="N1997" i="1" s="1"/>
  <c r="M1998" i="1"/>
  <c r="N1998" i="1" s="1"/>
  <c r="M1999" i="1"/>
  <c r="N1999" i="1" s="1"/>
  <c r="M2000" i="1"/>
  <c r="N2000" i="1" s="1"/>
  <c r="M2001" i="1"/>
  <c r="N2001" i="1" s="1"/>
  <c r="M2002" i="1"/>
  <c r="N2002" i="1" s="1"/>
  <c r="M2003" i="1"/>
  <c r="N2003" i="1" s="1"/>
  <c r="M2004" i="1"/>
  <c r="N2004" i="1" s="1"/>
  <c r="M2005" i="1"/>
  <c r="N2005" i="1" s="1"/>
  <c r="M2006" i="1"/>
  <c r="N2006" i="1" s="1"/>
  <c r="M2007" i="1"/>
  <c r="N2007" i="1" s="1"/>
  <c r="M2008" i="1"/>
  <c r="N2008" i="1" s="1"/>
  <c r="M2009" i="1"/>
  <c r="N2009" i="1" s="1"/>
  <c r="M2010" i="1"/>
  <c r="N2010" i="1" s="1"/>
  <c r="M2011" i="1"/>
  <c r="N2011" i="1" s="1"/>
  <c r="M2012" i="1"/>
  <c r="N2012" i="1" s="1"/>
  <c r="M2013" i="1"/>
  <c r="N2013" i="1" s="1"/>
  <c r="M2014" i="1"/>
  <c r="N2014" i="1" s="1"/>
  <c r="M2015" i="1"/>
  <c r="N2015" i="1" s="1"/>
  <c r="M2016" i="1"/>
  <c r="N2016" i="1" s="1"/>
  <c r="M2017" i="1"/>
  <c r="N2017" i="1" s="1"/>
  <c r="M2018" i="1"/>
  <c r="N2018" i="1" s="1"/>
  <c r="M2019" i="1"/>
  <c r="N2019" i="1" s="1"/>
  <c r="M2020" i="1"/>
  <c r="N2020" i="1" s="1"/>
  <c r="M2021" i="1"/>
  <c r="N2021" i="1" s="1"/>
  <c r="M2022" i="1"/>
  <c r="N2022" i="1" s="1"/>
  <c r="M2023" i="1"/>
  <c r="N2023" i="1" s="1"/>
  <c r="M2024" i="1"/>
  <c r="N2024" i="1" s="1"/>
  <c r="M2025" i="1"/>
  <c r="N2025" i="1" s="1"/>
  <c r="M2026" i="1"/>
  <c r="N2026" i="1" s="1"/>
  <c r="M2027" i="1"/>
  <c r="N2027" i="1" s="1"/>
  <c r="M2028" i="1"/>
  <c r="N2028" i="1" s="1"/>
  <c r="M2029" i="1"/>
  <c r="N2029" i="1" s="1"/>
  <c r="M2030" i="1"/>
  <c r="N2030" i="1" s="1"/>
  <c r="M2031" i="1"/>
  <c r="N2031" i="1" s="1"/>
  <c r="M2032" i="1"/>
  <c r="N2032" i="1" s="1"/>
  <c r="M2033" i="1"/>
  <c r="N2033" i="1" s="1"/>
  <c r="M2034" i="1"/>
  <c r="N2034" i="1" s="1"/>
  <c r="M2035" i="1"/>
  <c r="N2035" i="1" s="1"/>
  <c r="M2036" i="1"/>
  <c r="N2036" i="1" s="1"/>
  <c r="M2037" i="1"/>
  <c r="N2037" i="1" s="1"/>
  <c r="M2038" i="1"/>
  <c r="N2038" i="1" s="1"/>
  <c r="M2039" i="1"/>
  <c r="N2039" i="1" s="1"/>
  <c r="M2040" i="1"/>
  <c r="N2040" i="1" s="1"/>
  <c r="M2041" i="1"/>
  <c r="N2041" i="1" s="1"/>
  <c r="M2042" i="1"/>
  <c r="N2042" i="1" s="1"/>
  <c r="M2043" i="1"/>
  <c r="N2043" i="1" s="1"/>
  <c r="M2044" i="1"/>
  <c r="N2044" i="1" s="1"/>
  <c r="M2045" i="1"/>
  <c r="N2045" i="1" s="1"/>
  <c r="M2046" i="1"/>
  <c r="N2046" i="1" s="1"/>
  <c r="M2047" i="1"/>
  <c r="N2047" i="1" s="1"/>
  <c r="M2048" i="1"/>
  <c r="N2048" i="1" s="1"/>
  <c r="M2049" i="1"/>
  <c r="N2049" i="1" s="1"/>
  <c r="M2050" i="1"/>
  <c r="N2050" i="1" s="1"/>
  <c r="M2051" i="1"/>
  <c r="N2051" i="1" s="1"/>
  <c r="M2052" i="1"/>
  <c r="N2052" i="1" s="1"/>
  <c r="M2053" i="1"/>
  <c r="N2053" i="1" s="1"/>
  <c r="M2054" i="1"/>
  <c r="N2054" i="1" s="1"/>
  <c r="M2055" i="1"/>
  <c r="N2055" i="1" s="1"/>
  <c r="M2056" i="1"/>
  <c r="N2056" i="1" s="1"/>
  <c r="M2057" i="1"/>
  <c r="N2057" i="1" s="1"/>
  <c r="M2058" i="1"/>
  <c r="N2058" i="1" s="1"/>
  <c r="M2059" i="1"/>
  <c r="N2059" i="1" s="1"/>
  <c r="M2060" i="1"/>
  <c r="N2060" i="1" s="1"/>
  <c r="M2061" i="1"/>
  <c r="N2061" i="1" s="1"/>
  <c r="M2062" i="1"/>
  <c r="N2062" i="1" s="1"/>
  <c r="M2063" i="1"/>
  <c r="N2063" i="1" s="1"/>
  <c r="M2064" i="1"/>
  <c r="N2064" i="1" s="1"/>
  <c r="M2065" i="1"/>
  <c r="N2065" i="1" s="1"/>
  <c r="M2066" i="1"/>
  <c r="N2066" i="1" s="1"/>
  <c r="M2067" i="1"/>
  <c r="N2067" i="1" s="1"/>
  <c r="M2068" i="1"/>
  <c r="N2068" i="1" s="1"/>
  <c r="M2069" i="1"/>
  <c r="N2069" i="1" s="1"/>
  <c r="M2070" i="1"/>
  <c r="N2070" i="1" s="1"/>
  <c r="M2071" i="1"/>
  <c r="N2071" i="1" s="1"/>
  <c r="M2072" i="1"/>
  <c r="N2072" i="1" s="1"/>
  <c r="M2073" i="1"/>
  <c r="N2073" i="1" s="1"/>
  <c r="M2074" i="1"/>
  <c r="N2074" i="1" s="1"/>
  <c r="M2075" i="1"/>
  <c r="N2075" i="1" s="1"/>
  <c r="M2076" i="1"/>
  <c r="N2076" i="1" s="1"/>
  <c r="M2077" i="1"/>
  <c r="N2077" i="1" s="1"/>
  <c r="M2078" i="1"/>
  <c r="N2078" i="1" s="1"/>
  <c r="M2079" i="1"/>
  <c r="N2079" i="1" s="1"/>
  <c r="M2080" i="1"/>
  <c r="N2080" i="1" s="1"/>
  <c r="M2081" i="1"/>
  <c r="N2081" i="1" s="1"/>
  <c r="M2082" i="1"/>
  <c r="N2082" i="1" s="1"/>
  <c r="M2083" i="1"/>
  <c r="N2083" i="1" s="1"/>
  <c r="M2084" i="1"/>
  <c r="N2084" i="1" s="1"/>
  <c r="M2085" i="1"/>
  <c r="N2085" i="1" s="1"/>
  <c r="M2086" i="1"/>
  <c r="N2086" i="1" s="1"/>
  <c r="M2087" i="1"/>
  <c r="N2087" i="1" s="1"/>
  <c r="M2088" i="1"/>
  <c r="N2088" i="1" s="1"/>
  <c r="M2089" i="1"/>
  <c r="N2089" i="1" s="1"/>
  <c r="M2090" i="1"/>
  <c r="N2090" i="1" s="1"/>
  <c r="M2091" i="1"/>
  <c r="N2091" i="1" s="1"/>
  <c r="M2092" i="1"/>
  <c r="N2092" i="1" s="1"/>
  <c r="M2093" i="1"/>
  <c r="N2093" i="1" s="1"/>
  <c r="M2094" i="1"/>
  <c r="N2094" i="1" s="1"/>
  <c r="M2095" i="1"/>
  <c r="N2095" i="1" s="1"/>
  <c r="M2096" i="1"/>
  <c r="N2096" i="1" s="1"/>
  <c r="M2097" i="1"/>
  <c r="N2097" i="1" s="1"/>
  <c r="M2098" i="1"/>
  <c r="N2098" i="1" s="1"/>
  <c r="M2099" i="1"/>
  <c r="N2099" i="1" s="1"/>
  <c r="M2100" i="1"/>
  <c r="N2100" i="1" s="1"/>
  <c r="M2101" i="1"/>
  <c r="N2101" i="1" s="1"/>
  <c r="M2102" i="1"/>
  <c r="N2102" i="1" s="1"/>
  <c r="M2103" i="1"/>
  <c r="N2103" i="1" s="1"/>
  <c r="M2104" i="1"/>
  <c r="N2104" i="1" s="1"/>
  <c r="M2105" i="1"/>
  <c r="N2105" i="1" s="1"/>
  <c r="M2106" i="1"/>
  <c r="N2106" i="1" s="1"/>
  <c r="M2107" i="1"/>
  <c r="N2107" i="1" s="1"/>
  <c r="M2108" i="1"/>
  <c r="N2108" i="1" s="1"/>
  <c r="M2109" i="1"/>
  <c r="N2109" i="1" s="1"/>
  <c r="M2110" i="1"/>
  <c r="N2110" i="1" s="1"/>
  <c r="M2111" i="1"/>
  <c r="N2111" i="1" s="1"/>
  <c r="M2112" i="1"/>
  <c r="N2112" i="1" s="1"/>
  <c r="M2113" i="1"/>
  <c r="N2113" i="1" s="1"/>
  <c r="M2114" i="1"/>
  <c r="N2114" i="1" s="1"/>
  <c r="M2115" i="1"/>
  <c r="N2115" i="1" s="1"/>
  <c r="M2116" i="1"/>
  <c r="N2116" i="1" s="1"/>
  <c r="M2117" i="1"/>
  <c r="N2117" i="1" s="1"/>
  <c r="M2118" i="1"/>
  <c r="N2118" i="1" s="1"/>
  <c r="M2119" i="1"/>
  <c r="N2119" i="1" s="1"/>
  <c r="M2120" i="1"/>
  <c r="N2120" i="1" s="1"/>
  <c r="M2121" i="1"/>
  <c r="N2121" i="1" s="1"/>
  <c r="M2122" i="1"/>
  <c r="N2122" i="1" s="1"/>
  <c r="M2123" i="1"/>
  <c r="N2123" i="1" s="1"/>
  <c r="M2124" i="1"/>
  <c r="N2124" i="1" s="1"/>
  <c r="M2125" i="1"/>
  <c r="N2125" i="1" s="1"/>
  <c r="M2126" i="1"/>
  <c r="N2126" i="1" s="1"/>
  <c r="M2127" i="1"/>
  <c r="N2127" i="1" s="1"/>
  <c r="M2128" i="1"/>
  <c r="N2128" i="1" s="1"/>
  <c r="M2129" i="1"/>
  <c r="N2129" i="1" s="1"/>
  <c r="M2130" i="1"/>
  <c r="N2130" i="1" s="1"/>
  <c r="M2131" i="1"/>
  <c r="N2131" i="1" s="1"/>
  <c r="M2132" i="1"/>
  <c r="N2132" i="1" s="1"/>
  <c r="M2133" i="1"/>
  <c r="N2133" i="1" s="1"/>
  <c r="M2134" i="1"/>
  <c r="N2134" i="1" s="1"/>
  <c r="M2135" i="1"/>
  <c r="N2135" i="1" s="1"/>
  <c r="M2136" i="1"/>
  <c r="N2136" i="1" s="1"/>
  <c r="M2137" i="1"/>
  <c r="N2137" i="1" s="1"/>
  <c r="M2138" i="1"/>
  <c r="N2138" i="1" s="1"/>
  <c r="M2139" i="1"/>
  <c r="N2139" i="1" s="1"/>
  <c r="M2140" i="1"/>
  <c r="N2140" i="1" s="1"/>
  <c r="M2141" i="1"/>
  <c r="N2141" i="1" s="1"/>
  <c r="M2142" i="1"/>
  <c r="N2142" i="1" s="1"/>
  <c r="M2143" i="1"/>
  <c r="N2143" i="1" s="1"/>
  <c r="M2144" i="1"/>
  <c r="N2144" i="1" s="1"/>
  <c r="M2145" i="1"/>
  <c r="N2145" i="1" s="1"/>
  <c r="M2146" i="1"/>
  <c r="N2146" i="1" s="1"/>
  <c r="M2147" i="1"/>
  <c r="N2147" i="1" s="1"/>
  <c r="M2148" i="1"/>
  <c r="N2148" i="1" s="1"/>
  <c r="M2149" i="1"/>
  <c r="N2149" i="1" s="1"/>
  <c r="M2150" i="1"/>
  <c r="N2150" i="1" s="1"/>
  <c r="M2151" i="1"/>
  <c r="N2151" i="1" s="1"/>
  <c r="M2152" i="1"/>
  <c r="N2152" i="1" s="1"/>
  <c r="M2153" i="1"/>
  <c r="N2153" i="1" s="1"/>
  <c r="M2154" i="1"/>
  <c r="N2154" i="1" s="1"/>
  <c r="M2155" i="1"/>
  <c r="N2155" i="1" s="1"/>
  <c r="M2156" i="1"/>
  <c r="N2156" i="1" s="1"/>
  <c r="M2157" i="1"/>
  <c r="N2157" i="1" s="1"/>
  <c r="M2158" i="1"/>
  <c r="N2158" i="1" s="1"/>
  <c r="M2159" i="1"/>
  <c r="N2159" i="1" s="1"/>
  <c r="M2160" i="1"/>
  <c r="N2160" i="1" s="1"/>
  <c r="M2161" i="1"/>
  <c r="N2161" i="1" s="1"/>
  <c r="M2162" i="1"/>
  <c r="N2162" i="1" s="1"/>
  <c r="M2163" i="1"/>
  <c r="N2163" i="1" s="1"/>
  <c r="M2164" i="1"/>
  <c r="N2164" i="1" s="1"/>
  <c r="M2165" i="1"/>
  <c r="N2165" i="1" s="1"/>
  <c r="M2166" i="1"/>
  <c r="N2166" i="1" s="1"/>
  <c r="M2167" i="1"/>
  <c r="N2167" i="1" s="1"/>
  <c r="M2168" i="1"/>
  <c r="N2168" i="1" s="1"/>
  <c r="M2169" i="1"/>
  <c r="N2169" i="1" s="1"/>
  <c r="M2170" i="1"/>
  <c r="N2170" i="1" s="1"/>
  <c r="M2171" i="1"/>
  <c r="N2171" i="1" s="1"/>
  <c r="M2172" i="1"/>
  <c r="N2172" i="1" s="1"/>
  <c r="M2173" i="1"/>
  <c r="N2173" i="1" s="1"/>
  <c r="M2174" i="1"/>
  <c r="N2174" i="1" s="1"/>
  <c r="M2175" i="1"/>
  <c r="N2175" i="1" s="1"/>
  <c r="M2176" i="1"/>
  <c r="N2176" i="1" s="1"/>
  <c r="M2177" i="1"/>
  <c r="N2177" i="1" s="1"/>
  <c r="M2178" i="1"/>
  <c r="N2178" i="1" s="1"/>
  <c r="M2179" i="1"/>
  <c r="N2179" i="1" s="1"/>
  <c r="M2180" i="1"/>
  <c r="N2180" i="1" s="1"/>
  <c r="M2181" i="1"/>
  <c r="N2181" i="1" s="1"/>
  <c r="M2182" i="1"/>
  <c r="N2182" i="1" s="1"/>
  <c r="M2183" i="1"/>
  <c r="N2183" i="1" s="1"/>
  <c r="M2184" i="1"/>
  <c r="N2184" i="1" s="1"/>
  <c r="M2185" i="1"/>
  <c r="N2185" i="1" s="1"/>
  <c r="M2186" i="1"/>
  <c r="N2186" i="1" s="1"/>
  <c r="M2187" i="1"/>
  <c r="N2187" i="1" s="1"/>
  <c r="M2188" i="1"/>
  <c r="N2188" i="1" s="1"/>
  <c r="M2189" i="1"/>
  <c r="N2189" i="1" s="1"/>
  <c r="M2190" i="1"/>
  <c r="N2190" i="1" s="1"/>
  <c r="M2191" i="1"/>
  <c r="N2191" i="1" s="1"/>
  <c r="M2192" i="1"/>
  <c r="N2192" i="1" s="1"/>
  <c r="M2193" i="1"/>
  <c r="N2193" i="1" s="1"/>
  <c r="M2194" i="1"/>
  <c r="N2194" i="1" s="1"/>
  <c r="M2195" i="1"/>
  <c r="N2195" i="1" s="1"/>
  <c r="M2196" i="1"/>
  <c r="N2196" i="1" s="1"/>
  <c r="M2197" i="1"/>
  <c r="N2197" i="1" s="1"/>
  <c r="M2198" i="1"/>
  <c r="N2198" i="1" s="1"/>
  <c r="M2199" i="1"/>
  <c r="N2199" i="1" s="1"/>
  <c r="M2200" i="1"/>
  <c r="N2200" i="1" s="1"/>
  <c r="M2201" i="1"/>
  <c r="N2201" i="1" s="1"/>
  <c r="M2202" i="1"/>
  <c r="N2202" i="1" s="1"/>
  <c r="M2203" i="1"/>
  <c r="N2203" i="1" s="1"/>
  <c r="M2204" i="1"/>
  <c r="N2204" i="1" s="1"/>
  <c r="M2205" i="1"/>
  <c r="N2205" i="1" s="1"/>
  <c r="M2206" i="1"/>
  <c r="N2206" i="1" s="1"/>
  <c r="M2207" i="1"/>
  <c r="N2207" i="1" s="1"/>
  <c r="M2208" i="1"/>
  <c r="N2208" i="1" s="1"/>
  <c r="M2209" i="1"/>
  <c r="N2209" i="1" s="1"/>
  <c r="M2210" i="1"/>
  <c r="N2210" i="1" s="1"/>
  <c r="M2211" i="1"/>
  <c r="N2211" i="1" s="1"/>
  <c r="M2212" i="1"/>
  <c r="N2212" i="1" s="1"/>
  <c r="M2213" i="1"/>
  <c r="N2213" i="1" s="1"/>
  <c r="M2214" i="1"/>
  <c r="N2214" i="1" s="1"/>
  <c r="M2215" i="1"/>
  <c r="N2215" i="1" s="1"/>
  <c r="M2216" i="1"/>
  <c r="N2216" i="1" s="1"/>
  <c r="M2217" i="1"/>
  <c r="N2217" i="1" s="1"/>
  <c r="M2218" i="1"/>
  <c r="N2218" i="1" s="1"/>
  <c r="M2219" i="1"/>
  <c r="N2219" i="1" s="1"/>
  <c r="M2220" i="1"/>
  <c r="N2220" i="1" s="1"/>
  <c r="M2221" i="1"/>
  <c r="N2221" i="1" s="1"/>
  <c r="M2222" i="1"/>
  <c r="N2222" i="1" s="1"/>
  <c r="M2223" i="1"/>
  <c r="N2223" i="1" s="1"/>
  <c r="M2224" i="1"/>
  <c r="N2224" i="1" s="1"/>
  <c r="M2225" i="1"/>
  <c r="N2225" i="1" s="1"/>
  <c r="M2226" i="1"/>
  <c r="N2226" i="1" s="1"/>
  <c r="M2227" i="1"/>
  <c r="N2227" i="1" s="1"/>
  <c r="M2228" i="1"/>
  <c r="N2228" i="1" s="1"/>
  <c r="M2229" i="1"/>
  <c r="N2229" i="1" s="1"/>
  <c r="M2230" i="1"/>
  <c r="N2230" i="1" s="1"/>
  <c r="M2231" i="1"/>
  <c r="N2231" i="1" s="1"/>
  <c r="M2232" i="1"/>
  <c r="N2232" i="1" s="1"/>
  <c r="M2233" i="1"/>
  <c r="N2233" i="1" s="1"/>
  <c r="M2234" i="1"/>
  <c r="N2234" i="1" s="1"/>
  <c r="M2235" i="1"/>
  <c r="N2235" i="1" s="1"/>
  <c r="M2236" i="1"/>
  <c r="N2236" i="1" s="1"/>
  <c r="M2237" i="1"/>
  <c r="N2237" i="1" s="1"/>
  <c r="M2238" i="1"/>
  <c r="N2238" i="1" s="1"/>
  <c r="M2239" i="1"/>
  <c r="N2239" i="1" s="1"/>
  <c r="M2240" i="1"/>
  <c r="N2240" i="1" s="1"/>
  <c r="M2241" i="1"/>
  <c r="N2241" i="1" s="1"/>
  <c r="M2242" i="1"/>
  <c r="N2242" i="1" s="1"/>
  <c r="M2243" i="1"/>
  <c r="N2243" i="1" s="1"/>
  <c r="M2244" i="1"/>
  <c r="N2244" i="1" s="1"/>
  <c r="M2245" i="1"/>
  <c r="N2245" i="1" s="1"/>
  <c r="M2246" i="1"/>
  <c r="N2246" i="1" s="1"/>
  <c r="M2247" i="1"/>
  <c r="N2247" i="1" s="1"/>
  <c r="M2248" i="1"/>
  <c r="N2248" i="1" s="1"/>
  <c r="M2249" i="1"/>
  <c r="N2249" i="1" s="1"/>
  <c r="M2250" i="1"/>
  <c r="N2250" i="1" s="1"/>
  <c r="M2251" i="1"/>
  <c r="N2251" i="1" s="1"/>
  <c r="M2252" i="1"/>
  <c r="N2252" i="1" s="1"/>
  <c r="M2253" i="1"/>
  <c r="N2253" i="1" s="1"/>
  <c r="M2254" i="1"/>
  <c r="N2254" i="1" s="1"/>
  <c r="M2255" i="1"/>
  <c r="N2255" i="1" s="1"/>
  <c r="M2256" i="1"/>
  <c r="N2256" i="1" s="1"/>
  <c r="M2257" i="1"/>
  <c r="N2257" i="1" s="1"/>
  <c r="M2258" i="1"/>
  <c r="N2258" i="1" s="1"/>
  <c r="M2259" i="1"/>
  <c r="N2259" i="1" s="1"/>
  <c r="M2260" i="1"/>
  <c r="N2260" i="1" s="1"/>
  <c r="M2261" i="1"/>
  <c r="N2261" i="1" s="1"/>
  <c r="M2262" i="1"/>
  <c r="N2262" i="1" s="1"/>
  <c r="M2263" i="1"/>
  <c r="N2263" i="1" s="1"/>
  <c r="M2264" i="1"/>
  <c r="N2264" i="1" s="1"/>
  <c r="M2265" i="1"/>
  <c r="N2265" i="1" s="1"/>
  <c r="M2266" i="1"/>
  <c r="N2266" i="1" s="1"/>
  <c r="M2267" i="1"/>
  <c r="N2267" i="1" s="1"/>
  <c r="M2268" i="1"/>
  <c r="N2268" i="1" s="1"/>
  <c r="M2269" i="1"/>
  <c r="N2269" i="1" s="1"/>
  <c r="M2270" i="1"/>
  <c r="N2270" i="1" s="1"/>
  <c r="M2271" i="1"/>
  <c r="N2271" i="1" s="1"/>
  <c r="M2272" i="1"/>
  <c r="N2272" i="1" s="1"/>
  <c r="M2273" i="1"/>
  <c r="N2273" i="1" s="1"/>
  <c r="M2274" i="1"/>
  <c r="N2274" i="1" s="1"/>
  <c r="M2275" i="1"/>
  <c r="N2275" i="1" s="1"/>
  <c r="M2276" i="1"/>
  <c r="N2276" i="1" s="1"/>
  <c r="M2277" i="1"/>
  <c r="N2277" i="1" s="1"/>
  <c r="M2278" i="1"/>
  <c r="N2278" i="1" s="1"/>
  <c r="M2279" i="1"/>
  <c r="N2279" i="1" s="1"/>
  <c r="M2280" i="1"/>
  <c r="N2280" i="1" s="1"/>
  <c r="M2281" i="1"/>
  <c r="N2281" i="1" s="1"/>
  <c r="M2282" i="1"/>
  <c r="N2282" i="1" s="1"/>
  <c r="M2283" i="1"/>
  <c r="N2283" i="1" s="1"/>
  <c r="M2284" i="1"/>
  <c r="N2284" i="1" s="1"/>
  <c r="M2285" i="1"/>
  <c r="N2285" i="1" s="1"/>
  <c r="M2286" i="1"/>
  <c r="N2286" i="1" s="1"/>
  <c r="M2287" i="1"/>
  <c r="N2287" i="1" s="1"/>
  <c r="M2288" i="1"/>
  <c r="N2288" i="1" s="1"/>
  <c r="M2289" i="1"/>
  <c r="N2289" i="1" s="1"/>
  <c r="M2290" i="1"/>
  <c r="N2290" i="1" s="1"/>
  <c r="M2291" i="1"/>
  <c r="N2291" i="1" s="1"/>
  <c r="M2292" i="1"/>
  <c r="N2292" i="1" s="1"/>
  <c r="M2293" i="1"/>
  <c r="N2293" i="1" s="1"/>
  <c r="M2294" i="1"/>
  <c r="N2294" i="1" s="1"/>
  <c r="M2295" i="1"/>
  <c r="N2295" i="1" s="1"/>
  <c r="M2296" i="1"/>
  <c r="N2296" i="1" s="1"/>
  <c r="M2297" i="1"/>
  <c r="N2297" i="1" s="1"/>
  <c r="M2298" i="1"/>
  <c r="N2298" i="1" s="1"/>
  <c r="M2299" i="1"/>
  <c r="N2299" i="1" s="1"/>
  <c r="M2300" i="1"/>
  <c r="N2300" i="1" s="1"/>
  <c r="M2301" i="1"/>
  <c r="N2301" i="1" s="1"/>
  <c r="M2302" i="1"/>
  <c r="N2302" i="1" s="1"/>
  <c r="M2303" i="1"/>
  <c r="N2303" i="1" s="1"/>
  <c r="M2304" i="1"/>
  <c r="N2304" i="1" s="1"/>
  <c r="M2305" i="1"/>
  <c r="N2305" i="1" s="1"/>
  <c r="M2306" i="1"/>
  <c r="N2306" i="1" s="1"/>
  <c r="M2307" i="1"/>
  <c r="N2307" i="1" s="1"/>
  <c r="M2308" i="1"/>
  <c r="N2308" i="1" s="1"/>
  <c r="M2309" i="1"/>
  <c r="N2309" i="1" s="1"/>
  <c r="M2310" i="1"/>
  <c r="N2310" i="1" s="1"/>
  <c r="M2311" i="1"/>
  <c r="N2311" i="1" s="1"/>
  <c r="M2312" i="1"/>
  <c r="N2312" i="1" s="1"/>
  <c r="M2313" i="1"/>
  <c r="N2313" i="1" s="1"/>
  <c r="M2314" i="1"/>
  <c r="N2314" i="1" s="1"/>
  <c r="M2315" i="1"/>
  <c r="N2315" i="1" s="1"/>
  <c r="M2316" i="1"/>
  <c r="N2316" i="1" s="1"/>
  <c r="M2317" i="1"/>
  <c r="N2317" i="1" s="1"/>
  <c r="M2318" i="1"/>
  <c r="N2318" i="1" s="1"/>
  <c r="M2319" i="1"/>
  <c r="N2319" i="1" s="1"/>
  <c r="M2320" i="1"/>
  <c r="N2320" i="1" s="1"/>
  <c r="M2321" i="1"/>
  <c r="N2321" i="1" s="1"/>
  <c r="M2322" i="1"/>
  <c r="N2322" i="1" s="1"/>
  <c r="M2323" i="1"/>
  <c r="N2323" i="1" s="1"/>
  <c r="M2324" i="1"/>
  <c r="N2324" i="1" s="1"/>
  <c r="M2325" i="1"/>
  <c r="N2325" i="1" s="1"/>
  <c r="M2326" i="1"/>
  <c r="N2326" i="1" s="1"/>
  <c r="M2327" i="1"/>
  <c r="N2327" i="1" s="1"/>
  <c r="M2328" i="1"/>
  <c r="N2328" i="1" s="1"/>
  <c r="M2329" i="1"/>
  <c r="N2329" i="1" s="1"/>
  <c r="M2330" i="1"/>
  <c r="N2330" i="1" s="1"/>
  <c r="M2331" i="1"/>
  <c r="N2331" i="1" s="1"/>
  <c r="M2332" i="1"/>
  <c r="N2332" i="1" s="1"/>
  <c r="M2333" i="1"/>
  <c r="N2333" i="1" s="1"/>
  <c r="M2334" i="1"/>
  <c r="N2334" i="1" s="1"/>
  <c r="M2335" i="1"/>
  <c r="N2335" i="1" s="1"/>
  <c r="M2336" i="1"/>
  <c r="N2336" i="1" s="1"/>
  <c r="M2337" i="1"/>
  <c r="N2337" i="1" s="1"/>
  <c r="M2338" i="1"/>
  <c r="N2338" i="1" s="1"/>
  <c r="M2339" i="1"/>
  <c r="N2339" i="1" s="1"/>
  <c r="M2340" i="1"/>
  <c r="N2340" i="1" s="1"/>
  <c r="M2341" i="1"/>
  <c r="N2341" i="1" s="1"/>
  <c r="M2342" i="1"/>
  <c r="N2342" i="1" s="1"/>
  <c r="M2343" i="1"/>
  <c r="N2343" i="1" s="1"/>
  <c r="M2344" i="1"/>
  <c r="N2344" i="1" s="1"/>
  <c r="M2345" i="1"/>
  <c r="N2345" i="1" s="1"/>
  <c r="M2346" i="1"/>
  <c r="N2346" i="1" s="1"/>
  <c r="M2347" i="1"/>
  <c r="N2347" i="1" s="1"/>
  <c r="M2348" i="1"/>
  <c r="N2348" i="1" s="1"/>
  <c r="M2349" i="1"/>
  <c r="N2349" i="1" s="1"/>
  <c r="M2350" i="1"/>
  <c r="N2350" i="1" s="1"/>
  <c r="M2351" i="1"/>
  <c r="N2351" i="1" s="1"/>
  <c r="M2352" i="1"/>
  <c r="N2352" i="1" s="1"/>
  <c r="M2353" i="1"/>
  <c r="N2353" i="1" s="1"/>
  <c r="M2354" i="1"/>
  <c r="N2354" i="1" s="1"/>
  <c r="M2355" i="1"/>
  <c r="N2355" i="1" s="1"/>
  <c r="M2356" i="1"/>
  <c r="N2356" i="1" s="1"/>
  <c r="M2357" i="1"/>
  <c r="N2357" i="1" s="1"/>
  <c r="M2358" i="1"/>
  <c r="N2358" i="1" s="1"/>
  <c r="M2359" i="1"/>
  <c r="N2359" i="1" s="1"/>
  <c r="M2360" i="1"/>
  <c r="N2360" i="1" s="1"/>
  <c r="M2361" i="1"/>
  <c r="N2361" i="1" s="1"/>
  <c r="M2362" i="1"/>
  <c r="N2362" i="1" s="1"/>
  <c r="M2363" i="1"/>
  <c r="N2363" i="1" s="1"/>
  <c r="M2364" i="1"/>
  <c r="N2364" i="1" s="1"/>
  <c r="M2365" i="1"/>
  <c r="N2365" i="1" s="1"/>
  <c r="M2366" i="1"/>
  <c r="N2366" i="1" s="1"/>
  <c r="M2367" i="1"/>
  <c r="N2367" i="1" s="1"/>
  <c r="M2368" i="1"/>
  <c r="N2368" i="1" s="1"/>
  <c r="M2369" i="1"/>
  <c r="N2369" i="1" s="1"/>
  <c r="M2370" i="1"/>
  <c r="N2370" i="1" s="1"/>
  <c r="M2371" i="1"/>
  <c r="N2371" i="1" s="1"/>
  <c r="M2372" i="1"/>
  <c r="N2372" i="1" s="1"/>
  <c r="M2373" i="1"/>
  <c r="N2373" i="1" s="1"/>
  <c r="M2374" i="1"/>
  <c r="N2374" i="1" s="1"/>
  <c r="M2375" i="1"/>
  <c r="N2375" i="1" s="1"/>
  <c r="M2376" i="1"/>
  <c r="N2376" i="1" s="1"/>
  <c r="M2377" i="1"/>
  <c r="N2377" i="1" s="1"/>
  <c r="M2378" i="1"/>
  <c r="N2378" i="1" s="1"/>
  <c r="M2379" i="1"/>
  <c r="N2379" i="1" s="1"/>
  <c r="M2380" i="1"/>
  <c r="N2380" i="1" s="1"/>
  <c r="M2381" i="1"/>
  <c r="N2381" i="1" s="1"/>
  <c r="M2382" i="1"/>
  <c r="N2382" i="1" s="1"/>
  <c r="M2383" i="1"/>
  <c r="N2383" i="1" s="1"/>
  <c r="M2384" i="1"/>
  <c r="N2384" i="1" s="1"/>
  <c r="M2385" i="1"/>
  <c r="N2385" i="1" s="1"/>
  <c r="M2386" i="1"/>
  <c r="N2386" i="1" s="1"/>
  <c r="M2387" i="1"/>
  <c r="N2387" i="1" s="1"/>
  <c r="M2388" i="1"/>
  <c r="N2388" i="1" s="1"/>
  <c r="M2389" i="1"/>
  <c r="N2389" i="1" s="1"/>
  <c r="M2390" i="1"/>
  <c r="N2390" i="1" s="1"/>
  <c r="M2391" i="1"/>
  <c r="N2391" i="1" s="1"/>
  <c r="M2392" i="1"/>
  <c r="N2392" i="1" s="1"/>
  <c r="M2393" i="1"/>
  <c r="N2393" i="1" s="1"/>
  <c r="M2394" i="1"/>
  <c r="N2394" i="1" s="1"/>
  <c r="M2395" i="1"/>
  <c r="N2395" i="1" s="1"/>
  <c r="M2396" i="1"/>
  <c r="N2396" i="1" s="1"/>
  <c r="M2397" i="1"/>
  <c r="N2397" i="1" s="1"/>
  <c r="M2398" i="1"/>
  <c r="N2398" i="1" s="1"/>
  <c r="M2399" i="1"/>
  <c r="N2399" i="1" s="1"/>
  <c r="M2400" i="1"/>
  <c r="N2400" i="1" s="1"/>
  <c r="M2401" i="1"/>
  <c r="N2401" i="1" s="1"/>
  <c r="M2402" i="1"/>
  <c r="N2402" i="1" s="1"/>
  <c r="M2403" i="1"/>
  <c r="N2403" i="1" s="1"/>
  <c r="M2404" i="1"/>
  <c r="N2404" i="1" s="1"/>
  <c r="M2405" i="1"/>
  <c r="N2405" i="1" s="1"/>
  <c r="M2406" i="1"/>
  <c r="N2406" i="1" s="1"/>
  <c r="M2407" i="1"/>
  <c r="N2407" i="1" s="1"/>
  <c r="M2408" i="1"/>
  <c r="N2408" i="1" s="1"/>
  <c r="M2409" i="1"/>
  <c r="N2409" i="1" s="1"/>
  <c r="M2410" i="1"/>
  <c r="N2410" i="1" s="1"/>
  <c r="M2411" i="1"/>
  <c r="N2411" i="1" s="1"/>
  <c r="M2412" i="1"/>
  <c r="N2412" i="1" s="1"/>
  <c r="M2413" i="1"/>
  <c r="N2413" i="1" s="1"/>
  <c r="M2414" i="1"/>
  <c r="N2414" i="1" s="1"/>
  <c r="M2415" i="1"/>
  <c r="N2415" i="1" s="1"/>
  <c r="M2416" i="1"/>
  <c r="N2416" i="1" s="1"/>
  <c r="M2417" i="1"/>
  <c r="N2417" i="1" s="1"/>
  <c r="M2418" i="1"/>
  <c r="N2418" i="1" s="1"/>
  <c r="M2419" i="1"/>
  <c r="N2419" i="1" s="1"/>
  <c r="M2420" i="1"/>
  <c r="N2420" i="1" s="1"/>
  <c r="M2421" i="1"/>
  <c r="N2421" i="1" s="1"/>
  <c r="M2422" i="1"/>
  <c r="N2422" i="1" s="1"/>
  <c r="M2423" i="1"/>
  <c r="N2423" i="1" s="1"/>
  <c r="M2424" i="1"/>
  <c r="N2424" i="1" s="1"/>
  <c r="M2425" i="1"/>
  <c r="N2425" i="1" s="1"/>
  <c r="M2426" i="1"/>
  <c r="N2426" i="1" s="1"/>
  <c r="M2427" i="1"/>
  <c r="N2427" i="1" s="1"/>
  <c r="M2428" i="1"/>
  <c r="N2428" i="1" s="1"/>
  <c r="M2429" i="1"/>
  <c r="N2429" i="1" s="1"/>
  <c r="M2430" i="1"/>
  <c r="N2430" i="1" s="1"/>
  <c r="M2431" i="1"/>
  <c r="N2431" i="1" s="1"/>
  <c r="M2432" i="1"/>
  <c r="N2432" i="1" s="1"/>
  <c r="M2433" i="1"/>
  <c r="N2433" i="1" s="1"/>
  <c r="M2434" i="1"/>
  <c r="N2434" i="1" s="1"/>
  <c r="M2435" i="1"/>
  <c r="N2435" i="1" s="1"/>
  <c r="M2436" i="1"/>
  <c r="N2436" i="1" s="1"/>
  <c r="M2437" i="1"/>
  <c r="N2437" i="1" s="1"/>
  <c r="M2438" i="1"/>
  <c r="N2438" i="1" s="1"/>
  <c r="M2439" i="1"/>
  <c r="N2439" i="1" s="1"/>
  <c r="M2440" i="1"/>
  <c r="N2440" i="1" s="1"/>
  <c r="M2441" i="1"/>
  <c r="N2441" i="1" s="1"/>
  <c r="M2442" i="1"/>
  <c r="N2442" i="1" s="1"/>
  <c r="M2443" i="1"/>
  <c r="N2443" i="1" s="1"/>
  <c r="M2444" i="1"/>
  <c r="N2444" i="1" s="1"/>
  <c r="M2445" i="1"/>
  <c r="N2445" i="1" s="1"/>
  <c r="M2446" i="1"/>
  <c r="N2446" i="1" s="1"/>
  <c r="M2447" i="1"/>
  <c r="N2447" i="1" s="1"/>
  <c r="M2448" i="1"/>
  <c r="N2448" i="1" s="1"/>
  <c r="M2449" i="1"/>
  <c r="N2449" i="1" s="1"/>
  <c r="M2450" i="1"/>
  <c r="N2450" i="1" s="1"/>
  <c r="M2451" i="1"/>
  <c r="N2451" i="1" s="1"/>
  <c r="M2452" i="1"/>
  <c r="N2452" i="1" s="1"/>
  <c r="M2453" i="1"/>
  <c r="N2453" i="1" s="1"/>
  <c r="M2454" i="1"/>
  <c r="N2454" i="1" s="1"/>
  <c r="M2455" i="1"/>
  <c r="N2455" i="1" s="1"/>
  <c r="M2456" i="1"/>
  <c r="N2456" i="1" s="1"/>
  <c r="M2457" i="1"/>
  <c r="N2457" i="1" s="1"/>
  <c r="M2458" i="1"/>
  <c r="N2458" i="1" s="1"/>
  <c r="M2459" i="1"/>
  <c r="N2459" i="1" s="1"/>
  <c r="M2460" i="1"/>
  <c r="N2460" i="1" s="1"/>
  <c r="M2461" i="1"/>
  <c r="N2461" i="1" s="1"/>
  <c r="M2462" i="1"/>
  <c r="N2462" i="1" s="1"/>
  <c r="M2463" i="1"/>
  <c r="N2463" i="1" s="1"/>
  <c r="M2464" i="1"/>
  <c r="N2464" i="1" s="1"/>
  <c r="M2465" i="1"/>
  <c r="N2465" i="1" s="1"/>
  <c r="M2466" i="1"/>
  <c r="N2466" i="1" s="1"/>
  <c r="M2467" i="1"/>
  <c r="N2467" i="1" s="1"/>
  <c r="M2468" i="1"/>
  <c r="N2468" i="1" s="1"/>
  <c r="M2469" i="1"/>
  <c r="N2469" i="1" s="1"/>
  <c r="M2470" i="1"/>
  <c r="N2470" i="1" s="1"/>
  <c r="M2471" i="1"/>
  <c r="N2471" i="1" s="1"/>
  <c r="M2472" i="1"/>
  <c r="N2472" i="1" s="1"/>
  <c r="M2473" i="1"/>
  <c r="N2473" i="1" s="1"/>
  <c r="M2474" i="1"/>
  <c r="N2474" i="1" s="1"/>
  <c r="M2475" i="1"/>
  <c r="N2475" i="1" s="1"/>
  <c r="M2476" i="1"/>
  <c r="N2476" i="1" s="1"/>
  <c r="M2477" i="1"/>
  <c r="N2477" i="1" s="1"/>
  <c r="M2478" i="1"/>
  <c r="N2478" i="1" s="1"/>
  <c r="M2479" i="1"/>
  <c r="N2479" i="1" s="1"/>
  <c r="M2480" i="1"/>
  <c r="N2480" i="1" s="1"/>
  <c r="M2481" i="1"/>
  <c r="N2481" i="1" s="1"/>
  <c r="M2482" i="1"/>
  <c r="N2482" i="1" s="1"/>
  <c r="M2483" i="1"/>
  <c r="N2483" i="1" s="1"/>
  <c r="M2484" i="1"/>
  <c r="N2484" i="1" s="1"/>
  <c r="M2485" i="1"/>
  <c r="N2485" i="1" s="1"/>
  <c r="M2486" i="1"/>
  <c r="N2486" i="1" s="1"/>
  <c r="M2487" i="1"/>
  <c r="N2487" i="1" s="1"/>
  <c r="M2488" i="1"/>
  <c r="N2488" i="1" s="1"/>
  <c r="M2489" i="1"/>
  <c r="N2489" i="1" s="1"/>
  <c r="M2490" i="1"/>
  <c r="N2490" i="1" s="1"/>
  <c r="M2491" i="1"/>
  <c r="N2491" i="1" s="1"/>
  <c r="M2492" i="1"/>
  <c r="N2492" i="1" s="1"/>
  <c r="M2493" i="1"/>
  <c r="N2493" i="1" s="1"/>
  <c r="M2494" i="1"/>
  <c r="N2494" i="1" s="1"/>
  <c r="M2495" i="1"/>
  <c r="N2495" i="1" s="1"/>
  <c r="M2496" i="1"/>
  <c r="N2496" i="1" s="1"/>
  <c r="M2497" i="1"/>
  <c r="N2497" i="1" s="1"/>
  <c r="M2498" i="1"/>
  <c r="N2498" i="1" s="1"/>
  <c r="M2499" i="1"/>
  <c r="N2499" i="1" s="1"/>
  <c r="M2500" i="1"/>
  <c r="N2500" i="1" s="1"/>
  <c r="M2501" i="1"/>
  <c r="N2501" i="1" s="1"/>
  <c r="M2502" i="1"/>
  <c r="N2502" i="1" s="1"/>
  <c r="M2503" i="1"/>
  <c r="N2503" i="1" s="1"/>
  <c r="M2504" i="1"/>
  <c r="N2504" i="1" s="1"/>
  <c r="M2505" i="1"/>
  <c r="N2505" i="1" s="1"/>
  <c r="M2506" i="1"/>
  <c r="N2506" i="1" s="1"/>
  <c r="M2507" i="1"/>
  <c r="N2507" i="1" s="1"/>
  <c r="M2508" i="1"/>
  <c r="N2508" i="1" s="1"/>
  <c r="M2509" i="1"/>
  <c r="N2509" i="1" s="1"/>
  <c r="M2510" i="1"/>
  <c r="N2510" i="1" s="1"/>
  <c r="M2511" i="1"/>
  <c r="N2511" i="1" s="1"/>
  <c r="M2512" i="1"/>
  <c r="N2512" i="1" s="1"/>
  <c r="M2513" i="1"/>
  <c r="N2513" i="1" s="1"/>
  <c r="M2514" i="1"/>
  <c r="N2514" i="1" s="1"/>
  <c r="M2515" i="1"/>
  <c r="N2515" i="1" s="1"/>
  <c r="M2516" i="1"/>
  <c r="N2516" i="1" s="1"/>
  <c r="M2517" i="1"/>
  <c r="N2517" i="1" s="1"/>
  <c r="M2518" i="1"/>
  <c r="N2518" i="1" s="1"/>
  <c r="M2519" i="1"/>
  <c r="N2519" i="1" s="1"/>
  <c r="M2520" i="1"/>
  <c r="N2520" i="1" s="1"/>
  <c r="M2521" i="1"/>
  <c r="N2521" i="1" s="1"/>
  <c r="M2522" i="1"/>
  <c r="N2522" i="1" s="1"/>
  <c r="M2523" i="1"/>
  <c r="N2523" i="1" s="1"/>
  <c r="M2524" i="1"/>
  <c r="N2524" i="1" s="1"/>
  <c r="M2525" i="1"/>
  <c r="N2525" i="1" s="1"/>
  <c r="M2526" i="1"/>
  <c r="N2526" i="1" s="1"/>
  <c r="M2527" i="1"/>
  <c r="N2527" i="1" s="1"/>
  <c r="M2528" i="1"/>
  <c r="N2528" i="1" s="1"/>
  <c r="M2529" i="1"/>
  <c r="N2529" i="1" s="1"/>
  <c r="M2530" i="1"/>
  <c r="N2530" i="1" s="1"/>
  <c r="M2531" i="1"/>
  <c r="N2531" i="1" s="1"/>
  <c r="M2532" i="1"/>
  <c r="N2532" i="1" s="1"/>
  <c r="M2533" i="1"/>
  <c r="N2533" i="1" s="1"/>
  <c r="M2534" i="1"/>
  <c r="N2534" i="1" s="1"/>
  <c r="M2535" i="1"/>
  <c r="N2535" i="1" s="1"/>
  <c r="M2536" i="1"/>
  <c r="N2536" i="1" s="1"/>
  <c r="M2537" i="1"/>
  <c r="N2537" i="1" s="1"/>
  <c r="M2538" i="1"/>
  <c r="N2538" i="1" s="1"/>
  <c r="M2539" i="1"/>
  <c r="N2539" i="1" s="1"/>
  <c r="M2540" i="1"/>
  <c r="N2540" i="1" s="1"/>
  <c r="M2541" i="1"/>
  <c r="N2541" i="1" s="1"/>
  <c r="M2542" i="1"/>
  <c r="N2542" i="1" s="1"/>
  <c r="M2543" i="1"/>
  <c r="N2543" i="1" s="1"/>
  <c r="M2544" i="1"/>
  <c r="N2544" i="1" s="1"/>
  <c r="M2545" i="1"/>
  <c r="N2545" i="1" s="1"/>
  <c r="M2546" i="1"/>
  <c r="N2546" i="1" s="1"/>
  <c r="M2547" i="1"/>
  <c r="N2547" i="1" s="1"/>
  <c r="M2548" i="1"/>
  <c r="N2548" i="1" s="1"/>
  <c r="M2549" i="1"/>
  <c r="N2549" i="1" s="1"/>
  <c r="M2550" i="1"/>
  <c r="N2550" i="1" s="1"/>
  <c r="M2551" i="1"/>
  <c r="N2551" i="1" s="1"/>
  <c r="M2552" i="1"/>
  <c r="N2552" i="1" s="1"/>
  <c r="M2553" i="1"/>
  <c r="N2553" i="1" s="1"/>
  <c r="M2554" i="1"/>
  <c r="N2554" i="1" s="1"/>
  <c r="M2555" i="1"/>
  <c r="N2555" i="1" s="1"/>
  <c r="M2556" i="1"/>
  <c r="N2556" i="1" s="1"/>
  <c r="M2557" i="1"/>
  <c r="N2557" i="1" s="1"/>
  <c r="M2558" i="1"/>
  <c r="N2558" i="1" s="1"/>
  <c r="M2559" i="1"/>
  <c r="N2559" i="1" s="1"/>
  <c r="M2560" i="1"/>
  <c r="N2560" i="1" s="1"/>
  <c r="M2561" i="1"/>
  <c r="N2561" i="1" s="1"/>
  <c r="M2562" i="1"/>
  <c r="N2562" i="1" s="1"/>
  <c r="M2563" i="1"/>
  <c r="N2563" i="1" s="1"/>
  <c r="M2564" i="1"/>
  <c r="N2564" i="1" s="1"/>
  <c r="M2565" i="1"/>
  <c r="N2565" i="1" s="1"/>
  <c r="M2566" i="1"/>
  <c r="N2566" i="1" s="1"/>
  <c r="M2567" i="1"/>
  <c r="N2567" i="1" s="1"/>
  <c r="M2568" i="1"/>
  <c r="N2568" i="1" s="1"/>
  <c r="M2569" i="1"/>
  <c r="N2569" i="1" s="1"/>
  <c r="M2570" i="1"/>
  <c r="N2570" i="1" s="1"/>
  <c r="M2571" i="1"/>
  <c r="N2571" i="1" s="1"/>
  <c r="M2572" i="1"/>
  <c r="N2572" i="1" s="1"/>
  <c r="M2573" i="1"/>
  <c r="N2573" i="1" s="1"/>
  <c r="M2574" i="1"/>
  <c r="N2574" i="1" s="1"/>
  <c r="M2575" i="1"/>
  <c r="N2575" i="1" s="1"/>
  <c r="M2576" i="1"/>
  <c r="N2576" i="1" s="1"/>
  <c r="M2577" i="1"/>
  <c r="N2577" i="1" s="1"/>
  <c r="M2578" i="1"/>
  <c r="N2578" i="1" s="1"/>
  <c r="M2579" i="1"/>
  <c r="N2579" i="1" s="1"/>
  <c r="M2580" i="1"/>
  <c r="N2580" i="1" s="1"/>
  <c r="M2581" i="1"/>
  <c r="N2581" i="1" s="1"/>
  <c r="M2582" i="1"/>
  <c r="N2582" i="1" s="1"/>
  <c r="M2583" i="1"/>
  <c r="N2583" i="1" s="1"/>
  <c r="M2584" i="1"/>
  <c r="N2584" i="1" s="1"/>
  <c r="M2585" i="1"/>
  <c r="N2585" i="1" s="1"/>
  <c r="M2586" i="1"/>
  <c r="N2586" i="1" s="1"/>
  <c r="M2587" i="1"/>
  <c r="N2587" i="1" s="1"/>
  <c r="M2588" i="1"/>
  <c r="N2588" i="1" s="1"/>
  <c r="M2589" i="1"/>
  <c r="N2589" i="1" s="1"/>
  <c r="M2590" i="1"/>
  <c r="N2590" i="1" s="1"/>
  <c r="M2591" i="1"/>
  <c r="N2591" i="1" s="1"/>
  <c r="M2592" i="1"/>
  <c r="N2592" i="1" s="1"/>
  <c r="M2593" i="1"/>
  <c r="N2593" i="1" s="1"/>
  <c r="M2594" i="1"/>
  <c r="N2594" i="1" s="1"/>
  <c r="M2595" i="1"/>
  <c r="N2595" i="1" s="1"/>
  <c r="M2596" i="1"/>
  <c r="N2596" i="1" s="1"/>
  <c r="M2597" i="1"/>
  <c r="N2597" i="1" s="1"/>
  <c r="M2598" i="1"/>
  <c r="N2598" i="1" s="1"/>
  <c r="M2599" i="1"/>
  <c r="N2599" i="1" s="1"/>
  <c r="M2600" i="1"/>
  <c r="N2600" i="1" s="1"/>
  <c r="M2601" i="1"/>
  <c r="N2601" i="1" s="1"/>
  <c r="M2602" i="1"/>
  <c r="N2602" i="1" s="1"/>
  <c r="M2603" i="1"/>
  <c r="N2603" i="1" s="1"/>
  <c r="M2604" i="1"/>
  <c r="N2604" i="1" s="1"/>
  <c r="M2605" i="1"/>
  <c r="N2605" i="1" s="1"/>
  <c r="M2606" i="1"/>
  <c r="N2606" i="1" s="1"/>
  <c r="M2607" i="1"/>
  <c r="N2607" i="1" s="1"/>
  <c r="M2608" i="1"/>
  <c r="N2608" i="1" s="1"/>
  <c r="M2609" i="1"/>
  <c r="N2609" i="1" s="1"/>
  <c r="M2610" i="1"/>
  <c r="N2610" i="1" s="1"/>
  <c r="M2611" i="1"/>
  <c r="N2611" i="1" s="1"/>
  <c r="M2612" i="1"/>
  <c r="N2612" i="1" s="1"/>
  <c r="M2613" i="1"/>
  <c r="N2613" i="1" s="1"/>
  <c r="M2614" i="1"/>
  <c r="N2614" i="1" s="1"/>
  <c r="M2615" i="1"/>
  <c r="N2615" i="1" s="1"/>
  <c r="M2616" i="1"/>
  <c r="N2616" i="1" s="1"/>
  <c r="M2617" i="1"/>
  <c r="N2617" i="1" s="1"/>
  <c r="M2618" i="1"/>
  <c r="N2618" i="1" s="1"/>
  <c r="M2619" i="1"/>
  <c r="N2619" i="1" s="1"/>
  <c r="M2620" i="1"/>
  <c r="N2620" i="1" s="1"/>
  <c r="M2621" i="1"/>
  <c r="N2621" i="1" s="1"/>
  <c r="M2622" i="1"/>
  <c r="N2622" i="1" s="1"/>
  <c r="M2623" i="1"/>
  <c r="N2623" i="1" s="1"/>
  <c r="M2624" i="1"/>
  <c r="N2624" i="1" s="1"/>
  <c r="M2625" i="1"/>
  <c r="N2625" i="1" s="1"/>
  <c r="M2626" i="1"/>
  <c r="N2626" i="1" s="1"/>
  <c r="M2627" i="1"/>
  <c r="N2627" i="1" s="1"/>
  <c r="M2628" i="1"/>
  <c r="N2628" i="1" s="1"/>
  <c r="M2629" i="1"/>
  <c r="N2629" i="1" s="1"/>
  <c r="M2630" i="1"/>
  <c r="N2630" i="1" s="1"/>
  <c r="M2631" i="1"/>
  <c r="N2631" i="1" s="1"/>
  <c r="M2632" i="1"/>
  <c r="N2632" i="1" s="1"/>
  <c r="M2633" i="1"/>
  <c r="N2633" i="1" s="1"/>
  <c r="M2634" i="1"/>
  <c r="N2634" i="1" s="1"/>
  <c r="M2635" i="1"/>
  <c r="N2635" i="1" s="1"/>
  <c r="M2636" i="1"/>
  <c r="N2636" i="1" s="1"/>
  <c r="M2637" i="1"/>
  <c r="N2637" i="1" s="1"/>
  <c r="M2638" i="1"/>
  <c r="N2638" i="1" s="1"/>
  <c r="M2639" i="1"/>
  <c r="N2639" i="1" s="1"/>
  <c r="M2640" i="1"/>
  <c r="N2640" i="1" s="1"/>
  <c r="M2641" i="1"/>
  <c r="N2641" i="1" s="1"/>
  <c r="M2642" i="1"/>
  <c r="N2642" i="1" s="1"/>
  <c r="M2643" i="1"/>
  <c r="N2643" i="1" s="1"/>
  <c r="M2644" i="1"/>
  <c r="N2644" i="1" s="1"/>
  <c r="M2645" i="1"/>
  <c r="N2645" i="1" s="1"/>
  <c r="M2646" i="1"/>
  <c r="N2646" i="1" s="1"/>
  <c r="M2647" i="1"/>
  <c r="N2647" i="1" s="1"/>
  <c r="M2648" i="1"/>
  <c r="N2648" i="1" s="1"/>
  <c r="M2649" i="1"/>
  <c r="N2649" i="1" s="1"/>
  <c r="M2650" i="1"/>
  <c r="N2650" i="1" s="1"/>
  <c r="M2651" i="1"/>
  <c r="N2651" i="1" s="1"/>
  <c r="M2652" i="1"/>
  <c r="N2652" i="1" s="1"/>
  <c r="M2653" i="1"/>
  <c r="N2653" i="1" s="1"/>
  <c r="M2654" i="1"/>
  <c r="N2654" i="1" s="1"/>
  <c r="M2655" i="1"/>
  <c r="N2655" i="1" s="1"/>
  <c r="M2656" i="1"/>
  <c r="N2656" i="1" s="1"/>
  <c r="M2657" i="1"/>
  <c r="N2657" i="1" s="1"/>
  <c r="M2658" i="1"/>
  <c r="N2658" i="1" s="1"/>
  <c r="M2659" i="1"/>
  <c r="N2659" i="1" s="1"/>
  <c r="M2660" i="1"/>
  <c r="N2660" i="1" s="1"/>
  <c r="M2661" i="1"/>
  <c r="N2661" i="1" s="1"/>
  <c r="M2662" i="1"/>
  <c r="N2662" i="1" s="1"/>
  <c r="M2663" i="1"/>
  <c r="N2663" i="1" s="1"/>
  <c r="M2664" i="1"/>
  <c r="N2664" i="1" s="1"/>
  <c r="M2665" i="1"/>
  <c r="N2665" i="1" s="1"/>
  <c r="M2666" i="1"/>
  <c r="N2666" i="1" s="1"/>
  <c r="M2667" i="1"/>
  <c r="N2667" i="1" s="1"/>
  <c r="M2668" i="1"/>
  <c r="N2668" i="1" s="1"/>
  <c r="M2669" i="1"/>
  <c r="N2669" i="1" s="1"/>
  <c r="M2670" i="1"/>
  <c r="N2670" i="1" s="1"/>
  <c r="M2671" i="1"/>
  <c r="N2671" i="1" s="1"/>
  <c r="M2672" i="1"/>
  <c r="N2672" i="1" s="1"/>
  <c r="M2673" i="1"/>
  <c r="N2673" i="1" s="1"/>
  <c r="M2674" i="1"/>
  <c r="N2674" i="1" s="1"/>
  <c r="M2675" i="1"/>
  <c r="N2675" i="1" s="1"/>
  <c r="M2676" i="1"/>
  <c r="N2676" i="1" s="1"/>
  <c r="M2677" i="1"/>
  <c r="N2677" i="1" s="1"/>
  <c r="M2678" i="1"/>
  <c r="N2678" i="1" s="1"/>
  <c r="M2679" i="1"/>
  <c r="N2679" i="1" s="1"/>
  <c r="M2680" i="1"/>
  <c r="N2680" i="1" s="1"/>
  <c r="M2681" i="1"/>
  <c r="N2681" i="1" s="1"/>
  <c r="M2682" i="1"/>
  <c r="N2682" i="1" s="1"/>
  <c r="M2683" i="1"/>
  <c r="N2683" i="1" s="1"/>
  <c r="M2684" i="1"/>
  <c r="N2684" i="1" s="1"/>
  <c r="M2685" i="1"/>
  <c r="N2685" i="1" s="1"/>
  <c r="M2686" i="1"/>
  <c r="N2686" i="1" s="1"/>
  <c r="M2687" i="1"/>
  <c r="N2687" i="1" s="1"/>
  <c r="M2688" i="1"/>
  <c r="N2688" i="1" s="1"/>
  <c r="M2689" i="1"/>
  <c r="N2689" i="1" s="1"/>
  <c r="M2690" i="1"/>
  <c r="N2690" i="1" s="1"/>
  <c r="M2691" i="1"/>
  <c r="N2691" i="1" s="1"/>
  <c r="M2692" i="1"/>
  <c r="N2692" i="1" s="1"/>
  <c r="M2693" i="1"/>
  <c r="N2693" i="1" s="1"/>
  <c r="M2694" i="1"/>
  <c r="N2694" i="1" s="1"/>
  <c r="M2695" i="1"/>
  <c r="N2695" i="1" s="1"/>
  <c r="M2696" i="1"/>
  <c r="N2696" i="1" s="1"/>
  <c r="M2697" i="1"/>
  <c r="N2697" i="1" s="1"/>
  <c r="M2698" i="1"/>
  <c r="N2698" i="1" s="1"/>
  <c r="M2699" i="1"/>
  <c r="N2699" i="1" s="1"/>
  <c r="M2700" i="1"/>
  <c r="N2700" i="1" s="1"/>
  <c r="M2701" i="1"/>
  <c r="N2701" i="1" s="1"/>
  <c r="M2702" i="1"/>
  <c r="N2702" i="1" s="1"/>
  <c r="M2703" i="1"/>
  <c r="N2703" i="1" s="1"/>
  <c r="M2704" i="1"/>
  <c r="N2704" i="1" s="1"/>
  <c r="M2705" i="1"/>
  <c r="N2705" i="1" s="1"/>
  <c r="M2706" i="1"/>
  <c r="N2706" i="1" s="1"/>
  <c r="M2707" i="1"/>
  <c r="N2707" i="1" s="1"/>
  <c r="M2708" i="1"/>
  <c r="N2708" i="1" s="1"/>
  <c r="M2709" i="1"/>
  <c r="N2709" i="1" s="1"/>
  <c r="M2710" i="1"/>
  <c r="N2710" i="1" s="1"/>
  <c r="M2711" i="1"/>
  <c r="N2711" i="1" s="1"/>
  <c r="M2712" i="1"/>
  <c r="N2712" i="1" s="1"/>
  <c r="M2713" i="1"/>
  <c r="N2713" i="1" s="1"/>
  <c r="M2714" i="1"/>
  <c r="N2714" i="1" s="1"/>
  <c r="M2715" i="1"/>
  <c r="N2715" i="1" s="1"/>
  <c r="M2716" i="1"/>
  <c r="N2716" i="1" s="1"/>
  <c r="M2717" i="1"/>
  <c r="N2717" i="1" s="1"/>
  <c r="M2718" i="1"/>
  <c r="N2718" i="1" s="1"/>
  <c r="M2719" i="1"/>
  <c r="N2719" i="1" s="1"/>
  <c r="M2720" i="1"/>
  <c r="N2720" i="1" s="1"/>
  <c r="M2721" i="1"/>
  <c r="N2721" i="1" s="1"/>
  <c r="M2722" i="1"/>
  <c r="N2722" i="1" s="1"/>
  <c r="M2723" i="1"/>
  <c r="N2723" i="1" s="1"/>
  <c r="M2724" i="1"/>
  <c r="N2724" i="1" s="1"/>
  <c r="M2725" i="1"/>
  <c r="N2725" i="1" s="1"/>
  <c r="M2726" i="1"/>
  <c r="N2726" i="1" s="1"/>
  <c r="M2727" i="1"/>
  <c r="N2727" i="1" s="1"/>
  <c r="M2728" i="1"/>
  <c r="N2728" i="1" s="1"/>
  <c r="M2729" i="1"/>
  <c r="N2729" i="1" s="1"/>
  <c r="M2730" i="1"/>
  <c r="N2730" i="1" s="1"/>
  <c r="M2731" i="1"/>
  <c r="N2731" i="1" s="1"/>
  <c r="M2732" i="1"/>
  <c r="N2732" i="1" s="1"/>
  <c r="M2733" i="1"/>
  <c r="N2733" i="1" s="1"/>
  <c r="M2734" i="1"/>
  <c r="N2734" i="1" s="1"/>
  <c r="M2735" i="1"/>
  <c r="N2735" i="1" s="1"/>
  <c r="M2736" i="1"/>
  <c r="N2736" i="1" s="1"/>
  <c r="M2737" i="1"/>
  <c r="N2737" i="1" s="1"/>
  <c r="M2738" i="1"/>
  <c r="N2738" i="1" s="1"/>
  <c r="M2739" i="1"/>
  <c r="N2739" i="1" s="1"/>
  <c r="M2740" i="1"/>
  <c r="N2740" i="1" s="1"/>
  <c r="M2741" i="1"/>
  <c r="N2741" i="1" s="1"/>
  <c r="M2742" i="1"/>
  <c r="N2742" i="1" s="1"/>
  <c r="M2743" i="1"/>
  <c r="N2743" i="1" s="1"/>
  <c r="M2744" i="1"/>
  <c r="N2744" i="1" s="1"/>
  <c r="M2745" i="1"/>
  <c r="N2745" i="1" s="1"/>
  <c r="M2746" i="1"/>
  <c r="N2746" i="1" s="1"/>
  <c r="M2747" i="1"/>
  <c r="N2747" i="1" s="1"/>
  <c r="M2748" i="1"/>
  <c r="N2748" i="1" s="1"/>
  <c r="M2749" i="1"/>
  <c r="N2749" i="1" s="1"/>
  <c r="M2750" i="1"/>
  <c r="N2750" i="1" s="1"/>
  <c r="M2751" i="1"/>
  <c r="N2751" i="1" s="1"/>
  <c r="M2752" i="1"/>
  <c r="N2752" i="1" s="1"/>
  <c r="M2753" i="1"/>
  <c r="N2753" i="1" s="1"/>
  <c r="M2754" i="1"/>
  <c r="N2754" i="1" s="1"/>
  <c r="M2755" i="1"/>
  <c r="N2755" i="1" s="1"/>
  <c r="M2756" i="1"/>
  <c r="N2756" i="1" s="1"/>
  <c r="M2757" i="1"/>
  <c r="N2757" i="1" s="1"/>
  <c r="M2758" i="1"/>
  <c r="N2758" i="1" s="1"/>
  <c r="M2759" i="1"/>
  <c r="N2759" i="1" s="1"/>
  <c r="M2760" i="1"/>
  <c r="N2760" i="1" s="1"/>
  <c r="M2761" i="1"/>
  <c r="N2761" i="1" s="1"/>
  <c r="M2762" i="1"/>
  <c r="N2762" i="1" s="1"/>
  <c r="M2763" i="1"/>
  <c r="N2763" i="1" s="1"/>
  <c r="M2764" i="1"/>
  <c r="N2764" i="1" s="1"/>
  <c r="M2765" i="1"/>
  <c r="N2765" i="1" s="1"/>
  <c r="M2766" i="1"/>
  <c r="N2766" i="1" s="1"/>
  <c r="M2767" i="1"/>
  <c r="N2767" i="1" s="1"/>
  <c r="M2768" i="1"/>
  <c r="N2768" i="1" s="1"/>
  <c r="M2769" i="1"/>
  <c r="N2769" i="1" s="1"/>
  <c r="M2770" i="1"/>
  <c r="N2770" i="1" s="1"/>
  <c r="M2771" i="1"/>
  <c r="N2771" i="1" s="1"/>
  <c r="M2772" i="1"/>
  <c r="N2772" i="1" s="1"/>
  <c r="M2773" i="1"/>
  <c r="N2773" i="1" s="1"/>
  <c r="M2774" i="1"/>
  <c r="N2774" i="1" s="1"/>
  <c r="M2775" i="1"/>
  <c r="N2775" i="1" s="1"/>
  <c r="M2776" i="1"/>
  <c r="N2776" i="1" s="1"/>
  <c r="M2777" i="1"/>
  <c r="N2777" i="1" s="1"/>
  <c r="M2778" i="1"/>
  <c r="N2778" i="1" s="1"/>
  <c r="M2779" i="1"/>
  <c r="N2779" i="1" s="1"/>
  <c r="M2780" i="1"/>
  <c r="N2780" i="1" s="1"/>
  <c r="M2781" i="1"/>
  <c r="N2781" i="1" s="1"/>
  <c r="M2782" i="1"/>
  <c r="N2782" i="1" s="1"/>
  <c r="M2783" i="1"/>
  <c r="N2783" i="1" s="1"/>
  <c r="M2784" i="1"/>
  <c r="N2784" i="1" s="1"/>
  <c r="M2785" i="1"/>
  <c r="N2785" i="1" s="1"/>
  <c r="M2786" i="1"/>
  <c r="N2786" i="1" s="1"/>
  <c r="M2787" i="1"/>
  <c r="N2787" i="1" s="1"/>
  <c r="M2788" i="1"/>
  <c r="N2788" i="1" s="1"/>
  <c r="M2789" i="1"/>
  <c r="N2789" i="1" s="1"/>
  <c r="M2790" i="1"/>
  <c r="N2790" i="1" s="1"/>
  <c r="M2791" i="1"/>
  <c r="N2791" i="1" s="1"/>
  <c r="M2792" i="1"/>
  <c r="N2792" i="1" s="1"/>
  <c r="M2793" i="1"/>
  <c r="N2793" i="1" s="1"/>
  <c r="M2794" i="1"/>
  <c r="N2794" i="1" s="1"/>
  <c r="M2795" i="1"/>
  <c r="N2795" i="1" s="1"/>
  <c r="M2796" i="1"/>
  <c r="N2796" i="1" s="1"/>
  <c r="M2797" i="1"/>
  <c r="N2797" i="1" s="1"/>
  <c r="M2798" i="1"/>
  <c r="N2798" i="1" s="1"/>
  <c r="M2799" i="1"/>
  <c r="N2799" i="1" s="1"/>
  <c r="M2800" i="1"/>
  <c r="N2800" i="1" s="1"/>
  <c r="M2801" i="1"/>
  <c r="N2801" i="1" s="1"/>
  <c r="M2802" i="1"/>
  <c r="N2802" i="1" s="1"/>
  <c r="M2803" i="1"/>
  <c r="N2803" i="1" s="1"/>
  <c r="M2804" i="1"/>
  <c r="N2804" i="1" s="1"/>
  <c r="M2805" i="1"/>
  <c r="N2805" i="1" s="1"/>
  <c r="M2806" i="1"/>
  <c r="N2806" i="1" s="1"/>
  <c r="M2807" i="1"/>
  <c r="N2807" i="1" s="1"/>
  <c r="M2808" i="1"/>
  <c r="N2808" i="1" s="1"/>
  <c r="M2809" i="1"/>
  <c r="N2809" i="1" s="1"/>
  <c r="M2810" i="1"/>
  <c r="N2810" i="1" s="1"/>
  <c r="M2811" i="1"/>
  <c r="N2811" i="1" s="1"/>
  <c r="M2812" i="1"/>
  <c r="N2812" i="1" s="1"/>
  <c r="M2813" i="1"/>
  <c r="N2813" i="1" s="1"/>
  <c r="M2814" i="1"/>
  <c r="N2814" i="1" s="1"/>
  <c r="M2815" i="1"/>
  <c r="N2815" i="1" s="1"/>
  <c r="M2816" i="1"/>
  <c r="N2816" i="1" s="1"/>
  <c r="M2817" i="1"/>
  <c r="N2817" i="1" s="1"/>
  <c r="M2818" i="1"/>
  <c r="N2818" i="1" s="1"/>
  <c r="M2819" i="1"/>
  <c r="N2819" i="1" s="1"/>
  <c r="M2820" i="1"/>
  <c r="N2820" i="1" s="1"/>
  <c r="M2821" i="1"/>
  <c r="N2821" i="1" s="1"/>
  <c r="M2822" i="1"/>
  <c r="N2822" i="1" s="1"/>
  <c r="M2823" i="1"/>
  <c r="N2823" i="1" s="1"/>
  <c r="M2824" i="1"/>
  <c r="N2824" i="1" s="1"/>
  <c r="M2825" i="1"/>
  <c r="N2825" i="1" s="1"/>
  <c r="M2826" i="1"/>
  <c r="N2826" i="1" s="1"/>
  <c r="M2827" i="1"/>
  <c r="N2827" i="1" s="1"/>
  <c r="M2828" i="1"/>
  <c r="N2828" i="1" s="1"/>
  <c r="M2829" i="1"/>
  <c r="N2829" i="1" s="1"/>
  <c r="M2830" i="1"/>
  <c r="N2830" i="1" s="1"/>
  <c r="M2831" i="1"/>
  <c r="N2831" i="1" s="1"/>
  <c r="M2832" i="1"/>
  <c r="N2832" i="1" s="1"/>
  <c r="M2833" i="1"/>
  <c r="N2833" i="1" s="1"/>
  <c r="M2834" i="1"/>
  <c r="N2834" i="1" s="1"/>
  <c r="M2835" i="1"/>
  <c r="N2835" i="1" s="1"/>
  <c r="M2836" i="1"/>
  <c r="N2836" i="1" s="1"/>
  <c r="M2837" i="1"/>
  <c r="N2837" i="1" s="1"/>
  <c r="M2838" i="1"/>
  <c r="N2838" i="1" s="1"/>
  <c r="M2839" i="1"/>
  <c r="N2839" i="1" s="1"/>
  <c r="M2840" i="1"/>
  <c r="N2840" i="1" s="1"/>
  <c r="M2841" i="1"/>
  <c r="N2841" i="1" s="1"/>
  <c r="M2842" i="1"/>
  <c r="N2842" i="1" s="1"/>
  <c r="M2843" i="1"/>
  <c r="N2843" i="1" s="1"/>
  <c r="M2844" i="1"/>
  <c r="N2844" i="1" s="1"/>
  <c r="M2845" i="1"/>
  <c r="N2845" i="1" s="1"/>
  <c r="M2846" i="1"/>
  <c r="N2846" i="1" s="1"/>
  <c r="M2847" i="1"/>
  <c r="N2847" i="1" s="1"/>
  <c r="M2848" i="1"/>
  <c r="N2848" i="1" s="1"/>
  <c r="M2849" i="1"/>
  <c r="N2849" i="1" s="1"/>
  <c r="M2850" i="1"/>
  <c r="N2850" i="1" s="1"/>
  <c r="M2851" i="1"/>
  <c r="N2851" i="1" s="1"/>
  <c r="M2852" i="1"/>
  <c r="N2852" i="1" s="1"/>
  <c r="M2853" i="1"/>
  <c r="N2853" i="1" s="1"/>
  <c r="M2854" i="1"/>
  <c r="N2854" i="1" s="1"/>
  <c r="M2855" i="1"/>
  <c r="N2855" i="1" s="1"/>
  <c r="M2856" i="1"/>
  <c r="N2856" i="1" s="1"/>
  <c r="M2857" i="1"/>
  <c r="N2857" i="1" s="1"/>
  <c r="M2858" i="1"/>
  <c r="N2858" i="1" s="1"/>
  <c r="M2859" i="1"/>
  <c r="N2859" i="1" s="1"/>
  <c r="M2860" i="1"/>
  <c r="N2860" i="1" s="1"/>
  <c r="M2861" i="1"/>
  <c r="N2861" i="1" s="1"/>
  <c r="M2862" i="1"/>
  <c r="N2862" i="1" s="1"/>
  <c r="M2863" i="1"/>
  <c r="N2863" i="1" s="1"/>
  <c r="M2864" i="1"/>
  <c r="N2864" i="1" s="1"/>
  <c r="M2865" i="1"/>
  <c r="N2865" i="1" s="1"/>
  <c r="M2866" i="1"/>
  <c r="N2866" i="1" s="1"/>
  <c r="M2867" i="1"/>
  <c r="N2867" i="1" s="1"/>
  <c r="M2868" i="1"/>
  <c r="N2868" i="1" s="1"/>
  <c r="M2869" i="1"/>
  <c r="N2869" i="1" s="1"/>
  <c r="M2870" i="1"/>
  <c r="N2870" i="1" s="1"/>
  <c r="M2871" i="1"/>
  <c r="N2871" i="1" s="1"/>
  <c r="M2872" i="1"/>
  <c r="N2872" i="1" s="1"/>
  <c r="M2873" i="1"/>
  <c r="N2873" i="1" s="1"/>
  <c r="M2874" i="1"/>
  <c r="N2874" i="1" s="1"/>
  <c r="M2875" i="1"/>
  <c r="N2875" i="1" s="1"/>
  <c r="M2876" i="1"/>
  <c r="N2876" i="1" s="1"/>
  <c r="M2877" i="1"/>
  <c r="N2877" i="1" s="1"/>
  <c r="M2878" i="1"/>
  <c r="N2878" i="1" s="1"/>
  <c r="M2879" i="1"/>
  <c r="N2879" i="1" s="1"/>
  <c r="M2880" i="1"/>
  <c r="N2880" i="1" s="1"/>
  <c r="M2881" i="1"/>
  <c r="N2881" i="1" s="1"/>
  <c r="M2882" i="1"/>
  <c r="N2882" i="1" s="1"/>
  <c r="M2883" i="1"/>
  <c r="N2883" i="1" s="1"/>
  <c r="M2884" i="1"/>
  <c r="N2884" i="1" s="1"/>
  <c r="M2885" i="1"/>
  <c r="N2885" i="1" s="1"/>
  <c r="M2886" i="1"/>
  <c r="N2886" i="1" s="1"/>
  <c r="M2887" i="1"/>
  <c r="N2887" i="1" s="1"/>
  <c r="M2888" i="1"/>
  <c r="N2888" i="1" s="1"/>
  <c r="M2889" i="1"/>
  <c r="N2889" i="1" s="1"/>
  <c r="M2890" i="1"/>
  <c r="N2890" i="1" s="1"/>
  <c r="M2891" i="1"/>
  <c r="N2891" i="1" s="1"/>
  <c r="M2892" i="1"/>
  <c r="N2892" i="1" s="1"/>
  <c r="M2893" i="1"/>
  <c r="N2893" i="1" s="1"/>
  <c r="M2894" i="1"/>
  <c r="N2894" i="1" s="1"/>
  <c r="M2895" i="1"/>
  <c r="N2895" i="1" s="1"/>
  <c r="M2896" i="1"/>
  <c r="N2896" i="1" s="1"/>
  <c r="M2897" i="1"/>
  <c r="N2897" i="1" s="1"/>
  <c r="M2898" i="1"/>
  <c r="N2898" i="1" s="1"/>
  <c r="M2899" i="1"/>
  <c r="N2899" i="1" s="1"/>
  <c r="M2900" i="1"/>
  <c r="N2900" i="1" s="1"/>
  <c r="M2901" i="1"/>
  <c r="N2901" i="1" s="1"/>
  <c r="M2902" i="1"/>
  <c r="N2902" i="1" s="1"/>
  <c r="M2903" i="1"/>
  <c r="N2903" i="1" s="1"/>
  <c r="M2904" i="1"/>
  <c r="N2904" i="1" s="1"/>
  <c r="M2905" i="1"/>
  <c r="N2905" i="1" s="1"/>
  <c r="M2906" i="1"/>
  <c r="N2906" i="1" s="1"/>
  <c r="M2907" i="1"/>
  <c r="N2907" i="1" s="1"/>
  <c r="M2908" i="1"/>
  <c r="N2908" i="1" s="1"/>
  <c r="M2909" i="1"/>
  <c r="N2909" i="1" s="1"/>
  <c r="M2910" i="1"/>
  <c r="N2910" i="1" s="1"/>
  <c r="M2911" i="1"/>
  <c r="N2911" i="1" s="1"/>
  <c r="M2912" i="1"/>
  <c r="N2912" i="1" s="1"/>
  <c r="M2913" i="1"/>
  <c r="N2913" i="1" s="1"/>
  <c r="M2914" i="1"/>
  <c r="N2914" i="1" s="1"/>
  <c r="M2915" i="1"/>
  <c r="N2915" i="1" s="1"/>
  <c r="M2916" i="1"/>
  <c r="N2916" i="1" s="1"/>
  <c r="M2917" i="1"/>
  <c r="N2917" i="1" s="1"/>
  <c r="M2918" i="1"/>
  <c r="N2918" i="1" s="1"/>
  <c r="M2919" i="1"/>
  <c r="N2919" i="1" s="1"/>
  <c r="M2920" i="1"/>
  <c r="N2920" i="1" s="1"/>
  <c r="M2921" i="1"/>
  <c r="N2921" i="1" s="1"/>
  <c r="M2922" i="1"/>
  <c r="N2922" i="1" s="1"/>
  <c r="M2923" i="1"/>
  <c r="N2923" i="1" s="1"/>
  <c r="M2924" i="1"/>
  <c r="N2924" i="1" s="1"/>
  <c r="M2925" i="1"/>
  <c r="N2925" i="1" s="1"/>
  <c r="M2926" i="1"/>
  <c r="N2926" i="1" s="1"/>
  <c r="M2927" i="1"/>
  <c r="N2927" i="1" s="1"/>
  <c r="M2928" i="1"/>
  <c r="N2928" i="1" s="1"/>
  <c r="M2929" i="1"/>
  <c r="N2929" i="1" s="1"/>
  <c r="M2930" i="1"/>
  <c r="N2930" i="1" s="1"/>
  <c r="M2931" i="1"/>
  <c r="N2931" i="1" s="1"/>
  <c r="M2932" i="1"/>
  <c r="N2932" i="1" s="1"/>
  <c r="M2933" i="1"/>
  <c r="N2933" i="1" s="1"/>
  <c r="M2934" i="1"/>
  <c r="N2934" i="1" s="1"/>
  <c r="M2935" i="1"/>
  <c r="N2935" i="1" s="1"/>
  <c r="M2936" i="1"/>
  <c r="N2936" i="1" s="1"/>
  <c r="M2937" i="1"/>
  <c r="N2937" i="1" s="1"/>
  <c r="M2938" i="1"/>
  <c r="N2938" i="1" s="1"/>
  <c r="M2939" i="1"/>
  <c r="N2939" i="1" s="1"/>
  <c r="M2940" i="1"/>
  <c r="N2940" i="1" s="1"/>
  <c r="M2941" i="1"/>
  <c r="N2941" i="1" s="1"/>
  <c r="M2942" i="1"/>
  <c r="N2942" i="1" s="1"/>
  <c r="M2943" i="1"/>
  <c r="N2943" i="1" s="1"/>
  <c r="M2944" i="1"/>
  <c r="N2944" i="1" s="1"/>
  <c r="M2945" i="1"/>
  <c r="N2945" i="1" s="1"/>
  <c r="M2946" i="1"/>
  <c r="N2946" i="1" s="1"/>
  <c r="M2947" i="1"/>
  <c r="N2947" i="1" s="1"/>
  <c r="M2948" i="1"/>
  <c r="N2948" i="1" s="1"/>
  <c r="M2949" i="1"/>
  <c r="N2949" i="1" s="1"/>
  <c r="M2950" i="1"/>
  <c r="N2950" i="1" s="1"/>
  <c r="M2951" i="1"/>
  <c r="N2951" i="1" s="1"/>
  <c r="M2952" i="1"/>
  <c r="N2952" i="1" s="1"/>
  <c r="M2953" i="1"/>
  <c r="N2953" i="1" s="1"/>
  <c r="M2954" i="1"/>
  <c r="N2954" i="1" s="1"/>
  <c r="M2955" i="1"/>
  <c r="N2955" i="1" s="1"/>
  <c r="M2956" i="1"/>
  <c r="N2956" i="1" s="1"/>
  <c r="M2957" i="1"/>
  <c r="N2957" i="1" s="1"/>
  <c r="M2958" i="1"/>
  <c r="N2958" i="1" s="1"/>
  <c r="M2959" i="1"/>
  <c r="N2959" i="1" s="1"/>
  <c r="M2960" i="1"/>
  <c r="N2960" i="1" s="1"/>
  <c r="M2961" i="1"/>
  <c r="N2961" i="1" s="1"/>
  <c r="M2962" i="1"/>
  <c r="N2962" i="1" s="1"/>
  <c r="M2963" i="1"/>
  <c r="N2963" i="1" s="1"/>
  <c r="M2964" i="1"/>
  <c r="N2964" i="1" s="1"/>
  <c r="M2965" i="1"/>
  <c r="N2965" i="1" s="1"/>
  <c r="M2966" i="1"/>
  <c r="N2966" i="1" s="1"/>
  <c r="M2967" i="1"/>
  <c r="N2967" i="1" s="1"/>
  <c r="M2968" i="1"/>
  <c r="N2968" i="1" s="1"/>
  <c r="M2969" i="1"/>
  <c r="N2969" i="1" s="1"/>
  <c r="M2970" i="1"/>
  <c r="N2970" i="1" s="1"/>
  <c r="M2971" i="1"/>
  <c r="N2971" i="1" s="1"/>
  <c r="M2972" i="1"/>
  <c r="N2972" i="1" s="1"/>
  <c r="M2973" i="1"/>
  <c r="N2973" i="1" s="1"/>
  <c r="M2974" i="1"/>
  <c r="N2974" i="1" s="1"/>
  <c r="M2975" i="1"/>
  <c r="N2975" i="1" s="1"/>
  <c r="M2976" i="1"/>
  <c r="N2976" i="1" s="1"/>
  <c r="M2977" i="1"/>
  <c r="N2977" i="1" s="1"/>
  <c r="M2978" i="1"/>
  <c r="N2978" i="1" s="1"/>
  <c r="M2979" i="1"/>
  <c r="N2979" i="1" s="1"/>
  <c r="M2980" i="1"/>
  <c r="N2980" i="1" s="1"/>
  <c r="M2981" i="1"/>
  <c r="N2981" i="1" s="1"/>
  <c r="M2982" i="1"/>
  <c r="N2982" i="1" s="1"/>
  <c r="M2983" i="1"/>
  <c r="N2983" i="1" s="1"/>
  <c r="M2984" i="1"/>
  <c r="N2984" i="1" s="1"/>
  <c r="M2985" i="1"/>
  <c r="N2985" i="1" s="1"/>
  <c r="M2986" i="1"/>
  <c r="N2986" i="1" s="1"/>
  <c r="M2987" i="1"/>
  <c r="N2987" i="1" s="1"/>
  <c r="M2988" i="1"/>
  <c r="N2988" i="1" s="1"/>
  <c r="M2989" i="1"/>
  <c r="N2989" i="1" s="1"/>
  <c r="M2990" i="1"/>
  <c r="N2990" i="1" s="1"/>
  <c r="M2991" i="1"/>
  <c r="N2991" i="1" s="1"/>
  <c r="M2992" i="1"/>
  <c r="N2992" i="1" s="1"/>
  <c r="M2993" i="1"/>
  <c r="N2993" i="1" s="1"/>
  <c r="M2994" i="1"/>
  <c r="N2994" i="1" s="1"/>
  <c r="M2995" i="1"/>
  <c r="N2995" i="1" s="1"/>
  <c r="M2996" i="1"/>
  <c r="N2996" i="1" s="1"/>
  <c r="M2997" i="1"/>
  <c r="N2997" i="1" s="1"/>
  <c r="M2998" i="1"/>
  <c r="N2998" i="1" s="1"/>
  <c r="M2999" i="1"/>
  <c r="N2999" i="1" s="1"/>
  <c r="M3000" i="1"/>
  <c r="N3000" i="1" s="1"/>
  <c r="M3001" i="1"/>
  <c r="N3001" i="1" s="1"/>
  <c r="M3002" i="1"/>
  <c r="N3002" i="1" s="1"/>
  <c r="M3003" i="1"/>
  <c r="N3003" i="1" s="1"/>
  <c r="M3004" i="1"/>
  <c r="N3004" i="1" s="1"/>
  <c r="M3005" i="1"/>
  <c r="N3005" i="1" s="1"/>
  <c r="M3006" i="1"/>
  <c r="N3006" i="1" s="1"/>
  <c r="M3007" i="1"/>
  <c r="N3007" i="1" s="1"/>
  <c r="M3008" i="1"/>
  <c r="N3008" i="1" s="1"/>
  <c r="M3009" i="1"/>
  <c r="N3009" i="1" s="1"/>
  <c r="M3010" i="1"/>
  <c r="N3010" i="1" s="1"/>
  <c r="M3011" i="1"/>
  <c r="N3011" i="1" s="1"/>
  <c r="M3012" i="1"/>
  <c r="N3012" i="1" s="1"/>
  <c r="M3013" i="1"/>
  <c r="N3013" i="1" s="1"/>
  <c r="M3014" i="1"/>
  <c r="N3014" i="1" s="1"/>
  <c r="M3015" i="1"/>
  <c r="N3015" i="1" s="1"/>
  <c r="M3016" i="1"/>
  <c r="N3016" i="1" s="1"/>
  <c r="M3017" i="1"/>
  <c r="N3017" i="1" s="1"/>
  <c r="M3018" i="1"/>
  <c r="N3018" i="1" s="1"/>
  <c r="M3019" i="1"/>
  <c r="N3019" i="1" s="1"/>
  <c r="M3020" i="1"/>
  <c r="N3020" i="1" s="1"/>
  <c r="M3021" i="1"/>
  <c r="N3021" i="1" s="1"/>
  <c r="M3022" i="1"/>
  <c r="N3022" i="1" s="1"/>
  <c r="M3023" i="1"/>
  <c r="N3023" i="1" s="1"/>
  <c r="M3024" i="1"/>
  <c r="N3024" i="1" s="1"/>
  <c r="M3025" i="1"/>
  <c r="N3025" i="1" s="1"/>
  <c r="M3026" i="1"/>
  <c r="N3026" i="1" s="1"/>
  <c r="M3027" i="1"/>
  <c r="N3027" i="1" s="1"/>
  <c r="M3028" i="1"/>
  <c r="N3028" i="1" s="1"/>
  <c r="M3029" i="1"/>
  <c r="N3029" i="1" s="1"/>
  <c r="M3030" i="1"/>
  <c r="N3030" i="1" s="1"/>
  <c r="M3031" i="1"/>
  <c r="N3031" i="1" s="1"/>
  <c r="M3032" i="1"/>
  <c r="N3032" i="1" s="1"/>
  <c r="M3033" i="1"/>
  <c r="N3033" i="1" s="1"/>
  <c r="M3034" i="1"/>
  <c r="N3034" i="1" s="1"/>
  <c r="M3035" i="1"/>
  <c r="N3035" i="1" s="1"/>
  <c r="M3036" i="1"/>
  <c r="N3036" i="1" s="1"/>
  <c r="M3037" i="1"/>
  <c r="N3037" i="1" s="1"/>
  <c r="M3038" i="1"/>
  <c r="N3038" i="1" s="1"/>
  <c r="M3039" i="1"/>
  <c r="N3039" i="1" s="1"/>
  <c r="M3040" i="1"/>
  <c r="N3040" i="1" s="1"/>
  <c r="M3041" i="1"/>
  <c r="N3041" i="1" s="1"/>
  <c r="M3042" i="1"/>
  <c r="N3042" i="1" s="1"/>
  <c r="M3043" i="1"/>
  <c r="N3043" i="1" s="1"/>
  <c r="M3044" i="1"/>
  <c r="N3044" i="1" s="1"/>
  <c r="M3045" i="1"/>
  <c r="N3045" i="1" s="1"/>
  <c r="M3046" i="1"/>
  <c r="N3046" i="1" s="1"/>
  <c r="M3047" i="1"/>
  <c r="N3047" i="1" s="1"/>
  <c r="M3048" i="1"/>
  <c r="N3048" i="1" s="1"/>
  <c r="M3049" i="1"/>
  <c r="N3049" i="1" s="1"/>
  <c r="M3050" i="1"/>
  <c r="N3050" i="1" s="1"/>
  <c r="M3051" i="1"/>
  <c r="N3051" i="1" s="1"/>
  <c r="M3052" i="1"/>
  <c r="N3052" i="1" s="1"/>
  <c r="M3053" i="1"/>
  <c r="N3053" i="1" s="1"/>
  <c r="M3054" i="1"/>
  <c r="N3054" i="1" s="1"/>
  <c r="M3055" i="1"/>
  <c r="N3055" i="1" s="1"/>
  <c r="M3056" i="1"/>
  <c r="N3056" i="1" s="1"/>
  <c r="M3057" i="1"/>
  <c r="N3057" i="1" s="1"/>
  <c r="M3058" i="1"/>
  <c r="N3058" i="1" s="1"/>
  <c r="M3059" i="1"/>
  <c r="N3059" i="1" s="1"/>
  <c r="M3060" i="1"/>
  <c r="N3060" i="1" s="1"/>
  <c r="M3061" i="1"/>
  <c r="N3061" i="1" s="1"/>
  <c r="M3062" i="1"/>
  <c r="N3062" i="1" s="1"/>
  <c r="M3063" i="1"/>
  <c r="N3063" i="1" s="1"/>
  <c r="M3064" i="1"/>
  <c r="N3064" i="1" s="1"/>
  <c r="M3065" i="1"/>
  <c r="N3065" i="1" s="1"/>
  <c r="M3066" i="1"/>
  <c r="N3066" i="1" s="1"/>
  <c r="M3067" i="1"/>
  <c r="N3067" i="1" s="1"/>
  <c r="M3068" i="1"/>
  <c r="N3068" i="1" s="1"/>
  <c r="M3069" i="1"/>
  <c r="N3069" i="1" s="1"/>
  <c r="M3070" i="1"/>
  <c r="N3070" i="1" s="1"/>
  <c r="M3071" i="1"/>
  <c r="N3071" i="1" s="1"/>
  <c r="M3072" i="1"/>
  <c r="N3072" i="1" s="1"/>
  <c r="M3073" i="1"/>
  <c r="N3073" i="1" s="1"/>
  <c r="M3074" i="1"/>
  <c r="N3074" i="1" s="1"/>
  <c r="M3075" i="1"/>
  <c r="N3075" i="1" s="1"/>
  <c r="M3076" i="1"/>
  <c r="N3076" i="1" s="1"/>
  <c r="M3077" i="1"/>
  <c r="N3077" i="1" s="1"/>
  <c r="M3078" i="1"/>
  <c r="N3078" i="1" s="1"/>
  <c r="M3079" i="1"/>
  <c r="N3079" i="1" s="1"/>
  <c r="M3080" i="1"/>
  <c r="N3080" i="1" s="1"/>
  <c r="M3081" i="1"/>
  <c r="N3081" i="1" s="1"/>
  <c r="M3082" i="1"/>
  <c r="N3082" i="1" s="1"/>
  <c r="M3083" i="1"/>
  <c r="N3083" i="1" s="1"/>
  <c r="M3084" i="1"/>
  <c r="N3084" i="1" s="1"/>
  <c r="M3085" i="1"/>
  <c r="N3085" i="1" s="1"/>
  <c r="M3086" i="1"/>
  <c r="N3086" i="1" s="1"/>
  <c r="M3087" i="1"/>
  <c r="N3087" i="1" s="1"/>
  <c r="M3088" i="1"/>
  <c r="N3088" i="1" s="1"/>
  <c r="M3089" i="1"/>
  <c r="N3089" i="1" s="1"/>
  <c r="M3090" i="1"/>
  <c r="N3090" i="1" s="1"/>
  <c r="M3091" i="1"/>
  <c r="N3091" i="1" s="1"/>
  <c r="M3092" i="1"/>
  <c r="N3092" i="1" s="1"/>
  <c r="M3093" i="1"/>
  <c r="N3093" i="1" s="1"/>
  <c r="M3094" i="1"/>
  <c r="N3094" i="1" s="1"/>
  <c r="M3095" i="1"/>
  <c r="N3095" i="1" s="1"/>
  <c r="M3096" i="1"/>
  <c r="N3096" i="1" s="1"/>
  <c r="M3097" i="1"/>
  <c r="N3097" i="1" s="1"/>
  <c r="M3098" i="1"/>
  <c r="N3098" i="1" s="1"/>
  <c r="M3099" i="1"/>
  <c r="N3099" i="1" s="1"/>
  <c r="M3100" i="1"/>
  <c r="N3100" i="1" s="1"/>
  <c r="M3101" i="1"/>
  <c r="N3101" i="1" s="1"/>
  <c r="M3102" i="1"/>
  <c r="N3102" i="1" s="1"/>
  <c r="M3103" i="1"/>
  <c r="N3103" i="1" s="1"/>
  <c r="M3104" i="1"/>
  <c r="N3104" i="1" s="1"/>
  <c r="M3105" i="1"/>
  <c r="N3105" i="1" s="1"/>
  <c r="M3106" i="1"/>
  <c r="N3106" i="1" s="1"/>
  <c r="M3107" i="1"/>
  <c r="N3107" i="1" s="1"/>
  <c r="M3108" i="1"/>
  <c r="N3108" i="1" s="1"/>
  <c r="M3109" i="1"/>
  <c r="N3109" i="1" s="1"/>
  <c r="M3110" i="1"/>
  <c r="N3110" i="1" s="1"/>
  <c r="M3111" i="1"/>
  <c r="N3111" i="1" s="1"/>
  <c r="M3112" i="1"/>
  <c r="N3112" i="1" s="1"/>
  <c r="M3113" i="1"/>
  <c r="N3113" i="1" s="1"/>
  <c r="M3114" i="1"/>
  <c r="N3114" i="1" s="1"/>
  <c r="M3115" i="1"/>
  <c r="N3115" i="1" s="1"/>
  <c r="M3116" i="1"/>
  <c r="N3116" i="1" s="1"/>
  <c r="M3117" i="1"/>
  <c r="N3117" i="1" s="1"/>
  <c r="M3118" i="1"/>
  <c r="N3118" i="1" s="1"/>
  <c r="M3119" i="1"/>
  <c r="N3119" i="1" s="1"/>
  <c r="M3120" i="1"/>
  <c r="N3120" i="1" s="1"/>
  <c r="M3121" i="1"/>
  <c r="N3121" i="1" s="1"/>
  <c r="M3122" i="1"/>
  <c r="N3122" i="1" s="1"/>
  <c r="M3123" i="1"/>
  <c r="N3123" i="1" s="1"/>
  <c r="M3124" i="1"/>
  <c r="N3124" i="1" s="1"/>
  <c r="M3125" i="1"/>
  <c r="N3125" i="1" s="1"/>
  <c r="M3126" i="1"/>
  <c r="N3126" i="1" s="1"/>
  <c r="M3127" i="1"/>
  <c r="N3127" i="1" s="1"/>
  <c r="M3128" i="1"/>
  <c r="N3128" i="1" s="1"/>
  <c r="M3129" i="1"/>
  <c r="N3129" i="1" s="1"/>
  <c r="M3130" i="1"/>
  <c r="N3130" i="1" s="1"/>
  <c r="M3131" i="1"/>
  <c r="N3131" i="1" s="1"/>
  <c r="M3132" i="1"/>
  <c r="N3132" i="1" s="1"/>
  <c r="M3133" i="1"/>
  <c r="N3133" i="1" s="1"/>
  <c r="M3134" i="1"/>
  <c r="N3134" i="1" s="1"/>
  <c r="M3135" i="1"/>
  <c r="N3135" i="1" s="1"/>
  <c r="M3136" i="1"/>
  <c r="N3136" i="1" s="1"/>
  <c r="M3137" i="1"/>
  <c r="N3137" i="1" s="1"/>
  <c r="M3138" i="1"/>
  <c r="N3138" i="1" s="1"/>
  <c r="M3139" i="1"/>
  <c r="N3139" i="1" s="1"/>
  <c r="M3140" i="1"/>
  <c r="N3140" i="1" s="1"/>
  <c r="M3141" i="1"/>
  <c r="N3141" i="1" s="1"/>
  <c r="M3142" i="1"/>
  <c r="N3142" i="1" s="1"/>
  <c r="M3143" i="1"/>
  <c r="N3143" i="1" s="1"/>
  <c r="M3144" i="1"/>
  <c r="N3144" i="1" s="1"/>
  <c r="M3145" i="1"/>
  <c r="N3145" i="1" s="1"/>
  <c r="M3146" i="1"/>
  <c r="N3146" i="1" s="1"/>
  <c r="M3147" i="1"/>
  <c r="N3147" i="1" s="1"/>
  <c r="M3148" i="1"/>
  <c r="N3148" i="1" s="1"/>
  <c r="M3149" i="1"/>
  <c r="N3149" i="1" s="1"/>
  <c r="M3150" i="1"/>
  <c r="N3150" i="1" s="1"/>
  <c r="M3151" i="1"/>
  <c r="N3151" i="1" s="1"/>
  <c r="M3152" i="1"/>
  <c r="N3152" i="1" s="1"/>
  <c r="M3153" i="1"/>
  <c r="N3153" i="1" s="1"/>
  <c r="M3154" i="1"/>
  <c r="N3154" i="1" s="1"/>
  <c r="M3155" i="1"/>
  <c r="N3155" i="1" s="1"/>
  <c r="M3156" i="1"/>
  <c r="N3156" i="1" s="1"/>
  <c r="M3157" i="1"/>
  <c r="N3157" i="1" s="1"/>
  <c r="M3158" i="1"/>
  <c r="N3158" i="1" s="1"/>
  <c r="M3159" i="1"/>
  <c r="N3159" i="1" s="1"/>
  <c r="M3160" i="1"/>
  <c r="N3160" i="1" s="1"/>
  <c r="M3161" i="1"/>
  <c r="N3161" i="1" s="1"/>
  <c r="M3162" i="1"/>
  <c r="N3162" i="1" s="1"/>
  <c r="M3163" i="1"/>
  <c r="N3163" i="1" s="1"/>
  <c r="M3164" i="1"/>
  <c r="N3164" i="1" s="1"/>
  <c r="M3165" i="1"/>
  <c r="N3165" i="1" s="1"/>
  <c r="M3166" i="1"/>
  <c r="N3166" i="1" s="1"/>
  <c r="M3167" i="1"/>
  <c r="N3167" i="1" s="1"/>
  <c r="M3168" i="1"/>
  <c r="N3168" i="1" s="1"/>
  <c r="M3169" i="1"/>
  <c r="N3169" i="1" s="1"/>
  <c r="M3170" i="1"/>
  <c r="N3170" i="1" s="1"/>
  <c r="M3171" i="1"/>
  <c r="N3171" i="1" s="1"/>
  <c r="M3172" i="1"/>
  <c r="N3172" i="1" s="1"/>
  <c r="M3173" i="1"/>
  <c r="N3173" i="1" s="1"/>
  <c r="M3174" i="1"/>
  <c r="N3174" i="1" s="1"/>
  <c r="M3175" i="1"/>
  <c r="N3175" i="1" s="1"/>
  <c r="M3176" i="1"/>
  <c r="N3176" i="1" s="1"/>
  <c r="M3177" i="1"/>
  <c r="N3177" i="1" s="1"/>
  <c r="M3178" i="1"/>
  <c r="N3178" i="1" s="1"/>
  <c r="M3179" i="1"/>
  <c r="N3179" i="1" s="1"/>
  <c r="M3180" i="1"/>
  <c r="N3180" i="1" s="1"/>
  <c r="M3181" i="1"/>
  <c r="N3181" i="1" s="1"/>
  <c r="M3182" i="1"/>
  <c r="N3182" i="1" s="1"/>
  <c r="M3183" i="1"/>
  <c r="N3183" i="1" s="1"/>
  <c r="M3184" i="1"/>
  <c r="N3184" i="1" s="1"/>
  <c r="M3185" i="1"/>
  <c r="N3185" i="1" s="1"/>
  <c r="M3186" i="1"/>
  <c r="N3186" i="1" s="1"/>
  <c r="M3187" i="1"/>
  <c r="N3187" i="1" s="1"/>
  <c r="M3188" i="1"/>
  <c r="N3188" i="1" s="1"/>
  <c r="M3189" i="1"/>
  <c r="N3189" i="1" s="1"/>
  <c r="M3190" i="1"/>
  <c r="N3190" i="1" s="1"/>
  <c r="M3191" i="1"/>
  <c r="N3191" i="1" s="1"/>
  <c r="M3192" i="1"/>
  <c r="N3192" i="1" s="1"/>
  <c r="M3193" i="1"/>
  <c r="N3193" i="1" s="1"/>
  <c r="M3194" i="1"/>
  <c r="N3194" i="1" s="1"/>
  <c r="M3195" i="1"/>
  <c r="N3195" i="1" s="1"/>
  <c r="M3196" i="1"/>
  <c r="N3196" i="1" s="1"/>
  <c r="M3197" i="1"/>
  <c r="N3197" i="1" s="1"/>
  <c r="M3198" i="1"/>
  <c r="N3198" i="1" s="1"/>
  <c r="M3199" i="1"/>
  <c r="N3199" i="1" s="1"/>
  <c r="M3200" i="1"/>
  <c r="N3200" i="1" s="1"/>
  <c r="M3201" i="1"/>
  <c r="N3201" i="1" s="1"/>
  <c r="M3202" i="1"/>
  <c r="N3202" i="1" s="1"/>
  <c r="M3203" i="1"/>
  <c r="N3203" i="1" s="1"/>
  <c r="M3204" i="1"/>
  <c r="N3204" i="1" s="1"/>
  <c r="M3205" i="1"/>
  <c r="N3205" i="1" s="1"/>
  <c r="M3206" i="1"/>
  <c r="N3206" i="1" s="1"/>
  <c r="M3207" i="1"/>
  <c r="N3207" i="1" s="1"/>
  <c r="M3208" i="1"/>
  <c r="N3208" i="1" s="1"/>
  <c r="M3209" i="1"/>
  <c r="N3209" i="1" s="1"/>
  <c r="M3210" i="1"/>
  <c r="N3210" i="1" s="1"/>
  <c r="M3211" i="1"/>
  <c r="N3211" i="1" s="1"/>
  <c r="M3212" i="1"/>
  <c r="N3212" i="1" s="1"/>
  <c r="M3213" i="1"/>
  <c r="N3213" i="1" s="1"/>
  <c r="M3214" i="1"/>
  <c r="N3214" i="1" s="1"/>
  <c r="M3215" i="1"/>
  <c r="N3215" i="1" s="1"/>
  <c r="M3216" i="1"/>
  <c r="N3216" i="1" s="1"/>
  <c r="M3217" i="1"/>
  <c r="N3217" i="1" s="1"/>
  <c r="M3218" i="1"/>
  <c r="N3218" i="1" s="1"/>
  <c r="M3219" i="1"/>
  <c r="N3219" i="1" s="1"/>
  <c r="M3220" i="1"/>
  <c r="N3220" i="1" s="1"/>
  <c r="M3221" i="1"/>
  <c r="N3221" i="1" s="1"/>
  <c r="M3222" i="1"/>
  <c r="N3222" i="1" s="1"/>
  <c r="M3223" i="1"/>
  <c r="N3223" i="1" s="1"/>
  <c r="M3224" i="1"/>
  <c r="N3224" i="1" s="1"/>
  <c r="M3225" i="1"/>
  <c r="N3225" i="1" s="1"/>
  <c r="M3226" i="1"/>
  <c r="N3226" i="1" s="1"/>
  <c r="M3227" i="1"/>
  <c r="N3227" i="1" s="1"/>
  <c r="M3228" i="1"/>
  <c r="N3228" i="1" s="1"/>
  <c r="M3229" i="1"/>
  <c r="N3229" i="1" s="1"/>
  <c r="M3230" i="1"/>
  <c r="N3230" i="1" s="1"/>
  <c r="M3231" i="1"/>
  <c r="N3231" i="1" s="1"/>
  <c r="M3232" i="1"/>
  <c r="N3232" i="1" s="1"/>
  <c r="M3233" i="1"/>
  <c r="N3233" i="1" s="1"/>
  <c r="M3234" i="1"/>
  <c r="N3234" i="1" s="1"/>
  <c r="M3235" i="1"/>
  <c r="N3235" i="1" s="1"/>
  <c r="M3236" i="1"/>
  <c r="N3236" i="1" s="1"/>
  <c r="M3237" i="1"/>
  <c r="N3237" i="1" s="1"/>
  <c r="M3238" i="1"/>
  <c r="N3238" i="1" s="1"/>
  <c r="M3239" i="1"/>
  <c r="N3239" i="1" s="1"/>
  <c r="M3240" i="1"/>
  <c r="N3240" i="1" s="1"/>
  <c r="M3241" i="1"/>
  <c r="N3241" i="1" s="1"/>
  <c r="M3242" i="1"/>
  <c r="N3242" i="1" s="1"/>
  <c r="M3243" i="1"/>
  <c r="N3243" i="1" s="1"/>
  <c r="M3244" i="1"/>
  <c r="N3244" i="1" s="1"/>
  <c r="M3245" i="1"/>
  <c r="N3245" i="1" s="1"/>
  <c r="M3246" i="1"/>
  <c r="N3246" i="1" s="1"/>
  <c r="M3247" i="1"/>
  <c r="N3247" i="1" s="1"/>
  <c r="M3248" i="1"/>
  <c r="N3248" i="1" s="1"/>
  <c r="M3249" i="1"/>
  <c r="N3249" i="1" s="1"/>
  <c r="M3250" i="1"/>
  <c r="N3250" i="1" s="1"/>
  <c r="M3251" i="1"/>
  <c r="N3251" i="1" s="1"/>
  <c r="M3252" i="1"/>
  <c r="N3252" i="1" s="1"/>
  <c r="M3253" i="1"/>
  <c r="N3253" i="1" s="1"/>
  <c r="M3254" i="1"/>
  <c r="N3254" i="1" s="1"/>
  <c r="M3255" i="1"/>
  <c r="N3255" i="1" s="1"/>
  <c r="M3256" i="1"/>
  <c r="N3256" i="1" s="1"/>
  <c r="M3257" i="1"/>
  <c r="N3257" i="1" s="1"/>
  <c r="M3258" i="1"/>
  <c r="N3258" i="1" s="1"/>
  <c r="M3259" i="1"/>
  <c r="N3259" i="1" s="1"/>
  <c r="M3260" i="1"/>
  <c r="N3260" i="1" s="1"/>
  <c r="M3261" i="1"/>
  <c r="N3261" i="1" s="1"/>
  <c r="M3262" i="1"/>
  <c r="N3262" i="1" s="1"/>
  <c r="M3263" i="1"/>
  <c r="N3263" i="1" s="1"/>
  <c r="M3264" i="1"/>
  <c r="N3264" i="1" s="1"/>
  <c r="M3265" i="1"/>
  <c r="N3265" i="1" s="1"/>
  <c r="M3266" i="1"/>
  <c r="N3266" i="1" s="1"/>
  <c r="M3267" i="1"/>
  <c r="N3267" i="1" s="1"/>
  <c r="M3268" i="1"/>
  <c r="N3268" i="1" s="1"/>
  <c r="M3269" i="1"/>
  <c r="N3269" i="1" s="1"/>
  <c r="M3270" i="1"/>
  <c r="N3270" i="1" s="1"/>
  <c r="M3271" i="1"/>
  <c r="N3271" i="1" s="1"/>
  <c r="M3272" i="1"/>
  <c r="N3272" i="1" s="1"/>
  <c r="M3273" i="1"/>
  <c r="N3273" i="1" s="1"/>
  <c r="M3274" i="1"/>
  <c r="N3274" i="1" s="1"/>
  <c r="M3275" i="1"/>
  <c r="N3275" i="1" s="1"/>
  <c r="M3276" i="1"/>
  <c r="N3276" i="1" s="1"/>
  <c r="M3277" i="1"/>
  <c r="N3277" i="1" s="1"/>
  <c r="M3278" i="1"/>
  <c r="N3278" i="1" s="1"/>
  <c r="M3279" i="1"/>
  <c r="N3279" i="1" s="1"/>
  <c r="M3280" i="1"/>
  <c r="N3280" i="1" s="1"/>
  <c r="M3281" i="1"/>
  <c r="N3281" i="1" s="1"/>
  <c r="M3282" i="1"/>
  <c r="N3282" i="1" s="1"/>
  <c r="M3283" i="1"/>
  <c r="N3283" i="1" s="1"/>
  <c r="M3284" i="1"/>
  <c r="N3284" i="1" s="1"/>
  <c r="M3285" i="1"/>
  <c r="N3285" i="1" s="1"/>
  <c r="M3286" i="1"/>
  <c r="N3286" i="1" s="1"/>
  <c r="M3287" i="1"/>
  <c r="N3287" i="1" s="1"/>
  <c r="M3288" i="1"/>
  <c r="N3288" i="1" s="1"/>
  <c r="M3289" i="1"/>
  <c r="N3289" i="1" s="1"/>
  <c r="M3290" i="1"/>
  <c r="N3290" i="1" s="1"/>
  <c r="M3291" i="1"/>
  <c r="N3291" i="1" s="1"/>
  <c r="M3292" i="1"/>
  <c r="N3292" i="1" s="1"/>
  <c r="M3293" i="1"/>
  <c r="N3293" i="1" s="1"/>
  <c r="M3294" i="1"/>
  <c r="N3294" i="1" s="1"/>
  <c r="M3295" i="1"/>
  <c r="N3295" i="1" s="1"/>
  <c r="M3296" i="1"/>
  <c r="N3296" i="1" s="1"/>
  <c r="M3297" i="1"/>
  <c r="N3297" i="1" s="1"/>
  <c r="M3298" i="1"/>
  <c r="N3298" i="1" s="1"/>
  <c r="M3299" i="1"/>
  <c r="N3299" i="1" s="1"/>
  <c r="M3300" i="1"/>
  <c r="N3300" i="1" s="1"/>
  <c r="M3301" i="1"/>
  <c r="N3301" i="1" s="1"/>
  <c r="M3302" i="1"/>
  <c r="N3302" i="1" s="1"/>
  <c r="M3303" i="1"/>
  <c r="N3303" i="1" s="1"/>
  <c r="M3304" i="1"/>
  <c r="N3304" i="1" s="1"/>
  <c r="M3305" i="1"/>
  <c r="N3305" i="1" s="1"/>
  <c r="M3306" i="1"/>
  <c r="N3306" i="1" s="1"/>
  <c r="M3307" i="1"/>
  <c r="N3307" i="1" s="1"/>
  <c r="M3308" i="1"/>
  <c r="N3308" i="1" s="1"/>
  <c r="M3309" i="1"/>
  <c r="N3309" i="1" s="1"/>
  <c r="M3310" i="1"/>
  <c r="N3310" i="1" s="1"/>
  <c r="M3311" i="1"/>
  <c r="N3311" i="1" s="1"/>
  <c r="M3312" i="1"/>
  <c r="N3312" i="1" s="1"/>
  <c r="M3313" i="1"/>
  <c r="N3313" i="1" s="1"/>
  <c r="M3314" i="1"/>
  <c r="N3314" i="1" s="1"/>
  <c r="M3315" i="1"/>
  <c r="N3315" i="1" s="1"/>
  <c r="M3316" i="1"/>
  <c r="N3316" i="1" s="1"/>
  <c r="M3317" i="1"/>
  <c r="N3317" i="1" s="1"/>
  <c r="M3318" i="1"/>
  <c r="N3318" i="1" s="1"/>
  <c r="M3319" i="1"/>
  <c r="N3319" i="1" s="1"/>
  <c r="M3320" i="1"/>
  <c r="N3320" i="1" s="1"/>
  <c r="M3321" i="1"/>
  <c r="N3321" i="1" s="1"/>
  <c r="M3322" i="1"/>
  <c r="N3322" i="1" s="1"/>
  <c r="M3323" i="1"/>
  <c r="N3323" i="1" s="1"/>
  <c r="M3324" i="1"/>
  <c r="N3324" i="1" s="1"/>
  <c r="M3325" i="1"/>
  <c r="N3325" i="1" s="1"/>
  <c r="M3326" i="1"/>
  <c r="N3326" i="1" s="1"/>
  <c r="M3327" i="1"/>
  <c r="N3327" i="1" s="1"/>
  <c r="M3328" i="1"/>
  <c r="N3328" i="1" s="1"/>
  <c r="M3329" i="1"/>
  <c r="N3329" i="1" s="1"/>
  <c r="M3330" i="1"/>
  <c r="N3330" i="1" s="1"/>
  <c r="M3331" i="1"/>
  <c r="N3331" i="1" s="1"/>
  <c r="M3332" i="1"/>
  <c r="N3332" i="1" s="1"/>
  <c r="M3333" i="1"/>
  <c r="N3333" i="1" s="1"/>
  <c r="M3334" i="1"/>
  <c r="N3334" i="1" s="1"/>
  <c r="M3335" i="1"/>
  <c r="N3335" i="1" s="1"/>
  <c r="M3336" i="1"/>
  <c r="N3336" i="1" s="1"/>
  <c r="M3337" i="1"/>
  <c r="N3337" i="1" s="1"/>
  <c r="M3338" i="1"/>
  <c r="N3338" i="1" s="1"/>
  <c r="M3339" i="1"/>
  <c r="N3339" i="1" s="1"/>
  <c r="M3340" i="1"/>
  <c r="N3340" i="1" s="1"/>
  <c r="M3341" i="1"/>
  <c r="N3341" i="1" s="1"/>
  <c r="M3342" i="1"/>
  <c r="N3342" i="1" s="1"/>
  <c r="M3343" i="1"/>
  <c r="N3343" i="1" s="1"/>
  <c r="M3344" i="1"/>
  <c r="N3344" i="1" s="1"/>
  <c r="M3345" i="1"/>
  <c r="N3345" i="1" s="1"/>
  <c r="M3346" i="1"/>
  <c r="N3346" i="1" s="1"/>
  <c r="M3347" i="1"/>
  <c r="N3347" i="1" s="1"/>
  <c r="M3348" i="1"/>
  <c r="N3348" i="1" s="1"/>
  <c r="M3349" i="1"/>
  <c r="N3349" i="1" s="1"/>
  <c r="M3350" i="1"/>
  <c r="N3350" i="1" s="1"/>
  <c r="M3351" i="1"/>
  <c r="N3351" i="1" s="1"/>
  <c r="M3352" i="1"/>
  <c r="N3352" i="1" s="1"/>
  <c r="M3353" i="1"/>
  <c r="N3353" i="1" s="1"/>
  <c r="M3354" i="1"/>
  <c r="N3354" i="1" s="1"/>
  <c r="M3355" i="1"/>
  <c r="N3355" i="1" s="1"/>
  <c r="M3356" i="1"/>
  <c r="N3356" i="1" s="1"/>
  <c r="M3357" i="1"/>
  <c r="N3357" i="1" s="1"/>
  <c r="M3358" i="1"/>
  <c r="N3358" i="1" s="1"/>
  <c r="M3359" i="1"/>
  <c r="N3359" i="1" s="1"/>
  <c r="M3360" i="1"/>
  <c r="N3360" i="1" s="1"/>
  <c r="M3361" i="1"/>
  <c r="N3361" i="1" s="1"/>
  <c r="M3362" i="1"/>
  <c r="N3362" i="1" s="1"/>
  <c r="M3363" i="1"/>
  <c r="N3363" i="1" s="1"/>
  <c r="M3364" i="1"/>
  <c r="N3364" i="1" s="1"/>
  <c r="M3365" i="1"/>
  <c r="N3365" i="1" s="1"/>
  <c r="M3366" i="1"/>
  <c r="N3366" i="1" s="1"/>
  <c r="M3367" i="1"/>
  <c r="N3367" i="1" s="1"/>
  <c r="M3368" i="1"/>
  <c r="N3368" i="1" s="1"/>
  <c r="M3369" i="1"/>
  <c r="N3369" i="1" s="1"/>
  <c r="M3370" i="1"/>
  <c r="N3370" i="1" s="1"/>
  <c r="M3371" i="1"/>
  <c r="N3371" i="1" s="1"/>
  <c r="M3372" i="1"/>
  <c r="N3372" i="1" s="1"/>
  <c r="M3373" i="1"/>
  <c r="N3373" i="1" s="1"/>
  <c r="M3374" i="1"/>
  <c r="N3374" i="1" s="1"/>
  <c r="M3375" i="1"/>
  <c r="N3375" i="1" s="1"/>
  <c r="M3376" i="1"/>
  <c r="N3376" i="1" s="1"/>
  <c r="M3377" i="1"/>
  <c r="N3377" i="1" s="1"/>
  <c r="M3378" i="1"/>
  <c r="N3378" i="1" s="1"/>
  <c r="M3379" i="1"/>
  <c r="N3379" i="1" s="1"/>
  <c r="M3380" i="1"/>
  <c r="N3380" i="1" s="1"/>
  <c r="M3381" i="1"/>
  <c r="N3381" i="1" s="1"/>
  <c r="M3382" i="1"/>
  <c r="N3382" i="1" s="1"/>
  <c r="M3383" i="1"/>
  <c r="N3383" i="1" s="1"/>
  <c r="M3384" i="1"/>
  <c r="N3384" i="1" s="1"/>
  <c r="M3385" i="1"/>
  <c r="N3385" i="1" s="1"/>
  <c r="M3386" i="1"/>
  <c r="N3386" i="1" s="1"/>
  <c r="M3387" i="1"/>
  <c r="N3387" i="1" s="1"/>
  <c r="M3388" i="1"/>
  <c r="N3388" i="1" s="1"/>
  <c r="M3389" i="1"/>
  <c r="N3389" i="1" s="1"/>
  <c r="M3390" i="1"/>
  <c r="N3390" i="1" s="1"/>
  <c r="M3391" i="1"/>
  <c r="N3391" i="1" s="1"/>
  <c r="M3392" i="1"/>
  <c r="N3392" i="1" s="1"/>
  <c r="M3393" i="1"/>
  <c r="N3393" i="1" s="1"/>
  <c r="M3394" i="1"/>
  <c r="N3394" i="1" s="1"/>
  <c r="M3395" i="1"/>
  <c r="N3395" i="1" s="1"/>
  <c r="M3396" i="1"/>
  <c r="N3396" i="1" s="1"/>
  <c r="M3397" i="1"/>
  <c r="N3397" i="1" s="1"/>
  <c r="M3398" i="1"/>
  <c r="N3398" i="1" s="1"/>
  <c r="M3399" i="1"/>
  <c r="N3399" i="1" s="1"/>
  <c r="M3400" i="1"/>
  <c r="N3400" i="1" s="1"/>
  <c r="M3401" i="1"/>
  <c r="N3401" i="1" s="1"/>
  <c r="M3402" i="1"/>
  <c r="N3402" i="1" s="1"/>
  <c r="M3403" i="1"/>
  <c r="N3403" i="1" s="1"/>
  <c r="M3404" i="1"/>
  <c r="N3404" i="1" s="1"/>
  <c r="M3405" i="1"/>
  <c r="N3405" i="1" s="1"/>
  <c r="M3406" i="1"/>
  <c r="N3406" i="1" s="1"/>
  <c r="M3407" i="1"/>
  <c r="N3407" i="1" s="1"/>
  <c r="M3408" i="1"/>
  <c r="N3408" i="1" s="1"/>
  <c r="M3409" i="1"/>
  <c r="N3409" i="1" s="1"/>
  <c r="M3410" i="1"/>
  <c r="N3410" i="1" s="1"/>
  <c r="M3411" i="1"/>
  <c r="N3411" i="1" s="1"/>
  <c r="M3412" i="1"/>
  <c r="N3412" i="1" s="1"/>
  <c r="M3413" i="1"/>
  <c r="N3413" i="1" s="1"/>
  <c r="M3414" i="1"/>
  <c r="N3414" i="1" s="1"/>
  <c r="M3415" i="1"/>
  <c r="N3415" i="1" s="1"/>
  <c r="M3416" i="1"/>
  <c r="N3416" i="1" s="1"/>
  <c r="M3417" i="1"/>
  <c r="N3417" i="1" s="1"/>
  <c r="M3418" i="1"/>
  <c r="N3418" i="1" s="1"/>
  <c r="M3419" i="1"/>
  <c r="N3419" i="1" s="1"/>
  <c r="M3420" i="1"/>
  <c r="N3420" i="1" s="1"/>
  <c r="M3421" i="1"/>
  <c r="N3421" i="1" s="1"/>
  <c r="M3422" i="1"/>
  <c r="N3422" i="1" s="1"/>
  <c r="M3423" i="1"/>
  <c r="N3423" i="1" s="1"/>
  <c r="M3424" i="1"/>
  <c r="N3424" i="1" s="1"/>
  <c r="M3425" i="1"/>
  <c r="N3425" i="1" s="1"/>
  <c r="M3426" i="1"/>
  <c r="N3426" i="1" s="1"/>
  <c r="M3427" i="1"/>
  <c r="N3427" i="1" s="1"/>
  <c r="M3428" i="1"/>
  <c r="N3428" i="1" s="1"/>
  <c r="M3429" i="1"/>
  <c r="N3429" i="1" s="1"/>
  <c r="M3430" i="1"/>
  <c r="N3430" i="1" s="1"/>
  <c r="M3431" i="1"/>
  <c r="N3431" i="1" s="1"/>
  <c r="M3432" i="1"/>
  <c r="N3432" i="1" s="1"/>
  <c r="M3433" i="1"/>
  <c r="N3433" i="1" s="1"/>
  <c r="M3434" i="1"/>
  <c r="N3434" i="1" s="1"/>
  <c r="M3435" i="1"/>
  <c r="N3435" i="1" s="1"/>
  <c r="M3436" i="1"/>
  <c r="N3436" i="1" s="1"/>
  <c r="M3437" i="1"/>
  <c r="N3437" i="1" s="1"/>
  <c r="M3438" i="1"/>
  <c r="N3438" i="1" s="1"/>
  <c r="M3439" i="1"/>
  <c r="N3439" i="1" s="1"/>
  <c r="M3440" i="1"/>
  <c r="N3440" i="1" s="1"/>
  <c r="M3441" i="1"/>
  <c r="N3441" i="1" s="1"/>
  <c r="M3442" i="1"/>
  <c r="N3442" i="1" s="1"/>
  <c r="M3443" i="1"/>
  <c r="N3443" i="1" s="1"/>
  <c r="M3444" i="1"/>
  <c r="N3444" i="1" s="1"/>
  <c r="M3445" i="1"/>
  <c r="N3445" i="1" s="1"/>
  <c r="M3446" i="1"/>
  <c r="N3446" i="1" s="1"/>
  <c r="M3447" i="1"/>
  <c r="N3447" i="1" s="1"/>
  <c r="M3448" i="1"/>
  <c r="N3448" i="1" s="1"/>
  <c r="M3449" i="1"/>
  <c r="N3449" i="1" s="1"/>
  <c r="M3450" i="1"/>
  <c r="N3450" i="1" s="1"/>
  <c r="M3451" i="1"/>
  <c r="N3451" i="1" s="1"/>
  <c r="M3452" i="1"/>
  <c r="N3452" i="1" s="1"/>
  <c r="M3453" i="1"/>
  <c r="N3453" i="1" s="1"/>
  <c r="M3454" i="1"/>
  <c r="N3454" i="1" s="1"/>
  <c r="M3455" i="1"/>
  <c r="N3455" i="1" s="1"/>
  <c r="M3456" i="1"/>
  <c r="N3456" i="1" s="1"/>
  <c r="M3457" i="1"/>
  <c r="N3457" i="1" s="1"/>
  <c r="M3458" i="1"/>
  <c r="N3458" i="1" s="1"/>
  <c r="M3459" i="1"/>
  <c r="N3459" i="1" s="1"/>
  <c r="M3460" i="1"/>
  <c r="N3460" i="1" s="1"/>
  <c r="M3461" i="1"/>
  <c r="N3461" i="1" s="1"/>
  <c r="M3462" i="1"/>
  <c r="N3462" i="1" s="1"/>
  <c r="M3463" i="1"/>
  <c r="N3463" i="1" s="1"/>
  <c r="M3464" i="1"/>
  <c r="N3464" i="1" s="1"/>
  <c r="M3465" i="1"/>
  <c r="N3465" i="1" s="1"/>
  <c r="M3466" i="1"/>
  <c r="N3466" i="1" s="1"/>
  <c r="M3467" i="1"/>
  <c r="N3467" i="1" s="1"/>
  <c r="M3468" i="1"/>
  <c r="N3468" i="1" s="1"/>
  <c r="M3469" i="1"/>
  <c r="N3469" i="1" s="1"/>
  <c r="M3470" i="1"/>
  <c r="N3470" i="1" s="1"/>
  <c r="M3471" i="1"/>
  <c r="N3471" i="1" s="1"/>
  <c r="M3472" i="1"/>
  <c r="N3472" i="1" s="1"/>
  <c r="M3473" i="1"/>
  <c r="N3473" i="1" s="1"/>
  <c r="M3474" i="1"/>
  <c r="N3474" i="1" s="1"/>
  <c r="M3475" i="1"/>
  <c r="N3475" i="1" s="1"/>
  <c r="M3476" i="1"/>
  <c r="N3476" i="1" s="1"/>
  <c r="M3477" i="1"/>
  <c r="N3477" i="1" s="1"/>
  <c r="M3478" i="1"/>
  <c r="N3478" i="1" s="1"/>
  <c r="M3479" i="1"/>
  <c r="N3479" i="1" s="1"/>
  <c r="M3480" i="1"/>
  <c r="N3480" i="1" s="1"/>
  <c r="M3481" i="1"/>
  <c r="N3481" i="1" s="1"/>
  <c r="M3482" i="1"/>
  <c r="N3482" i="1" s="1"/>
  <c r="M3483" i="1"/>
  <c r="N3483" i="1" s="1"/>
  <c r="M3484" i="1"/>
  <c r="N3484" i="1" s="1"/>
  <c r="M3485" i="1"/>
  <c r="N3485" i="1" s="1"/>
  <c r="M3486" i="1"/>
  <c r="N3486" i="1" s="1"/>
  <c r="M3487" i="1"/>
  <c r="N3487" i="1" s="1"/>
  <c r="M3488" i="1"/>
  <c r="N3488" i="1" s="1"/>
  <c r="M3489" i="1"/>
  <c r="N3489" i="1" s="1"/>
  <c r="M3490" i="1"/>
  <c r="N3490" i="1" s="1"/>
  <c r="M3491" i="1"/>
  <c r="N3491" i="1" s="1"/>
  <c r="M3492" i="1"/>
  <c r="N3492" i="1" s="1"/>
  <c r="M3493" i="1"/>
  <c r="N3493" i="1" s="1"/>
  <c r="M3494" i="1"/>
  <c r="N3494" i="1" s="1"/>
  <c r="M3495" i="1"/>
  <c r="N3495" i="1" s="1"/>
  <c r="M3496" i="1"/>
  <c r="N3496" i="1" s="1"/>
  <c r="M3497" i="1"/>
  <c r="N3497" i="1" s="1"/>
  <c r="M3498" i="1"/>
  <c r="N3498" i="1" s="1"/>
  <c r="M3499" i="1"/>
  <c r="N3499" i="1" s="1"/>
  <c r="M3500" i="1"/>
  <c r="N3500" i="1" s="1"/>
  <c r="M3501" i="1"/>
  <c r="N3501" i="1" s="1"/>
  <c r="M3502" i="1"/>
  <c r="N3502" i="1" s="1"/>
  <c r="M3503" i="1"/>
  <c r="N3503" i="1" s="1"/>
  <c r="M3504" i="1"/>
  <c r="N3504" i="1" s="1"/>
  <c r="M3505" i="1"/>
  <c r="N3505" i="1" s="1"/>
  <c r="M3506" i="1"/>
  <c r="N3506" i="1" s="1"/>
  <c r="M3507" i="1"/>
  <c r="N3507" i="1" s="1"/>
  <c r="M3508" i="1"/>
  <c r="N3508" i="1" s="1"/>
  <c r="M3509" i="1"/>
  <c r="N3509" i="1" s="1"/>
  <c r="M3510" i="1"/>
  <c r="N3510" i="1" s="1"/>
  <c r="M3511" i="1"/>
  <c r="N3511" i="1" s="1"/>
  <c r="M3512" i="1"/>
  <c r="N3512" i="1" s="1"/>
  <c r="M3513" i="1"/>
  <c r="N3513" i="1" s="1"/>
  <c r="M3514" i="1"/>
  <c r="N3514" i="1" s="1"/>
  <c r="M3515" i="1"/>
  <c r="N3515" i="1" s="1"/>
  <c r="M3516" i="1"/>
  <c r="N3516" i="1" s="1"/>
  <c r="M3517" i="1"/>
  <c r="N3517" i="1" s="1"/>
  <c r="M3518" i="1"/>
  <c r="N3518" i="1" s="1"/>
  <c r="M3519" i="1"/>
  <c r="N3519" i="1" s="1"/>
  <c r="M3520" i="1"/>
  <c r="N3520" i="1" s="1"/>
  <c r="M3521" i="1"/>
  <c r="N3521" i="1" s="1"/>
  <c r="M3522" i="1"/>
  <c r="N3522" i="1" s="1"/>
  <c r="M3523" i="1"/>
  <c r="N3523" i="1" s="1"/>
  <c r="M3524" i="1"/>
  <c r="N3524" i="1" s="1"/>
  <c r="M3525" i="1"/>
  <c r="N3525" i="1" s="1"/>
  <c r="M3526" i="1"/>
  <c r="N3526" i="1" s="1"/>
  <c r="M3527" i="1"/>
  <c r="N3527" i="1" s="1"/>
  <c r="M3528" i="1"/>
  <c r="N3528" i="1" s="1"/>
  <c r="M3529" i="1"/>
  <c r="N3529" i="1" s="1"/>
  <c r="M3530" i="1"/>
  <c r="N3530" i="1" s="1"/>
  <c r="M3531" i="1"/>
  <c r="N3531" i="1" s="1"/>
  <c r="M3532" i="1"/>
  <c r="N3532" i="1" s="1"/>
  <c r="M3533" i="1"/>
  <c r="N3533" i="1" s="1"/>
  <c r="M3534" i="1"/>
  <c r="N3534" i="1" s="1"/>
  <c r="M3535" i="1"/>
  <c r="N3535" i="1" s="1"/>
  <c r="M3536" i="1"/>
  <c r="N3536" i="1" s="1"/>
  <c r="M3537" i="1"/>
  <c r="N3537" i="1" s="1"/>
  <c r="M3538" i="1"/>
  <c r="N3538" i="1" s="1"/>
  <c r="M3539" i="1"/>
  <c r="N3539" i="1" s="1"/>
  <c r="M3540" i="1"/>
  <c r="N3540" i="1" s="1"/>
  <c r="M3541" i="1"/>
  <c r="N3541" i="1" s="1"/>
  <c r="M3542" i="1"/>
  <c r="N3542" i="1" s="1"/>
  <c r="M3543" i="1"/>
  <c r="N3543" i="1" s="1"/>
  <c r="M3544" i="1"/>
  <c r="N3544" i="1" s="1"/>
  <c r="M3545" i="1"/>
  <c r="N3545" i="1" s="1"/>
  <c r="M3546" i="1"/>
  <c r="N3546" i="1" s="1"/>
  <c r="M3547" i="1"/>
  <c r="N3547" i="1" s="1"/>
  <c r="M3548" i="1"/>
  <c r="N3548" i="1" s="1"/>
  <c r="M3549" i="1"/>
  <c r="N3549" i="1" s="1"/>
  <c r="M3550" i="1"/>
  <c r="N3550" i="1" s="1"/>
  <c r="M3551" i="1"/>
  <c r="N3551" i="1" s="1"/>
  <c r="M3552" i="1"/>
  <c r="N3552" i="1" s="1"/>
  <c r="M3553" i="1"/>
  <c r="N3553" i="1" s="1"/>
  <c r="M3554" i="1"/>
  <c r="N3554" i="1" s="1"/>
  <c r="M3555" i="1"/>
  <c r="N3555" i="1" s="1"/>
  <c r="M3556" i="1"/>
  <c r="N3556" i="1" s="1"/>
  <c r="M3557" i="1"/>
  <c r="N3557" i="1" s="1"/>
  <c r="M3558" i="1"/>
  <c r="N3558" i="1" s="1"/>
  <c r="M3559" i="1"/>
  <c r="N3559" i="1" s="1"/>
  <c r="M3560" i="1"/>
  <c r="N3560" i="1" s="1"/>
  <c r="M3561" i="1"/>
  <c r="N3561" i="1" s="1"/>
  <c r="M3562" i="1"/>
  <c r="N3562" i="1" s="1"/>
  <c r="M3563" i="1"/>
  <c r="N3563" i="1" s="1"/>
  <c r="M3564" i="1"/>
  <c r="N3564" i="1" s="1"/>
  <c r="M3565" i="1"/>
  <c r="N3565" i="1" s="1"/>
  <c r="M3566" i="1"/>
  <c r="N3566" i="1" s="1"/>
  <c r="M3567" i="1"/>
  <c r="N3567" i="1" s="1"/>
  <c r="M3568" i="1"/>
  <c r="N3568" i="1" s="1"/>
  <c r="M3569" i="1"/>
  <c r="N3569" i="1" s="1"/>
  <c r="M3570" i="1"/>
  <c r="N3570" i="1" s="1"/>
  <c r="M3571" i="1"/>
  <c r="N3571" i="1" s="1"/>
  <c r="M3572" i="1"/>
  <c r="N3572" i="1" s="1"/>
  <c r="M3573" i="1"/>
  <c r="N3573" i="1" s="1"/>
  <c r="M3574" i="1"/>
  <c r="N3574" i="1" s="1"/>
  <c r="M3575" i="1"/>
  <c r="N3575" i="1" s="1"/>
  <c r="M3576" i="1"/>
  <c r="N3576" i="1" s="1"/>
  <c r="M3577" i="1"/>
  <c r="N3577" i="1" s="1"/>
  <c r="M3578" i="1"/>
  <c r="N3578" i="1" s="1"/>
  <c r="M3579" i="1"/>
  <c r="N3579" i="1" s="1"/>
  <c r="M3580" i="1"/>
  <c r="N3580" i="1" s="1"/>
  <c r="M3581" i="1"/>
  <c r="N3581" i="1" s="1"/>
  <c r="M3582" i="1"/>
  <c r="N3582" i="1" s="1"/>
  <c r="M3583" i="1"/>
  <c r="N3583" i="1" s="1"/>
  <c r="M3584" i="1"/>
  <c r="N3584" i="1" s="1"/>
  <c r="M3585" i="1"/>
  <c r="N3585" i="1" s="1"/>
  <c r="M3586" i="1"/>
  <c r="N3586" i="1" s="1"/>
  <c r="M3587" i="1"/>
  <c r="N3587" i="1" s="1"/>
  <c r="M3588" i="1"/>
  <c r="N3588" i="1" s="1"/>
  <c r="M3589" i="1"/>
  <c r="N3589" i="1" s="1"/>
  <c r="M3590" i="1"/>
  <c r="N3590" i="1" s="1"/>
  <c r="M3591" i="1"/>
  <c r="N3591" i="1" s="1"/>
  <c r="M3592" i="1"/>
  <c r="N3592" i="1" s="1"/>
  <c r="M3593" i="1"/>
  <c r="N3593" i="1" s="1"/>
  <c r="M3594" i="1"/>
  <c r="N3594" i="1" s="1"/>
  <c r="M3595" i="1"/>
  <c r="N3595" i="1" s="1"/>
  <c r="M3596" i="1"/>
  <c r="N3596" i="1" s="1"/>
  <c r="M3597" i="1"/>
  <c r="N3597" i="1" s="1"/>
  <c r="M3598" i="1"/>
  <c r="N3598" i="1" s="1"/>
  <c r="M3599" i="1"/>
  <c r="N3599" i="1" s="1"/>
  <c r="M3600" i="1"/>
  <c r="N3600" i="1" s="1"/>
  <c r="M3601" i="1"/>
  <c r="N3601" i="1" s="1"/>
  <c r="M3602" i="1"/>
  <c r="N3602" i="1" s="1"/>
  <c r="M3603" i="1"/>
  <c r="N3603" i="1" s="1"/>
  <c r="M3604" i="1"/>
  <c r="N3604" i="1" s="1"/>
  <c r="M3605" i="1"/>
  <c r="N3605" i="1" s="1"/>
  <c r="M3606" i="1"/>
  <c r="N3606" i="1" s="1"/>
  <c r="M3607" i="1"/>
  <c r="N3607" i="1" s="1"/>
  <c r="M3608" i="1"/>
  <c r="N3608" i="1" s="1"/>
  <c r="M3609" i="1"/>
  <c r="N3609" i="1" s="1"/>
  <c r="M3610" i="1"/>
  <c r="N3610" i="1" s="1"/>
  <c r="M3611" i="1"/>
  <c r="N3611" i="1" s="1"/>
  <c r="M3612" i="1"/>
  <c r="N3612" i="1" s="1"/>
  <c r="M3613" i="1"/>
  <c r="N3613" i="1" s="1"/>
  <c r="M3614" i="1"/>
  <c r="N3614" i="1" s="1"/>
  <c r="M3615" i="1"/>
  <c r="N3615" i="1" s="1"/>
  <c r="M3616" i="1"/>
  <c r="N3616" i="1" s="1"/>
  <c r="M3617" i="1"/>
  <c r="N3617" i="1" s="1"/>
  <c r="M3618" i="1"/>
  <c r="N3618" i="1" s="1"/>
  <c r="M3619" i="1"/>
  <c r="N3619" i="1" s="1"/>
  <c r="M3620" i="1"/>
  <c r="N3620" i="1" s="1"/>
  <c r="M3621" i="1"/>
  <c r="N3621" i="1" s="1"/>
  <c r="M3622" i="1"/>
  <c r="N3622" i="1" s="1"/>
  <c r="M3623" i="1"/>
  <c r="N3623" i="1" s="1"/>
  <c r="M3624" i="1"/>
  <c r="N3624" i="1" s="1"/>
  <c r="M3625" i="1"/>
  <c r="N3625" i="1" s="1"/>
  <c r="M3626" i="1"/>
  <c r="N3626" i="1" s="1"/>
  <c r="M3627" i="1"/>
  <c r="N3627" i="1" s="1"/>
  <c r="M3628" i="1"/>
  <c r="N3628" i="1" s="1"/>
  <c r="M3629" i="1"/>
  <c r="N3629" i="1" s="1"/>
  <c r="M3630" i="1"/>
  <c r="N3630" i="1" s="1"/>
  <c r="M3631" i="1"/>
  <c r="N3631" i="1" s="1"/>
  <c r="M3632" i="1"/>
  <c r="N3632" i="1" s="1"/>
  <c r="M3633" i="1"/>
  <c r="N3633" i="1" s="1"/>
  <c r="M3634" i="1"/>
  <c r="N3634" i="1" s="1"/>
  <c r="M3635" i="1"/>
  <c r="N3635" i="1" s="1"/>
  <c r="M3636" i="1"/>
  <c r="N3636" i="1" s="1"/>
  <c r="M3637" i="1"/>
  <c r="N3637" i="1" s="1"/>
  <c r="M3638" i="1"/>
  <c r="N3638" i="1" s="1"/>
  <c r="M3639" i="1"/>
  <c r="N3639" i="1" s="1"/>
  <c r="M3640" i="1"/>
  <c r="N3640" i="1" s="1"/>
  <c r="M3641" i="1"/>
  <c r="N3641" i="1" s="1"/>
  <c r="M3642" i="1"/>
  <c r="N3642" i="1" s="1"/>
  <c r="M3643" i="1"/>
  <c r="N3643" i="1" s="1"/>
  <c r="M3644" i="1"/>
  <c r="N3644" i="1" s="1"/>
  <c r="M3645" i="1"/>
  <c r="N3645" i="1" s="1"/>
  <c r="M3646" i="1"/>
  <c r="N3646" i="1" s="1"/>
  <c r="M3647" i="1"/>
  <c r="N3647" i="1" s="1"/>
  <c r="M3648" i="1"/>
  <c r="N3648" i="1" s="1"/>
  <c r="M3649" i="1"/>
  <c r="N3649" i="1" s="1"/>
  <c r="M3650" i="1"/>
  <c r="N3650" i="1" s="1"/>
  <c r="M3651" i="1"/>
  <c r="N3651" i="1" s="1"/>
  <c r="M3652" i="1"/>
  <c r="N3652" i="1" s="1"/>
  <c r="M3653" i="1"/>
  <c r="N3653" i="1" s="1"/>
  <c r="M3654" i="1"/>
  <c r="N3654" i="1" s="1"/>
  <c r="M3655" i="1"/>
  <c r="N3655" i="1" s="1"/>
  <c r="M3656" i="1"/>
  <c r="N3656" i="1" s="1"/>
  <c r="M3657" i="1"/>
  <c r="N3657" i="1" s="1"/>
  <c r="M3658" i="1"/>
  <c r="N3658" i="1" s="1"/>
  <c r="M3659" i="1"/>
  <c r="N3659" i="1" s="1"/>
  <c r="M3660" i="1"/>
  <c r="N3660" i="1" s="1"/>
  <c r="M3661" i="1"/>
  <c r="N3661" i="1" s="1"/>
  <c r="M3662" i="1"/>
  <c r="N3662" i="1" s="1"/>
  <c r="M3663" i="1"/>
  <c r="N3663" i="1" s="1"/>
  <c r="M3664" i="1"/>
  <c r="N3664" i="1" s="1"/>
  <c r="M3665" i="1"/>
  <c r="N3665" i="1" s="1"/>
  <c r="M3666" i="1"/>
  <c r="N3666" i="1" s="1"/>
  <c r="M3667" i="1"/>
  <c r="N3667" i="1" s="1"/>
  <c r="M3668" i="1"/>
  <c r="N3668" i="1" s="1"/>
  <c r="M3669" i="1"/>
  <c r="N3669" i="1" s="1"/>
  <c r="M3670" i="1"/>
  <c r="N3670" i="1" s="1"/>
  <c r="M3671" i="1"/>
  <c r="N3671" i="1" s="1"/>
  <c r="M3672" i="1"/>
  <c r="N3672" i="1" s="1"/>
  <c r="M3673" i="1"/>
  <c r="N3673" i="1" s="1"/>
  <c r="M3674" i="1"/>
  <c r="N3674" i="1" s="1"/>
  <c r="M3675" i="1"/>
  <c r="N3675" i="1" s="1"/>
  <c r="M3676" i="1"/>
  <c r="N3676" i="1" s="1"/>
  <c r="M3677" i="1"/>
  <c r="N3677" i="1" s="1"/>
  <c r="M3678" i="1"/>
  <c r="N3678" i="1" s="1"/>
  <c r="M3679" i="1"/>
  <c r="N3679" i="1" s="1"/>
  <c r="M3680" i="1"/>
  <c r="N3680" i="1" s="1"/>
  <c r="M3681" i="1"/>
  <c r="N3681" i="1" s="1"/>
  <c r="M3682" i="1"/>
  <c r="N3682" i="1" s="1"/>
  <c r="M3683" i="1"/>
  <c r="N3683" i="1" s="1"/>
  <c r="M3684" i="1"/>
  <c r="N3684" i="1" s="1"/>
  <c r="M3685" i="1"/>
  <c r="N3685" i="1" s="1"/>
  <c r="M3686" i="1"/>
  <c r="N3686" i="1" s="1"/>
  <c r="M3687" i="1"/>
  <c r="N3687" i="1" s="1"/>
  <c r="M3688" i="1"/>
  <c r="N3688" i="1" s="1"/>
  <c r="M3689" i="1"/>
  <c r="N3689" i="1" s="1"/>
  <c r="M3690" i="1"/>
  <c r="N3690" i="1" s="1"/>
  <c r="M3691" i="1"/>
  <c r="N3691" i="1" s="1"/>
  <c r="M3692" i="1"/>
  <c r="N3692" i="1" s="1"/>
  <c r="M3693" i="1"/>
  <c r="N3693" i="1" s="1"/>
  <c r="M3694" i="1"/>
  <c r="N3694" i="1" s="1"/>
  <c r="M3695" i="1"/>
  <c r="N3695" i="1" s="1"/>
  <c r="M3696" i="1"/>
  <c r="N3696" i="1" s="1"/>
  <c r="M3697" i="1"/>
  <c r="N3697" i="1" s="1"/>
  <c r="M3698" i="1"/>
  <c r="N3698" i="1" s="1"/>
  <c r="M3699" i="1"/>
  <c r="N3699" i="1" s="1"/>
  <c r="M3700" i="1"/>
  <c r="N3700" i="1" s="1"/>
  <c r="M3701" i="1"/>
  <c r="N3701" i="1" s="1"/>
  <c r="M3702" i="1"/>
  <c r="N3702" i="1" s="1"/>
  <c r="M3703" i="1"/>
  <c r="N3703" i="1" s="1"/>
  <c r="M3704" i="1"/>
  <c r="N3704" i="1" s="1"/>
  <c r="M3705" i="1"/>
  <c r="N3705" i="1" s="1"/>
  <c r="M3706" i="1"/>
  <c r="N3706" i="1" s="1"/>
  <c r="M3707" i="1"/>
  <c r="N3707" i="1" s="1"/>
  <c r="M3708" i="1"/>
  <c r="N3708" i="1" s="1"/>
  <c r="M3709" i="1"/>
  <c r="N3709" i="1" s="1"/>
  <c r="M3710" i="1"/>
  <c r="N3710" i="1" s="1"/>
  <c r="M3711" i="1"/>
  <c r="N3711" i="1" s="1"/>
  <c r="M3712" i="1"/>
  <c r="N3712" i="1" s="1"/>
  <c r="M3713" i="1"/>
  <c r="N3713" i="1" s="1"/>
  <c r="M3714" i="1"/>
  <c r="N3714" i="1" s="1"/>
  <c r="M3715" i="1"/>
  <c r="N3715" i="1" s="1"/>
  <c r="M3716" i="1"/>
  <c r="N3716" i="1" s="1"/>
  <c r="M3717" i="1"/>
  <c r="N3717" i="1" s="1"/>
  <c r="M3718" i="1"/>
  <c r="N3718" i="1" s="1"/>
  <c r="M3719" i="1"/>
  <c r="N3719" i="1" s="1"/>
  <c r="M3720" i="1"/>
  <c r="N3720" i="1" s="1"/>
  <c r="M3721" i="1"/>
  <c r="N3721" i="1" s="1"/>
  <c r="M3722" i="1"/>
  <c r="N3722" i="1" s="1"/>
  <c r="M3723" i="1"/>
  <c r="N3723" i="1" s="1"/>
  <c r="M3724" i="1"/>
  <c r="N3724" i="1" s="1"/>
  <c r="M3725" i="1"/>
  <c r="N3725" i="1" s="1"/>
  <c r="M3726" i="1"/>
  <c r="N3726" i="1" s="1"/>
  <c r="M3727" i="1"/>
  <c r="N3727" i="1" s="1"/>
  <c r="M3728" i="1"/>
  <c r="N3728" i="1" s="1"/>
  <c r="M3729" i="1"/>
  <c r="N3729" i="1" s="1"/>
  <c r="M3730" i="1"/>
  <c r="N3730" i="1" s="1"/>
  <c r="M3731" i="1"/>
  <c r="N3731" i="1" s="1"/>
  <c r="M3732" i="1"/>
  <c r="N3732" i="1" s="1"/>
  <c r="M3733" i="1"/>
  <c r="N3733" i="1" s="1"/>
  <c r="M3734" i="1"/>
  <c r="N3734" i="1" s="1"/>
  <c r="M3735" i="1"/>
  <c r="N3735" i="1" s="1"/>
  <c r="M3736" i="1"/>
  <c r="N3736" i="1" s="1"/>
  <c r="M3737" i="1"/>
  <c r="N3737" i="1" s="1"/>
  <c r="M3738" i="1"/>
  <c r="N3738" i="1" s="1"/>
  <c r="M3739" i="1"/>
  <c r="N3739" i="1" s="1"/>
  <c r="M3740" i="1"/>
  <c r="N3740" i="1" s="1"/>
  <c r="M3741" i="1"/>
  <c r="N3741" i="1" s="1"/>
  <c r="M3742" i="1"/>
  <c r="N3742" i="1" s="1"/>
  <c r="M3743" i="1"/>
  <c r="N3743" i="1" s="1"/>
  <c r="M3744" i="1"/>
  <c r="N3744" i="1" s="1"/>
  <c r="M3745" i="1"/>
  <c r="N3745" i="1" s="1"/>
  <c r="M3746" i="1"/>
  <c r="N3746" i="1" s="1"/>
  <c r="M3747" i="1"/>
  <c r="N3747" i="1" s="1"/>
  <c r="M3748" i="1"/>
  <c r="N3748" i="1" s="1"/>
  <c r="M3749" i="1"/>
  <c r="N3749" i="1" s="1"/>
  <c r="M3750" i="1"/>
  <c r="N3750" i="1" s="1"/>
  <c r="M3751" i="1"/>
  <c r="N3751" i="1" s="1"/>
  <c r="M3752" i="1"/>
  <c r="N3752" i="1" s="1"/>
  <c r="M3753" i="1"/>
  <c r="N3753" i="1" s="1"/>
  <c r="M3754" i="1"/>
  <c r="N3754" i="1" s="1"/>
  <c r="M3755" i="1"/>
  <c r="N3755" i="1" s="1"/>
  <c r="M3756" i="1"/>
  <c r="N3756" i="1" s="1"/>
  <c r="M3757" i="1"/>
  <c r="N3757" i="1" s="1"/>
  <c r="M3758" i="1"/>
  <c r="N3758" i="1" s="1"/>
  <c r="M3759" i="1"/>
  <c r="N3759" i="1" s="1"/>
  <c r="M3760" i="1"/>
  <c r="N3760" i="1" s="1"/>
  <c r="M3761" i="1"/>
  <c r="N3761" i="1" s="1"/>
  <c r="M3762" i="1"/>
  <c r="N3762" i="1" s="1"/>
  <c r="M3763" i="1"/>
  <c r="N3763" i="1" s="1"/>
  <c r="M3764" i="1"/>
  <c r="N3764" i="1" s="1"/>
  <c r="M3765" i="1"/>
  <c r="N3765" i="1" s="1"/>
  <c r="M3766" i="1"/>
  <c r="N3766" i="1" s="1"/>
  <c r="M3767" i="1"/>
  <c r="N3767" i="1" s="1"/>
  <c r="M3768" i="1"/>
  <c r="N3768" i="1" s="1"/>
  <c r="M3769" i="1"/>
  <c r="N3769" i="1" s="1"/>
  <c r="M3770" i="1"/>
  <c r="N3770" i="1" s="1"/>
  <c r="M3771" i="1"/>
  <c r="N3771" i="1" s="1"/>
  <c r="M3772" i="1"/>
  <c r="N3772" i="1" s="1"/>
  <c r="M3773" i="1"/>
  <c r="N3773" i="1" s="1"/>
  <c r="M3774" i="1"/>
  <c r="N3774" i="1" s="1"/>
  <c r="M3775" i="1"/>
  <c r="N3775" i="1" s="1"/>
  <c r="M3776" i="1"/>
  <c r="N3776" i="1" s="1"/>
  <c r="M3777" i="1"/>
  <c r="N3777" i="1" s="1"/>
  <c r="M3778" i="1"/>
  <c r="N3778" i="1" s="1"/>
  <c r="M3779" i="1"/>
  <c r="N3779" i="1" s="1"/>
  <c r="M3780" i="1"/>
  <c r="N3780" i="1" s="1"/>
  <c r="M3781" i="1"/>
  <c r="N3781" i="1" s="1"/>
  <c r="M3782" i="1"/>
  <c r="N3782" i="1" s="1"/>
  <c r="M3783" i="1"/>
  <c r="N3783" i="1" s="1"/>
  <c r="M3784" i="1"/>
  <c r="N3784" i="1" s="1"/>
  <c r="M3785" i="1"/>
  <c r="N3785" i="1" s="1"/>
  <c r="M3786" i="1"/>
  <c r="N3786" i="1" s="1"/>
  <c r="M3787" i="1"/>
  <c r="N3787" i="1" s="1"/>
  <c r="M3788" i="1"/>
  <c r="N3788" i="1" s="1"/>
  <c r="M3789" i="1"/>
  <c r="N3789" i="1" s="1"/>
  <c r="M3790" i="1"/>
  <c r="N3790" i="1" s="1"/>
  <c r="M3791" i="1"/>
  <c r="N3791" i="1" s="1"/>
  <c r="M3792" i="1"/>
  <c r="N3792" i="1" s="1"/>
  <c r="M3793" i="1"/>
  <c r="N3793" i="1" s="1"/>
  <c r="M3794" i="1"/>
  <c r="N3794" i="1" s="1"/>
  <c r="M3795" i="1"/>
  <c r="N3795" i="1" s="1"/>
  <c r="M3796" i="1"/>
  <c r="N3796" i="1" s="1"/>
  <c r="M3797" i="1"/>
  <c r="N3797" i="1" s="1"/>
  <c r="M3798" i="1"/>
  <c r="N3798" i="1" s="1"/>
  <c r="M3799" i="1"/>
  <c r="N3799" i="1" s="1"/>
  <c r="M3800" i="1"/>
  <c r="N3800" i="1" s="1"/>
  <c r="M3801" i="1"/>
  <c r="N3801" i="1" s="1"/>
  <c r="M3802" i="1"/>
  <c r="N3802" i="1" s="1"/>
  <c r="M3803" i="1"/>
  <c r="N3803" i="1" s="1"/>
  <c r="M3804" i="1"/>
  <c r="N3804" i="1" s="1"/>
  <c r="M3805" i="1"/>
  <c r="N3805" i="1" s="1"/>
  <c r="M3806" i="1"/>
  <c r="N3806" i="1" s="1"/>
  <c r="M3807" i="1"/>
  <c r="N3807" i="1" s="1"/>
  <c r="M3808" i="1"/>
  <c r="N3808" i="1" s="1"/>
  <c r="M3809" i="1"/>
  <c r="N3809" i="1" s="1"/>
  <c r="M3810" i="1"/>
  <c r="N3810" i="1" s="1"/>
  <c r="M3811" i="1"/>
  <c r="N3811" i="1" s="1"/>
  <c r="M3812" i="1"/>
  <c r="N3812" i="1" s="1"/>
  <c r="M3813" i="1"/>
  <c r="N3813" i="1" s="1"/>
  <c r="M3814" i="1"/>
  <c r="N3814" i="1" s="1"/>
  <c r="M3815" i="1"/>
  <c r="N3815" i="1" s="1"/>
  <c r="M3816" i="1"/>
  <c r="N3816" i="1" s="1"/>
  <c r="M3817" i="1"/>
  <c r="N3817" i="1" s="1"/>
  <c r="M3818" i="1"/>
  <c r="N3818" i="1" s="1"/>
  <c r="M3819" i="1"/>
  <c r="N3819" i="1" s="1"/>
  <c r="M3820" i="1"/>
  <c r="N3820" i="1" s="1"/>
  <c r="M3821" i="1"/>
  <c r="N3821" i="1" s="1"/>
  <c r="M3822" i="1"/>
  <c r="N3822" i="1" s="1"/>
  <c r="M3823" i="1"/>
  <c r="N3823" i="1" s="1"/>
  <c r="M3824" i="1"/>
  <c r="N3824" i="1" s="1"/>
  <c r="M3825" i="1"/>
  <c r="N3825" i="1" s="1"/>
  <c r="M3826" i="1"/>
  <c r="N3826" i="1" s="1"/>
  <c r="M3827" i="1"/>
  <c r="N3827" i="1" s="1"/>
  <c r="M3828" i="1"/>
  <c r="N3828" i="1" s="1"/>
  <c r="M3829" i="1"/>
  <c r="N3829" i="1" s="1"/>
  <c r="M3830" i="1"/>
  <c r="N3830" i="1" s="1"/>
  <c r="M3831" i="1"/>
  <c r="N3831" i="1" s="1"/>
  <c r="M3832" i="1"/>
  <c r="N3832" i="1" s="1"/>
  <c r="M3833" i="1"/>
  <c r="N3833" i="1" s="1"/>
  <c r="M3834" i="1"/>
  <c r="N3834" i="1" s="1"/>
  <c r="M3835" i="1"/>
  <c r="N3835" i="1" s="1"/>
  <c r="M3836" i="1"/>
  <c r="N3836" i="1" s="1"/>
  <c r="M3837" i="1"/>
  <c r="N3837" i="1" s="1"/>
  <c r="M3838" i="1"/>
  <c r="N3838" i="1" s="1"/>
  <c r="M3839" i="1"/>
  <c r="N3839" i="1" s="1"/>
  <c r="M3840" i="1"/>
  <c r="N3840" i="1" s="1"/>
  <c r="M3841" i="1"/>
  <c r="N3841" i="1" s="1"/>
  <c r="M3842" i="1"/>
  <c r="N3842" i="1" s="1"/>
  <c r="M3843" i="1"/>
  <c r="N3843" i="1" s="1"/>
  <c r="M3844" i="1"/>
  <c r="N3844" i="1" s="1"/>
  <c r="M3845" i="1"/>
  <c r="N3845" i="1" s="1"/>
  <c r="M3846" i="1"/>
  <c r="N3846" i="1" s="1"/>
  <c r="M3847" i="1"/>
  <c r="N3847" i="1" s="1"/>
  <c r="M3848" i="1"/>
  <c r="N3848" i="1" s="1"/>
  <c r="M3849" i="1"/>
  <c r="N3849" i="1" s="1"/>
  <c r="M3850" i="1"/>
  <c r="N3850" i="1" s="1"/>
  <c r="M3851" i="1"/>
  <c r="N3851" i="1" s="1"/>
  <c r="M3852" i="1"/>
  <c r="N3852" i="1" s="1"/>
  <c r="M3853" i="1"/>
  <c r="N3853" i="1" s="1"/>
  <c r="M3854" i="1"/>
  <c r="N3854" i="1" s="1"/>
  <c r="M3855" i="1"/>
  <c r="N3855" i="1" s="1"/>
  <c r="M3856" i="1"/>
  <c r="N3856" i="1" s="1"/>
  <c r="M3857" i="1"/>
  <c r="N3857" i="1" s="1"/>
  <c r="M3858" i="1"/>
  <c r="N3858" i="1" s="1"/>
  <c r="M3859" i="1"/>
  <c r="N3859" i="1" s="1"/>
  <c r="M3860" i="1"/>
  <c r="N3860" i="1" s="1"/>
  <c r="M3861" i="1"/>
  <c r="N3861" i="1" s="1"/>
  <c r="M3862" i="1"/>
  <c r="N3862" i="1" s="1"/>
  <c r="M3863" i="1"/>
  <c r="N3863" i="1" s="1"/>
  <c r="M3864" i="1"/>
  <c r="N3864" i="1" s="1"/>
  <c r="M3865" i="1"/>
  <c r="N3865" i="1" s="1"/>
  <c r="M3866" i="1"/>
  <c r="N3866" i="1" s="1"/>
  <c r="M3867" i="1"/>
  <c r="N3867" i="1" s="1"/>
  <c r="M3868" i="1"/>
  <c r="N3868" i="1" s="1"/>
  <c r="M3869" i="1"/>
  <c r="N3869" i="1" s="1"/>
  <c r="M3870" i="1"/>
  <c r="N3870" i="1" s="1"/>
  <c r="M3871" i="1"/>
  <c r="N3871" i="1" s="1"/>
  <c r="M3872" i="1"/>
  <c r="N3872" i="1" s="1"/>
  <c r="M3873" i="1"/>
  <c r="N3873" i="1" s="1"/>
  <c r="M3874" i="1"/>
  <c r="N3874" i="1" s="1"/>
  <c r="M3875" i="1"/>
  <c r="N3875" i="1" s="1"/>
  <c r="M3876" i="1"/>
  <c r="N3876" i="1" s="1"/>
  <c r="M3877" i="1"/>
  <c r="N3877" i="1" s="1"/>
  <c r="M3878" i="1"/>
  <c r="N3878" i="1" s="1"/>
  <c r="M3879" i="1"/>
  <c r="N3879" i="1" s="1"/>
  <c r="M3880" i="1"/>
  <c r="N3880" i="1" s="1"/>
  <c r="M3881" i="1"/>
  <c r="N3881" i="1" s="1"/>
  <c r="M3882" i="1"/>
  <c r="N3882" i="1" s="1"/>
  <c r="M3883" i="1"/>
  <c r="N3883" i="1" s="1"/>
  <c r="M3884" i="1"/>
  <c r="N3884" i="1" s="1"/>
  <c r="M3885" i="1"/>
  <c r="N3885" i="1" s="1"/>
  <c r="M3886" i="1"/>
  <c r="N3886" i="1" s="1"/>
  <c r="M3887" i="1"/>
  <c r="N3887" i="1" s="1"/>
  <c r="M3888" i="1"/>
  <c r="N3888" i="1" s="1"/>
  <c r="M3889" i="1"/>
  <c r="N3889" i="1" s="1"/>
  <c r="M3890" i="1"/>
  <c r="N3890" i="1" s="1"/>
  <c r="M3891" i="1"/>
  <c r="N3891" i="1" s="1"/>
  <c r="M3892" i="1"/>
  <c r="N3892" i="1" s="1"/>
  <c r="M3893" i="1"/>
  <c r="N3893" i="1" s="1"/>
  <c r="M3894" i="1"/>
  <c r="N3894" i="1" s="1"/>
  <c r="M3895" i="1"/>
  <c r="N3895" i="1" s="1"/>
  <c r="M3896" i="1"/>
  <c r="N3896" i="1" s="1"/>
  <c r="M3897" i="1"/>
  <c r="N3897" i="1" s="1"/>
  <c r="M3898" i="1"/>
  <c r="N3898" i="1" s="1"/>
  <c r="M3899" i="1"/>
  <c r="N3899" i="1" s="1"/>
  <c r="M3900" i="1"/>
  <c r="N3900" i="1" s="1"/>
  <c r="M3901" i="1"/>
  <c r="N3901" i="1" s="1"/>
  <c r="M3902" i="1"/>
  <c r="N3902" i="1" s="1"/>
  <c r="M3903" i="1"/>
  <c r="N3903" i="1" s="1"/>
  <c r="M3904" i="1"/>
  <c r="N3904" i="1" s="1"/>
  <c r="M3905" i="1"/>
  <c r="N3905" i="1" s="1"/>
  <c r="M3906" i="1"/>
  <c r="N3906" i="1" s="1"/>
  <c r="M3907" i="1"/>
  <c r="N3907" i="1" s="1"/>
  <c r="M3908" i="1"/>
  <c r="N3908" i="1" s="1"/>
  <c r="M3909" i="1"/>
  <c r="N3909" i="1" s="1"/>
  <c r="M3910" i="1"/>
  <c r="N3910" i="1" s="1"/>
  <c r="M3911" i="1"/>
  <c r="N3911" i="1" s="1"/>
  <c r="M3912" i="1"/>
  <c r="N3912" i="1" s="1"/>
  <c r="M3913" i="1"/>
  <c r="N3913" i="1" s="1"/>
  <c r="M3914" i="1"/>
  <c r="N3914" i="1" s="1"/>
  <c r="M3915" i="1"/>
  <c r="N3915" i="1" s="1"/>
  <c r="M3916" i="1"/>
  <c r="N3916" i="1" s="1"/>
  <c r="M3917" i="1"/>
  <c r="N3917" i="1" s="1"/>
  <c r="M3918" i="1"/>
  <c r="N3918" i="1" s="1"/>
  <c r="M3919" i="1"/>
  <c r="N3919" i="1" s="1"/>
  <c r="M3920" i="1"/>
  <c r="N3920" i="1" s="1"/>
  <c r="M3921" i="1"/>
  <c r="N3921" i="1" s="1"/>
  <c r="M3922" i="1"/>
  <c r="N3922" i="1" s="1"/>
  <c r="M3923" i="1"/>
  <c r="N3923" i="1" s="1"/>
  <c r="M3924" i="1"/>
  <c r="N3924" i="1" s="1"/>
  <c r="M3925" i="1"/>
  <c r="N3925" i="1" s="1"/>
  <c r="M3926" i="1"/>
  <c r="N3926" i="1" s="1"/>
  <c r="M3927" i="1"/>
  <c r="N3927" i="1" s="1"/>
  <c r="M3928" i="1"/>
  <c r="N3928" i="1" s="1"/>
  <c r="M3929" i="1"/>
  <c r="N3929" i="1" s="1"/>
  <c r="M3930" i="1"/>
  <c r="N3930" i="1" s="1"/>
  <c r="M3931" i="1"/>
  <c r="N3931" i="1" s="1"/>
  <c r="M3932" i="1"/>
  <c r="N3932" i="1" s="1"/>
  <c r="M3933" i="1"/>
  <c r="N3933" i="1" s="1"/>
  <c r="M3934" i="1"/>
  <c r="N3934" i="1" s="1"/>
  <c r="M3935" i="1"/>
  <c r="N3935" i="1" s="1"/>
  <c r="M3936" i="1"/>
  <c r="N3936" i="1" s="1"/>
  <c r="M3937" i="1"/>
  <c r="N3937" i="1" s="1"/>
  <c r="M3938" i="1"/>
  <c r="N3938" i="1" s="1"/>
  <c r="M3939" i="1"/>
  <c r="N3939" i="1" s="1"/>
  <c r="M3940" i="1"/>
  <c r="N3940" i="1" s="1"/>
  <c r="M3941" i="1"/>
  <c r="N3941" i="1" s="1"/>
  <c r="M3942" i="1"/>
  <c r="N3942" i="1" s="1"/>
  <c r="M3943" i="1"/>
  <c r="N3943" i="1" s="1"/>
  <c r="M3944" i="1"/>
  <c r="N3944" i="1" s="1"/>
  <c r="M3945" i="1"/>
  <c r="N3945" i="1" s="1"/>
  <c r="M3946" i="1"/>
  <c r="N3946" i="1" s="1"/>
  <c r="M3947" i="1"/>
  <c r="N3947" i="1" s="1"/>
  <c r="M3948" i="1"/>
  <c r="N3948" i="1" s="1"/>
  <c r="M3949" i="1"/>
  <c r="N3949" i="1" s="1"/>
  <c r="M3950" i="1"/>
  <c r="N3950" i="1" s="1"/>
  <c r="M3951" i="1"/>
  <c r="N3951" i="1" s="1"/>
  <c r="M3952" i="1"/>
  <c r="N3952" i="1" s="1"/>
  <c r="M3953" i="1"/>
  <c r="N3953" i="1" s="1"/>
  <c r="M3954" i="1"/>
  <c r="N3954" i="1" s="1"/>
  <c r="M3955" i="1"/>
  <c r="N3955" i="1" s="1"/>
  <c r="M3956" i="1"/>
  <c r="N3956" i="1" s="1"/>
  <c r="M3957" i="1"/>
  <c r="N3957" i="1" s="1"/>
  <c r="M3958" i="1"/>
  <c r="N3958" i="1" s="1"/>
  <c r="M3959" i="1"/>
  <c r="N3959" i="1" s="1"/>
  <c r="M3960" i="1"/>
  <c r="N3960" i="1" s="1"/>
  <c r="M3961" i="1"/>
  <c r="N3961" i="1" s="1"/>
  <c r="M3962" i="1"/>
  <c r="N3962" i="1" s="1"/>
  <c r="M3963" i="1"/>
  <c r="N3963" i="1" s="1"/>
  <c r="M3964" i="1"/>
  <c r="N3964" i="1" s="1"/>
  <c r="M3965" i="1"/>
  <c r="N3965" i="1" s="1"/>
  <c r="M3966" i="1"/>
  <c r="N3966" i="1" s="1"/>
  <c r="M3967" i="1"/>
  <c r="N3967" i="1" s="1"/>
  <c r="M3968" i="1"/>
  <c r="N3968" i="1" s="1"/>
  <c r="M3969" i="1"/>
  <c r="N3969" i="1" s="1"/>
  <c r="M3970" i="1"/>
  <c r="N3970" i="1" s="1"/>
  <c r="M3971" i="1"/>
  <c r="N3971" i="1" s="1"/>
  <c r="M3972" i="1"/>
  <c r="N3972" i="1" s="1"/>
  <c r="M3973" i="1"/>
  <c r="N3973" i="1" s="1"/>
  <c r="M3974" i="1"/>
  <c r="N3974" i="1" s="1"/>
  <c r="M3975" i="1"/>
  <c r="N3975" i="1" s="1"/>
  <c r="M3976" i="1"/>
  <c r="N3976" i="1" s="1"/>
  <c r="M3977" i="1"/>
  <c r="N3977" i="1" s="1"/>
  <c r="M3978" i="1"/>
  <c r="N3978" i="1" s="1"/>
  <c r="M3979" i="1"/>
  <c r="N3979" i="1" s="1"/>
  <c r="M3980" i="1"/>
  <c r="N3980" i="1" s="1"/>
  <c r="M3981" i="1"/>
  <c r="N3981" i="1" s="1"/>
  <c r="M3982" i="1"/>
  <c r="N3982" i="1" s="1"/>
  <c r="M3983" i="1"/>
  <c r="N3983" i="1" s="1"/>
  <c r="M3984" i="1"/>
  <c r="N3984" i="1" s="1"/>
  <c r="M3985" i="1"/>
  <c r="N3985" i="1" s="1"/>
  <c r="M3986" i="1"/>
  <c r="N3986" i="1" s="1"/>
  <c r="M3987" i="1"/>
  <c r="N3987" i="1" s="1"/>
  <c r="M3988" i="1"/>
  <c r="N3988" i="1" s="1"/>
  <c r="M3989" i="1"/>
  <c r="N3989" i="1" s="1"/>
  <c r="M3990" i="1"/>
  <c r="N3990" i="1" s="1"/>
  <c r="M3991" i="1"/>
  <c r="N3991" i="1" s="1"/>
  <c r="M3992" i="1"/>
  <c r="N3992" i="1" s="1"/>
  <c r="M3993" i="1"/>
  <c r="N3993" i="1" s="1"/>
  <c r="M3994" i="1"/>
  <c r="N3994" i="1" s="1"/>
  <c r="M3995" i="1"/>
  <c r="N3995" i="1" s="1"/>
  <c r="M3996" i="1"/>
  <c r="N3996" i="1" s="1"/>
  <c r="M3997" i="1"/>
  <c r="N3997" i="1" s="1"/>
  <c r="M3998" i="1"/>
  <c r="N3998" i="1" s="1"/>
  <c r="M3999" i="1"/>
  <c r="N3999" i="1" s="1"/>
  <c r="M4000" i="1"/>
  <c r="N4000" i="1" s="1"/>
  <c r="M4001" i="1"/>
  <c r="N4001" i="1" s="1"/>
  <c r="M4002" i="1"/>
  <c r="N4002" i="1" s="1"/>
  <c r="M4003" i="1"/>
  <c r="N4003" i="1" s="1"/>
  <c r="M4004" i="1"/>
  <c r="N4004" i="1" s="1"/>
  <c r="M4005" i="1"/>
  <c r="N4005" i="1" s="1"/>
  <c r="M4006" i="1"/>
  <c r="N4006" i="1" s="1"/>
  <c r="M4007" i="1"/>
  <c r="N4007" i="1" s="1"/>
  <c r="M4008" i="1"/>
  <c r="N4008" i="1" s="1"/>
  <c r="M4009" i="1"/>
  <c r="N4009" i="1" s="1"/>
  <c r="M4010" i="1"/>
  <c r="N4010" i="1" s="1"/>
  <c r="M4011" i="1"/>
  <c r="N4011" i="1" s="1"/>
  <c r="M4012" i="1"/>
  <c r="N4012" i="1" s="1"/>
  <c r="M4013" i="1"/>
  <c r="N4013" i="1" s="1"/>
  <c r="M4014" i="1"/>
  <c r="N4014" i="1" s="1"/>
  <c r="M4015" i="1"/>
  <c r="N4015" i="1" s="1"/>
  <c r="M4016" i="1"/>
  <c r="N4016" i="1" s="1"/>
  <c r="M4017" i="1"/>
  <c r="N4017" i="1" s="1"/>
  <c r="M4018" i="1"/>
  <c r="N4018" i="1" s="1"/>
  <c r="M4019" i="1"/>
  <c r="N4019" i="1" s="1"/>
  <c r="M4020" i="1"/>
  <c r="N4020" i="1" s="1"/>
  <c r="M4021" i="1"/>
  <c r="N4021" i="1" s="1"/>
  <c r="M4022" i="1"/>
  <c r="N4022" i="1" s="1"/>
  <c r="M4023" i="1"/>
  <c r="N4023" i="1" s="1"/>
  <c r="M4024" i="1"/>
  <c r="N4024" i="1" s="1"/>
  <c r="M4025" i="1"/>
  <c r="N4025" i="1" s="1"/>
  <c r="M4026" i="1"/>
  <c r="N4026" i="1" s="1"/>
  <c r="M4027" i="1"/>
  <c r="N4027" i="1" s="1"/>
  <c r="M4028" i="1"/>
  <c r="N4028" i="1" s="1"/>
  <c r="M4029" i="1"/>
  <c r="N4029" i="1" s="1"/>
  <c r="M4030" i="1"/>
  <c r="N4030" i="1" s="1"/>
  <c r="M4031" i="1"/>
  <c r="N4031" i="1" s="1"/>
  <c r="M4032" i="1"/>
  <c r="N4032" i="1" s="1"/>
  <c r="M4033" i="1"/>
  <c r="N4033" i="1" s="1"/>
  <c r="M4034" i="1"/>
  <c r="N4034" i="1" s="1"/>
  <c r="M4035" i="1"/>
  <c r="N4035" i="1" s="1"/>
  <c r="M4036" i="1"/>
  <c r="N4036" i="1" s="1"/>
  <c r="M4037" i="1"/>
  <c r="N4037" i="1" s="1"/>
  <c r="M4038" i="1"/>
  <c r="N4038" i="1" s="1"/>
  <c r="M4039" i="1"/>
  <c r="N4039" i="1" s="1"/>
  <c r="M4040" i="1"/>
  <c r="N4040" i="1" s="1"/>
  <c r="M4041" i="1"/>
  <c r="N4041" i="1" s="1"/>
  <c r="M4042" i="1"/>
  <c r="N4042" i="1" s="1"/>
  <c r="M4043" i="1"/>
  <c r="N4043" i="1" s="1"/>
  <c r="M4044" i="1"/>
  <c r="N4044" i="1" s="1"/>
  <c r="M4045" i="1"/>
  <c r="N4045" i="1" s="1"/>
  <c r="M4046" i="1"/>
  <c r="N4046" i="1" s="1"/>
  <c r="M4047" i="1"/>
  <c r="N4047" i="1" s="1"/>
  <c r="M4048" i="1"/>
  <c r="N4048" i="1" s="1"/>
  <c r="M4049" i="1"/>
  <c r="N4049" i="1" s="1"/>
  <c r="M4050" i="1"/>
  <c r="N4050" i="1" s="1"/>
  <c r="M4051" i="1"/>
  <c r="N4051" i="1" s="1"/>
  <c r="M4052" i="1"/>
  <c r="N4052" i="1" s="1"/>
  <c r="M4053" i="1"/>
  <c r="N4053" i="1" s="1"/>
  <c r="M4054" i="1"/>
  <c r="N4054" i="1" s="1"/>
  <c r="M4055" i="1"/>
  <c r="N4055" i="1" s="1"/>
  <c r="M4056" i="1"/>
  <c r="N4056" i="1" s="1"/>
  <c r="M4057" i="1"/>
  <c r="N4057" i="1" s="1"/>
  <c r="M4058" i="1"/>
  <c r="N4058" i="1" s="1"/>
  <c r="M4059" i="1"/>
  <c r="N4059" i="1" s="1"/>
  <c r="M4060" i="1"/>
  <c r="N4060" i="1" s="1"/>
  <c r="M4061" i="1"/>
  <c r="N4061" i="1" s="1"/>
  <c r="M4062" i="1"/>
  <c r="N4062" i="1" s="1"/>
  <c r="M4063" i="1"/>
  <c r="N4063" i="1" s="1"/>
  <c r="M4064" i="1"/>
  <c r="N4064" i="1" s="1"/>
  <c r="M4065" i="1"/>
  <c r="N4065" i="1" s="1"/>
  <c r="M4066" i="1"/>
  <c r="N4066" i="1" s="1"/>
  <c r="M4067" i="1"/>
  <c r="N4067" i="1" s="1"/>
  <c r="M4068" i="1"/>
  <c r="N4068" i="1" s="1"/>
  <c r="M4069" i="1"/>
  <c r="N4069" i="1" s="1"/>
  <c r="M4070" i="1"/>
  <c r="N4070" i="1" s="1"/>
  <c r="M4071" i="1"/>
  <c r="N4071" i="1" s="1"/>
  <c r="M4072" i="1"/>
  <c r="N4072" i="1" s="1"/>
  <c r="M4073" i="1"/>
  <c r="N4073" i="1" s="1"/>
  <c r="M4074" i="1"/>
  <c r="N4074" i="1" s="1"/>
  <c r="M4075" i="1"/>
  <c r="N4075" i="1" s="1"/>
  <c r="M4076" i="1"/>
  <c r="N4076" i="1" s="1"/>
  <c r="M4077" i="1"/>
  <c r="N4077" i="1" s="1"/>
  <c r="M4078" i="1"/>
  <c r="N4078" i="1" s="1"/>
  <c r="M4079" i="1"/>
  <c r="N4079" i="1" s="1"/>
  <c r="M4080" i="1"/>
  <c r="N4080" i="1" s="1"/>
  <c r="M4081" i="1"/>
  <c r="N4081" i="1" s="1"/>
  <c r="M4082" i="1"/>
  <c r="N4082" i="1" s="1"/>
  <c r="M4083" i="1"/>
  <c r="N4083" i="1" s="1"/>
  <c r="M4084" i="1"/>
  <c r="N4084" i="1" s="1"/>
  <c r="M4085" i="1"/>
  <c r="N4085" i="1" s="1"/>
  <c r="M4086" i="1"/>
  <c r="N4086" i="1" s="1"/>
  <c r="M4087" i="1"/>
  <c r="N4087" i="1" s="1"/>
  <c r="M4088" i="1"/>
  <c r="N4088" i="1" s="1"/>
  <c r="M4089" i="1"/>
  <c r="N4089" i="1" s="1"/>
  <c r="M4090" i="1"/>
  <c r="N4090" i="1" s="1"/>
  <c r="M4091" i="1"/>
  <c r="N4091" i="1" s="1"/>
  <c r="M4092" i="1"/>
  <c r="N4092" i="1" s="1"/>
  <c r="M4093" i="1"/>
  <c r="N4093" i="1" s="1"/>
  <c r="M4094" i="1"/>
  <c r="N4094" i="1" s="1"/>
  <c r="M4095" i="1"/>
  <c r="N4095" i="1" s="1"/>
  <c r="M4096" i="1"/>
  <c r="N4096" i="1" s="1"/>
  <c r="M4097" i="1"/>
  <c r="N4097" i="1" s="1"/>
  <c r="M4098" i="1"/>
  <c r="N4098" i="1" s="1"/>
  <c r="M4099" i="1"/>
  <c r="N4099" i="1" s="1"/>
  <c r="M4100" i="1"/>
  <c r="N4100" i="1" s="1"/>
  <c r="M4101" i="1"/>
  <c r="N4101" i="1" s="1"/>
  <c r="M4102" i="1"/>
  <c r="N4102" i="1" s="1"/>
  <c r="M4103" i="1"/>
  <c r="N4103" i="1" s="1"/>
  <c r="M4104" i="1"/>
  <c r="N4104" i="1" s="1"/>
  <c r="M4105" i="1"/>
  <c r="N4105" i="1" s="1"/>
  <c r="M4106" i="1"/>
  <c r="N4106" i="1" s="1"/>
  <c r="M4107" i="1"/>
  <c r="N4107" i="1" s="1"/>
  <c r="M4108" i="1"/>
  <c r="N4108" i="1" s="1"/>
  <c r="M4109" i="1"/>
  <c r="N4109" i="1" s="1"/>
  <c r="M4110" i="1"/>
  <c r="N4110" i="1" s="1"/>
  <c r="M4111" i="1"/>
  <c r="N4111" i="1" s="1"/>
  <c r="M4112" i="1"/>
  <c r="N4112" i="1" s="1"/>
  <c r="M4113" i="1"/>
  <c r="N4113" i="1" s="1"/>
  <c r="M4114" i="1"/>
  <c r="N4114" i="1" s="1"/>
  <c r="M4115" i="1"/>
  <c r="N4115" i="1" s="1"/>
  <c r="M2" i="1"/>
  <c r="N2" i="1" s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E2" i="3" l="1"/>
</calcChain>
</file>

<file path=xl/sharedStrings.xml><?xml version="1.0" encoding="utf-8"?>
<sst xmlns="http://schemas.openxmlformats.org/spreadsheetml/2006/main" count="31767" uniqueCount="8361">
  <si>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</si>
  <si>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</si>
  <si>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</si>
  <si>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</si>
  <si>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</si>
  <si>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</si>
  <si>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</si>
  <si>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</si>
  <si>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</si>
  <si>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</si>
  <si>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</si>
  <si>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</si>
  <si>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</si>
  <si>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</si>
  <si>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</si>
  <si>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</si>
  <si>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</si>
  <si>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</si>
  <si>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</si>
  <si>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</si>
  <si>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</si>
  <si>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</si>
  <si>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</si>
  <si>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</si>
  <si>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</si>
  <si>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</si>
  <si>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</si>
  <si>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</si>
  <si>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</si>
  <si>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</si>
  <si>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</si>
  <si>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</si>
  <si>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</si>
  <si>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</si>
  <si>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</si>
  <si>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</si>
  <si>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</si>
  <si>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</si>
  <si>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</si>
  <si>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</si>
  <si>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</si>
  <si>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</si>
  <si>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</si>
  <si>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</si>
  <si>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</si>
  <si>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</si>
  <si>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</si>
  <si>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</si>
  <si>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</si>
  <si>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</si>
  <si>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</si>
  <si>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</si>
  <si>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</si>
  <si>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</si>
  <si>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</si>
  <si>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</si>
  <si>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</si>
  <si>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</si>
  <si>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</si>
  <si>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</si>
  <si>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</si>
  <si>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</si>
  <si>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</si>
  <si>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</si>
  <si>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</si>
  <si>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</si>
  <si>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</si>
  <si>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</si>
  <si>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</si>
  <si>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</si>
  <si>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</si>
  <si>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</si>
  <si>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</si>
  <si>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</si>
  <si>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</si>
  <si>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</si>
  <si>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</si>
  <si>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</si>
  <si>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</si>
  <si>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</si>
  <si>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</si>
  <si>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</si>
  <si>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</si>
  <si>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</si>
  <si>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</si>
  <si>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</si>
  <si>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</si>
  <si>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</si>
  <si>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</si>
  <si>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</si>
  <si>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</si>
  <si>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</si>
  <si>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</si>
  <si>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</si>
  <si>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</si>
  <si>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</si>
  <si>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</si>
  <si>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</si>
  <si>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</si>
  <si>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</si>
  <si>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</si>
  <si>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</si>
  <si>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</si>
  <si>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</si>
  <si>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</si>
  <si>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</si>
  <si>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</si>
  <si>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</si>
  <si>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</si>
  <si>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</si>
  <si>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</si>
  <si>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</si>
  <si>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</si>
  <si>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</si>
  <si>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</si>
  <si>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</si>
  <si>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</si>
  <si>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</si>
  <si>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</si>
  <si>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</si>
  <si>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</si>
  <si>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</si>
  <si>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</si>
  <si>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</si>
  <si>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</si>
  <si>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</si>
  <si>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</si>
  <si>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</si>
  <si>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</si>
  <si>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</si>
  <si>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</si>
  <si>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</si>
  <si>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</si>
  <si>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</si>
  <si>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</si>
  <si>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</si>
  <si>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</si>
  <si>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</si>
  <si>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</si>
  <si>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</si>
  <si>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</si>
  <si>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</si>
  <si>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</si>
  <si>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</si>
  <si>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</si>
  <si>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</si>
  <si>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</si>
  <si>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</si>
  <si>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</si>
  <si>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</si>
  <si>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</si>
  <si>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</si>
  <si>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</si>
  <si>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</si>
  <si>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</si>
  <si>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</si>
  <si>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</si>
  <si>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</si>
  <si>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</si>
  <si>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</si>
  <si>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</si>
  <si>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</si>
  <si>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</si>
  <si>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</si>
  <si>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</si>
  <si>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</si>
  <si>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</si>
  <si>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</si>
  <si>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</si>
  <si>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</si>
  <si>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</si>
  <si>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</si>
  <si>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</si>
  <si>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</si>
  <si>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</si>
  <si>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</si>
  <si>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</si>
  <si>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</si>
  <si>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</si>
  <si>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</si>
  <si>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</si>
  <si>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</si>
  <si>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</si>
  <si>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</si>
  <si>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</si>
  <si>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</si>
  <si>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</si>
  <si>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</si>
  <si>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</si>
  <si>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</si>
  <si>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</si>
  <si>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</si>
  <si>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</si>
  <si>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</si>
  <si>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</si>
  <si>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</si>
  <si>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</si>
  <si>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</si>
  <si>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</si>
  <si>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</si>
  <si>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</si>
  <si>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</si>
  <si>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</si>
  <si>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</si>
  <si>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</si>
  <si>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</si>
  <si>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</si>
  <si>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</si>
  <si>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</si>
  <si>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</si>
  <si>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</si>
  <si>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</si>
  <si>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</si>
  <si>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</si>
  <si>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</si>
  <si>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</si>
  <si>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</si>
  <si>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</si>
  <si>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</si>
  <si>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</si>
  <si>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</si>
  <si>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</si>
  <si>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</si>
  <si>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</si>
  <si>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</si>
  <si>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</si>
  <si>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</si>
  <si>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</si>
  <si>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</si>
  <si>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</si>
  <si>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</si>
  <si>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</si>
  <si>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</si>
  <si>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</si>
  <si>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</si>
  <si>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</si>
  <si>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</si>
  <si>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</si>
  <si>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</si>
  <si>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</si>
  <si>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</si>
  <si>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</si>
  <si>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</si>
  <si>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</si>
  <si>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</si>
  <si>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</si>
  <si>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</si>
  <si>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</si>
  <si>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</si>
  <si>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</si>
  <si>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</si>
  <si>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</si>
  <si>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</si>
  <si>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</si>
  <si>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</si>
  <si>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</si>
  <si>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</si>
  <si>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</si>
  <si>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</si>
  <si>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</si>
  <si>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</si>
  <si>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</si>
  <si>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</si>
  <si>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</si>
  <si>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</si>
  <si>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</si>
  <si>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</si>
  <si>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</si>
  <si>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</si>
  <si>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</si>
  <si>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</si>
  <si>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</si>
  <si>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</si>
  <si>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</si>
  <si>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</si>
  <si>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</si>
  <si>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</si>
  <si>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</si>
  <si>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</si>
  <si>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</si>
  <si>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</si>
  <si>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</si>
  <si>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</si>
  <si>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</si>
  <si>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</si>
  <si>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</si>
  <si>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</si>
  <si>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</si>
  <si>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</si>
  <si>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</si>
  <si>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</si>
  <si>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</si>
  <si>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</si>
  <si>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</si>
  <si>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</si>
  <si>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</si>
  <si>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</si>
  <si>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</si>
  <si>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</si>
  <si>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</si>
  <si>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</si>
  <si>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</si>
  <si>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</si>
  <si>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</si>
  <si>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</si>
  <si>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</si>
  <si>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</si>
  <si>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</si>
  <si>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</si>
  <si>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</si>
  <si>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</si>
  <si>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</si>
  <si>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</si>
  <si>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</si>
  <si>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</si>
  <si>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</si>
  <si>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</si>
  <si>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</si>
  <si>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</si>
  <si>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</si>
  <si>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</si>
  <si>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</si>
  <si>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</si>
  <si>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</si>
  <si>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</si>
  <si>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</si>
  <si>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</si>
  <si>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</si>
  <si>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</si>
  <si>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</si>
  <si>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</si>
  <si>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</si>
  <si>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</si>
  <si>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</si>
  <si>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</si>
  <si>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</si>
  <si>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</si>
  <si>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</si>
  <si>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</si>
  <si>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</si>
  <si>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</si>
  <si>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</si>
  <si>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</si>
  <si>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</si>
  <si>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</si>
  <si>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</si>
  <si>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</si>
  <si>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</si>
  <si>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</si>
  <si>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</si>
  <si>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</si>
  <si>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</si>
  <si>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</si>
  <si>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</si>
  <si>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</si>
  <si>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</si>
  <si>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</si>
  <si>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</si>
  <si>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</si>
  <si>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</si>
  <si>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</si>
  <si>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</si>
  <si>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</si>
  <si>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</si>
  <si>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</si>
  <si>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</si>
  <si>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</si>
  <si>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</si>
  <si>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</si>
  <si>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</si>
  <si>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</si>
  <si>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</si>
  <si>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</si>
  <si>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</si>
  <si>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</si>
  <si>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</si>
  <si>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</si>
  <si>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</si>
  <si>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</si>
  <si>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</si>
  <si>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</si>
  <si>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</si>
  <si>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</si>
  <si>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</si>
  <si>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</si>
  <si>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</si>
  <si>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</si>
  <si>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</si>
  <si>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</si>
  <si>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</si>
  <si>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</si>
  <si>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</si>
  <si>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</si>
  <si>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</si>
  <si>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</si>
  <si>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</si>
  <si>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</si>
  <si>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</si>
  <si>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</si>
  <si>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</si>
  <si>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</si>
  <si>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</si>
  <si>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</si>
  <si>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</si>
  <si>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</si>
  <si>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</si>
  <si>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</si>
  <si>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</si>
  <si>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</si>
  <si>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</si>
  <si>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</si>
  <si>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</si>
  <si>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</si>
  <si>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</si>
  <si>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</si>
  <si>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</si>
  <si>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</si>
  <si>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</si>
  <si>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</si>
  <si>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</si>
  <si>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</si>
  <si>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</si>
  <si>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</si>
  <si>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</si>
  <si>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</si>
  <si>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</si>
  <si>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</si>
  <si>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</si>
  <si>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</si>
  <si>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</si>
  <si>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</si>
  <si>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</si>
  <si>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</si>
  <si>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</si>
  <si>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</si>
  <si>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</si>
  <si>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</si>
  <si>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</si>
  <si>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</si>
  <si>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</si>
  <si>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</si>
  <si>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</si>
  <si>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</si>
  <si>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</si>
  <si>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</si>
  <si>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</si>
  <si>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</si>
  <si>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</si>
  <si>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</si>
  <si>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</si>
  <si>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</si>
  <si>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</si>
  <si>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</si>
  <si>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</si>
  <si>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</si>
  <si>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</si>
  <si>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</si>
  <si>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</si>
  <si>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</si>
  <si>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</si>
  <si>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</si>
  <si>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</si>
  <si>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</si>
  <si>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</si>
  <si>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</si>
  <si>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</si>
  <si>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</si>
  <si>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</si>
  <si>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</si>
  <si>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</si>
  <si>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</si>
  <si>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</si>
  <si>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</si>
  <si>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</si>
  <si>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</si>
  <si>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</si>
  <si>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</si>
  <si>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</si>
  <si>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</si>
  <si>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</si>
  <si>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</si>
  <si>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</si>
  <si>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</si>
  <si>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</si>
  <si>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</si>
  <si>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</si>
  <si>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</si>
  <si>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</si>
  <si>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</si>
  <si>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</si>
  <si>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</si>
  <si>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</si>
  <si>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</si>
  <si>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</si>
  <si>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</si>
  <si>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</si>
  <si>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</si>
  <si>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</si>
  <si>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</si>
  <si>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</si>
  <si>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</si>
  <si>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</si>
  <si>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</si>
  <si>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</si>
  <si>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</si>
  <si>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</si>
  <si>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</si>
  <si>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</si>
  <si>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</si>
  <si>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</si>
  <si>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</si>
  <si>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</si>
  <si>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</si>
  <si>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</si>
  <si>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</si>
  <si>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</si>
  <si>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</si>
  <si>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</si>
  <si>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</si>
  <si>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</si>
  <si>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</si>
  <si>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</si>
  <si>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</si>
  <si>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</si>
  <si>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</si>
  <si>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</si>
  <si>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</si>
  <si>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</si>
  <si>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</si>
  <si>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</si>
  <si>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</si>
  <si>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</si>
  <si>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</si>
  <si>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</si>
  <si>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</si>
  <si>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</si>
  <si>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</si>
  <si>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</si>
  <si>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</si>
  <si>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</si>
  <si>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</si>
  <si>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</si>
  <si>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</si>
  <si>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</si>
  <si>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</si>
  <si>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</si>
  <si>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</si>
  <si>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</si>
  <si>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</si>
  <si>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</si>
  <si>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</si>
  <si>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</si>
  <si>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</si>
  <si>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</si>
  <si>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</si>
  <si>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</si>
  <si>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</si>
  <si>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</si>
  <si>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</si>
  <si>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</si>
  <si>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</si>
  <si>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</si>
  <si>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</si>
  <si>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</si>
  <si>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</si>
  <si>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</si>
  <si>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</si>
  <si>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</si>
  <si>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</si>
  <si>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</si>
  <si>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</si>
  <si>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</si>
  <si>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</si>
  <si>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</si>
  <si>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</si>
  <si>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</si>
  <si>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</si>
  <si>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</si>
  <si>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</si>
  <si>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</si>
  <si>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</si>
  <si>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</si>
  <si>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</si>
  <si>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</si>
  <si>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</si>
  <si>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</si>
  <si>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</si>
  <si>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</si>
  <si>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</si>
  <si>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</si>
  <si>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</si>
  <si>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</si>
  <si>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</si>
  <si>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</si>
  <si>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</si>
  <si>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</si>
  <si>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</si>
  <si>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</si>
  <si>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</si>
  <si>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</si>
  <si>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</si>
  <si>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</si>
  <si>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</si>
  <si>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</si>
  <si>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</si>
  <si>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</si>
  <si>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</si>
  <si>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</si>
  <si>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</si>
  <si>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</si>
  <si>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</si>
  <si>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</si>
  <si>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</si>
  <si>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</si>
  <si>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</si>
  <si>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</si>
  <si>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</si>
  <si>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</si>
  <si>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</si>
  <si>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</si>
  <si>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</si>
  <si>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</si>
  <si>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</si>
  <si>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</si>
  <si>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</si>
  <si>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</si>
  <si>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</si>
  <si>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</si>
  <si>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</si>
  <si>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</si>
  <si>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</si>
  <si>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</si>
  <si>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</si>
  <si>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</si>
  <si>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</si>
  <si>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</si>
  <si>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</si>
  <si>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</si>
  <si>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</si>
  <si>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</si>
  <si>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</si>
  <si>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</si>
  <si>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</si>
  <si>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</si>
  <si>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</si>
  <si>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</si>
  <si>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</si>
  <si>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</si>
  <si>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</si>
  <si>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</si>
  <si>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</si>
  <si>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</si>
  <si>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</si>
  <si>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</si>
  <si>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</si>
  <si>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</si>
  <si>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</si>
  <si>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</si>
  <si>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</si>
  <si>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</si>
  <si>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</si>
  <si>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</si>
  <si>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</si>
  <si>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</si>
  <si>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</si>
  <si>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</si>
  <si>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</si>
  <si>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</si>
  <si>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</si>
  <si>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</si>
  <si>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</si>
  <si>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</si>
  <si>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</si>
  <si>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</si>
  <si>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</si>
  <si>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</si>
  <si>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</si>
  <si>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</si>
  <si>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</si>
  <si>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</si>
  <si>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</si>
  <si>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</si>
  <si>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</si>
  <si>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</si>
  <si>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</si>
  <si>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</si>
  <si>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</si>
  <si>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</si>
  <si>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</si>
  <si>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</si>
  <si>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</si>
  <si>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</si>
  <si>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</si>
  <si>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</si>
  <si>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</si>
  <si>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</si>
  <si>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</si>
  <si>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</si>
  <si>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</si>
  <si>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</si>
  <si>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</si>
  <si>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</si>
  <si>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</si>
  <si>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</si>
  <si>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</si>
  <si>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</si>
  <si>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</si>
  <si>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</si>
  <si>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</si>
  <si>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</si>
  <si>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</si>
  <si>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</si>
  <si>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</si>
  <si>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</si>
  <si>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</si>
  <si>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</si>
  <si>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</si>
  <si>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</si>
  <si>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</si>
  <si>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</si>
  <si>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</si>
  <si>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</si>
  <si>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</si>
  <si>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</si>
  <si>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</si>
  <si>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</si>
  <si>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</si>
  <si>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</si>
  <si>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</si>
  <si>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</si>
  <si>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</si>
  <si>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</si>
  <si>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</si>
  <si>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</si>
  <si>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</si>
  <si>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</si>
  <si>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</si>
  <si>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</si>
  <si>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</si>
  <si>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</si>
  <si>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</si>
  <si>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</si>
  <si>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</si>
  <si>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</si>
  <si>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</si>
  <si>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</si>
  <si>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</si>
  <si>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</si>
  <si>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</si>
  <si>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</si>
  <si>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</si>
  <si>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</si>
  <si>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</si>
  <si>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</si>
  <si>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</si>
  <si>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</si>
  <si>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</si>
  <si>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</si>
  <si>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</si>
  <si>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</si>
  <si>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</si>
  <si>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</si>
  <si>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</si>
  <si>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</si>
  <si>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</si>
  <si>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</si>
  <si>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</si>
  <si>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</si>
  <si>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</si>
  <si>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</si>
  <si>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</si>
  <si>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</si>
  <si>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</si>
  <si>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</si>
  <si>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</si>
  <si>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</si>
  <si>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</si>
  <si>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</si>
  <si>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</si>
  <si>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</si>
  <si>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</si>
  <si>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</si>
  <si>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</si>
  <si>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</si>
  <si>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</si>
  <si>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</si>
  <si>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</si>
  <si>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</si>
  <si>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</si>
  <si>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</si>
  <si>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</si>
  <si>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</si>
  <si>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</si>
  <si>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</si>
  <si>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</si>
  <si>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</si>
  <si>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</si>
  <si>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</si>
  <si>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</si>
  <si>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</si>
  <si>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</si>
  <si>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</si>
  <si>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</si>
  <si>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</si>
  <si>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</si>
  <si>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</si>
  <si>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</si>
  <si>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</si>
  <si>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</si>
  <si>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</si>
  <si>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</si>
  <si>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</si>
  <si>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</si>
  <si>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</si>
  <si>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</si>
  <si>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</si>
  <si>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</si>
  <si>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</si>
  <si>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</si>
  <si>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</si>
  <si>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</si>
  <si>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</si>
  <si>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</si>
  <si>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</si>
  <si>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</si>
  <si>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</si>
  <si>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</si>
  <si>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</si>
  <si>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</si>
  <si>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</si>
  <si>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</si>
  <si>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</si>
  <si>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</si>
  <si>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</si>
  <si>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</si>
  <si>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</si>
  <si>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</si>
  <si>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</si>
  <si>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</si>
  <si>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</si>
  <si>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</si>
  <si>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</si>
  <si>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</si>
  <si>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</si>
  <si>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</si>
  <si>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</si>
  <si>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</si>
  <si>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</si>
  <si>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</si>
  <si>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</si>
  <si>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</si>
  <si>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</si>
  <si>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</si>
  <si>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</si>
  <si>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</si>
  <si>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</si>
  <si>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</si>
  <si>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</si>
  <si>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</si>
  <si>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</si>
  <si>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</si>
  <si>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</si>
  <si>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</si>
  <si>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</si>
  <si>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</si>
  <si>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</si>
  <si>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</si>
  <si>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</si>
  <si>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</si>
  <si>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</si>
  <si>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</si>
  <si>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</si>
  <si>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</si>
  <si>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</si>
  <si>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</si>
  <si>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</si>
  <si>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</si>
  <si>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</si>
  <si>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</si>
  <si>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</si>
  <si>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</si>
  <si>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</si>
  <si>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</si>
  <si>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</si>
  <si>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</si>
  <si>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</si>
  <si>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</si>
  <si>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</si>
  <si>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</si>
  <si>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</si>
  <si>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</si>
  <si>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</si>
  <si>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</si>
  <si>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</si>
  <si>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</si>
  <si>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</si>
  <si>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</si>
  <si>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</si>
  <si>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</si>
  <si>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</si>
  <si>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</si>
  <si>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</si>
  <si>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</si>
  <si>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</si>
  <si>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</si>
  <si>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</si>
  <si>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</si>
  <si>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</si>
  <si>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</si>
  <si>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</si>
  <si>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</si>
  <si>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</si>
  <si>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</si>
  <si>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</si>
  <si>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</si>
  <si>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</si>
  <si>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</si>
  <si>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</si>
  <si>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</si>
  <si>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</si>
  <si>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</si>
  <si>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</si>
  <si>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</si>
  <si>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</si>
  <si>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</si>
  <si>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</si>
  <si>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</si>
  <si>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</si>
  <si>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</si>
  <si>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</si>
  <si>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</si>
  <si>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</si>
  <si>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</si>
  <si>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</si>
  <si>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</si>
  <si>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</si>
  <si>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</si>
  <si>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</si>
  <si>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</si>
  <si>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</si>
  <si>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</si>
  <si>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</si>
  <si>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</si>
  <si>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</si>
  <si>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</si>
  <si>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</si>
  <si>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</si>
  <si>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</si>
  <si>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</si>
  <si>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</si>
  <si>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</si>
  <si>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</si>
  <si>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</si>
  <si>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</si>
  <si>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</si>
  <si>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</si>
  <si>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</si>
  <si>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</si>
  <si>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</si>
  <si>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</si>
  <si>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</si>
  <si>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</si>
  <si>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</si>
  <si>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</si>
  <si>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</si>
  <si>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</si>
  <si>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</si>
  <si>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</si>
  <si>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</si>
  <si>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</si>
  <si>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</si>
  <si>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</si>
  <si>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</si>
  <si>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</si>
  <si>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</si>
  <si>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</si>
  <si>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</si>
  <si>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</si>
  <si>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</si>
  <si>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</si>
  <si>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</si>
  <si>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</si>
  <si>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</si>
  <si>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</si>
  <si>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</si>
  <si>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</si>
  <si>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</si>
  <si>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</si>
  <si>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</si>
  <si>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</si>
  <si>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</si>
  <si>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</si>
  <si>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</si>
  <si>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</si>
  <si>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</si>
  <si>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</si>
  <si>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</si>
  <si>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</si>
  <si>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</si>
  <si>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</si>
  <si>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</si>
  <si>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</si>
  <si>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</si>
  <si>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</si>
  <si>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</si>
  <si>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</si>
  <si>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</si>
  <si>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</si>
  <si>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</si>
  <si>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</si>
  <si>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</si>
  <si>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</si>
  <si>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</si>
  <si>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</si>
  <si>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</si>
  <si>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</si>
  <si>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</si>
  <si>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</si>
  <si>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</si>
  <si>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</si>
  <si>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</si>
  <si>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</si>
  <si>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</si>
  <si>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</si>
  <si>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</si>
  <si>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</si>
  <si>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</si>
  <si>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</si>
  <si>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</si>
  <si>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</si>
  <si>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</si>
  <si>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</si>
  <si>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</si>
  <si>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</si>
  <si>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</si>
  <si>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</si>
  <si>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</si>
  <si>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</si>
  <si>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</si>
  <si>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</si>
  <si>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</si>
  <si>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</si>
  <si>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</si>
  <si>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</si>
  <si>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</si>
  <si>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</si>
  <si>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</si>
  <si>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</si>
  <si>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</si>
  <si>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</si>
  <si>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</si>
  <si>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</si>
  <si>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</si>
  <si>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</si>
  <si>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</si>
  <si>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</si>
  <si>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</si>
  <si>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</si>
  <si>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</si>
  <si>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</si>
  <si>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</si>
  <si>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</si>
  <si>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</si>
  <si>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</si>
  <si>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</si>
  <si>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</si>
  <si>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</si>
  <si>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</si>
  <si>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</si>
  <si>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</si>
  <si>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</si>
  <si>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</si>
  <si>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</si>
  <si>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</si>
  <si>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</si>
  <si>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</si>
  <si>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</si>
  <si>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</si>
  <si>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</si>
  <si>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</si>
  <si>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</si>
  <si>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</si>
  <si>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</si>
  <si>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</si>
  <si>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</si>
  <si>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</si>
  <si>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</si>
  <si>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</si>
  <si>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</si>
  <si>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</si>
  <si>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</si>
  <si>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</si>
  <si>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</si>
  <si>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</si>
  <si>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</si>
  <si>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</si>
  <si>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</si>
  <si>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</si>
  <si>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</si>
  <si>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</si>
  <si>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</si>
  <si>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</si>
  <si>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</si>
  <si>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</si>
  <si>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</si>
  <si>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</si>
  <si>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</si>
  <si>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</si>
  <si>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</si>
  <si>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</si>
  <si>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</si>
  <si>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</si>
  <si>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</si>
  <si>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</si>
  <si>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</si>
  <si>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</si>
  <si>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</si>
  <si>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</si>
  <si>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</si>
  <si>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</si>
  <si>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</si>
  <si>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</si>
  <si>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</si>
  <si>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</si>
  <si>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</si>
  <si>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</si>
  <si>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</si>
  <si>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</si>
  <si>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</si>
  <si>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</si>
  <si>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</si>
  <si>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</si>
  <si>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</si>
  <si>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</si>
  <si>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</si>
  <si>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</si>
  <si>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</si>
  <si>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</si>
  <si>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</si>
  <si>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</si>
  <si>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</si>
  <si>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</si>
  <si>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</si>
  <si>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</si>
  <si>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</si>
  <si>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</si>
  <si>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</si>
  <si>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</si>
  <si>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</si>
  <si>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</si>
  <si>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</si>
  <si>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</si>
  <si>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</si>
  <si>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</si>
  <si>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</si>
  <si>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</si>
  <si>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</si>
  <si>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</si>
  <si>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</si>
  <si>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</si>
  <si>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</si>
  <si>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</si>
  <si>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</si>
  <si>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</si>
  <si>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</si>
  <si>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</si>
  <si>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</si>
  <si>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</si>
  <si>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</si>
  <si>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</si>
  <si>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</si>
  <si>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</si>
  <si>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</si>
  <si>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</si>
  <si>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</si>
  <si>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</si>
  <si>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</si>
  <si>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</si>
  <si>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</si>
  <si>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</si>
  <si>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</si>
  <si>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</si>
  <si>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</si>
  <si>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</si>
  <si>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</si>
  <si>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</si>
  <si>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</si>
  <si>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</si>
  <si>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</si>
  <si>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</si>
  <si>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</si>
  <si>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</si>
  <si>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</si>
  <si>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</si>
  <si>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</si>
  <si>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</si>
  <si>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</si>
  <si>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</si>
  <si>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</si>
  <si>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</si>
  <si>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</si>
  <si>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</si>
  <si>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</si>
  <si>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</si>
  <si>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</si>
  <si>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</si>
  <si>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</si>
  <si>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</si>
  <si>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</si>
  <si>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</si>
  <si>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</si>
  <si>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</si>
  <si>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</si>
  <si>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</si>
  <si>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</si>
  <si>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</si>
  <si>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</si>
  <si>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</si>
  <si>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</si>
  <si>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</si>
  <si>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</si>
  <si>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</si>
  <si>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</si>
  <si>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</si>
  <si>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</si>
  <si>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</si>
  <si>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</si>
  <si>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</si>
  <si>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</si>
  <si>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</si>
  <si>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</si>
  <si>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</si>
  <si>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</si>
  <si>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</si>
  <si>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</si>
  <si>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</si>
  <si>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</si>
  <si>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</si>
  <si>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</si>
  <si>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</si>
  <si>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</si>
  <si>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</si>
  <si>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</si>
  <si>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</si>
  <si>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</si>
  <si>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</si>
  <si>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</si>
  <si>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</si>
  <si>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</si>
  <si>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</si>
  <si>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</si>
  <si>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</si>
  <si>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</si>
  <si>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</si>
  <si>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</si>
  <si>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</si>
  <si>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</si>
  <si>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</si>
  <si>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</si>
  <si>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</si>
  <si>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</si>
  <si>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</si>
  <si>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</si>
  <si>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</si>
  <si>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</si>
  <si>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</si>
  <si>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</si>
  <si>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</si>
  <si>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</si>
  <si>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</si>
  <si>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</si>
  <si>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</si>
  <si>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</si>
  <si>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</si>
  <si>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</si>
  <si>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</si>
  <si>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</si>
  <si>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</si>
  <si>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</si>
  <si>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</si>
  <si>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</si>
  <si>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</si>
  <si>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</si>
  <si>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</si>
  <si>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</si>
  <si>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</si>
  <si>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</si>
  <si>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</si>
  <si>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</si>
  <si>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</si>
  <si>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</si>
  <si>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</si>
  <si>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</si>
  <si>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</si>
  <si>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</si>
  <si>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</si>
  <si>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</si>
  <si>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</si>
  <si>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</si>
  <si>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</si>
  <si>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</si>
  <si>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</si>
  <si>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</si>
  <si>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</si>
  <si>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</si>
  <si>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</si>
  <si>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</si>
  <si>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</si>
  <si>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</si>
  <si>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</si>
  <si>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</si>
  <si>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</si>
  <si>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</si>
  <si>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</si>
  <si>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</si>
  <si>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</si>
  <si>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</si>
  <si>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</si>
  <si>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</si>
  <si>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</si>
  <si>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</si>
  <si>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</si>
  <si>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</si>
  <si>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</si>
  <si>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</si>
  <si>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</si>
  <si>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</si>
  <si>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</si>
  <si>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</si>
  <si>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</si>
  <si>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</si>
  <si>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</si>
  <si>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</si>
  <si>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</si>
  <si>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</si>
  <si>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</si>
  <si>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</si>
  <si>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</si>
  <si>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</si>
  <si>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</si>
  <si>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</si>
  <si>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</si>
  <si>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</si>
  <si>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</si>
  <si>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</si>
  <si>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</si>
  <si>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</si>
  <si>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</si>
  <si>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</si>
  <si>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</si>
  <si>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</si>
  <si>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</si>
  <si>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</si>
  <si>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</si>
  <si>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</si>
  <si>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</si>
  <si>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</si>
  <si>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</si>
  <si>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</si>
  <si>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</si>
  <si>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</si>
  <si>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</si>
  <si>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</si>
  <si>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</si>
  <si>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</si>
  <si>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</si>
  <si>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</si>
  <si>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</si>
  <si>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</si>
  <si>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</si>
  <si>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</si>
  <si>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</si>
  <si>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</si>
  <si>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</si>
  <si>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</si>
  <si>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</si>
  <si>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</si>
  <si>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</si>
  <si>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</si>
  <si>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</si>
  <si>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</si>
  <si>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</si>
  <si>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</si>
  <si>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</si>
  <si>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</si>
  <si>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</si>
  <si>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</si>
  <si>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</si>
  <si>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</si>
  <si>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</si>
  <si>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</si>
  <si>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</si>
  <si>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</si>
  <si>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</si>
  <si>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</si>
  <si>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</si>
  <si>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</si>
  <si>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</si>
  <si>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</si>
  <si>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</si>
  <si>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</si>
  <si>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</si>
  <si>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</si>
  <si>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</si>
  <si>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</si>
  <si>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</si>
  <si>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</si>
  <si>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</si>
  <si>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</si>
  <si>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</si>
  <si>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</si>
  <si>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</si>
  <si>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</si>
  <si>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</si>
  <si>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</si>
  <si>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</si>
  <si>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</si>
  <si>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</si>
  <si>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</si>
  <si>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</si>
  <si>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</si>
  <si>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</si>
  <si>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</si>
  <si>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</si>
  <si>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</si>
  <si>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</si>
  <si>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</si>
  <si>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</si>
  <si>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</si>
  <si>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</si>
  <si>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</si>
  <si>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</si>
  <si>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</si>
  <si>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</si>
  <si>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</si>
  <si>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</si>
  <si>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</si>
  <si>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</si>
  <si>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</si>
  <si>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</si>
  <si>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</si>
  <si>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</si>
  <si>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</si>
  <si>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</si>
  <si>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</si>
  <si>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</si>
  <si>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</si>
  <si>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</si>
  <si>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</si>
  <si>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</si>
  <si>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</si>
  <si>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</si>
  <si>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</si>
  <si>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</si>
  <si>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</si>
  <si>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</si>
  <si>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</si>
  <si>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</si>
  <si>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</si>
  <si>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</si>
  <si>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</si>
  <si>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</si>
  <si>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</si>
  <si>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</si>
  <si>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</si>
  <si>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</si>
  <si>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</si>
  <si>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</si>
  <si>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</si>
  <si>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</si>
  <si>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</si>
  <si>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</si>
  <si>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</si>
  <si>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</si>
  <si>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</si>
  <si>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</si>
  <si>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</si>
  <si>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</si>
  <si>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</si>
  <si>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</si>
  <si>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</si>
  <si>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</si>
  <si>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</si>
  <si>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</si>
  <si>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</si>
  <si>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</si>
  <si>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</si>
  <si>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</si>
  <si>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</si>
  <si>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</si>
  <si>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</si>
  <si>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</si>
  <si>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</si>
  <si>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</si>
  <si>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</si>
  <si>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</si>
  <si>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</si>
  <si>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</si>
  <si>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</si>
  <si>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</si>
  <si>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</si>
  <si>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</si>
  <si>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</si>
  <si>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</si>
  <si>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</si>
  <si>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</si>
  <si>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</si>
  <si>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</si>
  <si>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</si>
  <si>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</si>
  <si>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</si>
  <si>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</si>
  <si>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</si>
  <si>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</si>
  <si>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</si>
  <si>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</si>
  <si>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</si>
  <si>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</si>
  <si>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</si>
  <si>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</si>
  <si>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</si>
  <si>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</si>
  <si>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</si>
  <si>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</si>
  <si>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</si>
  <si>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</si>
  <si>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</si>
  <si>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</si>
  <si>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</si>
  <si>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</si>
  <si>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</si>
  <si>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</si>
  <si>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</si>
  <si>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</si>
  <si>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</si>
  <si>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</si>
  <si>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</si>
  <si>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</si>
  <si>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</si>
  <si>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</si>
  <si>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</si>
  <si>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</si>
  <si>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</si>
  <si>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</si>
  <si>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</si>
  <si>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</si>
  <si>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</si>
  <si>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</si>
  <si>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</si>
  <si>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</si>
  <si>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</si>
  <si>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</si>
  <si>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</si>
  <si>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</si>
  <si>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</si>
  <si>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</si>
  <si>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</si>
  <si>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</si>
  <si>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</si>
  <si>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</si>
  <si>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</si>
  <si>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</si>
  <si>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</si>
  <si>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</si>
  <si>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</si>
  <si>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</si>
  <si>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</si>
  <si>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</si>
  <si>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</si>
  <si>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</si>
  <si>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</si>
  <si>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</si>
  <si>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</si>
  <si>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</si>
  <si>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</si>
  <si>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</si>
  <si>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</si>
  <si>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</si>
  <si>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</si>
  <si>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</si>
  <si>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</si>
  <si>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</si>
  <si>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</si>
  <si>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</si>
  <si>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</si>
  <si>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</si>
  <si>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</si>
  <si>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</si>
  <si>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</si>
  <si>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</si>
  <si>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</si>
  <si>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</si>
  <si>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</si>
  <si>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</si>
  <si>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</si>
  <si>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</si>
  <si>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</si>
  <si>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</si>
  <si>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</si>
  <si>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</si>
  <si>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</si>
  <si>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</si>
  <si>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</si>
  <si>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</si>
  <si>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</si>
  <si>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</si>
  <si>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</si>
  <si>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</si>
  <si>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</si>
  <si>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</si>
  <si>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</si>
  <si>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</si>
  <si>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</si>
  <si>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</si>
  <si>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</si>
  <si>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</si>
  <si>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</si>
  <si>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</si>
  <si>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</si>
  <si>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</si>
  <si>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</si>
  <si>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</si>
  <si>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</si>
  <si>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</si>
  <si>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</si>
  <si>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</si>
  <si>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</si>
  <si>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</si>
  <si>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</si>
  <si>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</si>
  <si>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</si>
  <si>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</si>
  <si>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</si>
  <si>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</si>
  <si>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</si>
  <si>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</si>
  <si>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</si>
  <si>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</si>
  <si>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</si>
  <si>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</si>
  <si>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</si>
  <si>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</si>
  <si>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</si>
  <si>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</si>
  <si>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</si>
  <si>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</si>
  <si>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</si>
  <si>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</si>
  <si>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</si>
  <si>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</si>
  <si>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</si>
  <si>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</si>
  <si>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</si>
  <si>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</si>
  <si>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</si>
  <si>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</si>
  <si>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</si>
  <si>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</si>
  <si>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</si>
  <si>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</si>
  <si>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</si>
  <si>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</si>
  <si>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</si>
  <si>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</si>
  <si>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</si>
  <si>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</si>
  <si>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</si>
  <si>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</si>
  <si>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</si>
  <si>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</si>
  <si>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</si>
  <si>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</si>
  <si>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</si>
  <si>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</si>
  <si>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</si>
  <si>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</si>
  <si>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</si>
  <si>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</si>
  <si>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</si>
  <si>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</si>
  <si>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</si>
  <si>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</si>
  <si>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</si>
  <si>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</si>
  <si>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</si>
  <si>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</si>
  <si>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</si>
  <si>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</si>
  <si>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</si>
  <si>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</si>
  <si>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</si>
  <si>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</si>
  <si>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</si>
  <si>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</si>
  <si>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</si>
  <si>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</si>
  <si>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</si>
  <si>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</si>
  <si>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</si>
  <si>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</si>
  <si>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</si>
  <si>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</si>
  <si>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</si>
  <si>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</si>
  <si>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</si>
  <si>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</si>
  <si>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</si>
  <si>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</si>
  <si>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</si>
  <si>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</si>
  <si>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</si>
  <si>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</si>
  <si>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</si>
  <si>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</si>
  <si>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</si>
  <si>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</si>
  <si>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</si>
  <si>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</si>
  <si>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</si>
  <si>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</si>
  <si>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</si>
  <si>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</si>
  <si>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</si>
  <si>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</si>
  <si>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</si>
  <si>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</si>
  <si>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</si>
  <si>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</si>
  <si>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</si>
  <si>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</si>
  <si>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</si>
  <si>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</si>
  <si>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</si>
  <si>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</si>
  <si>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</si>
  <si>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</si>
  <si>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</si>
  <si>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</si>
  <si>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</si>
  <si>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</si>
  <si>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</si>
  <si>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</si>
  <si>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</si>
  <si>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</si>
  <si>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</si>
  <si>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</si>
  <si>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</si>
  <si>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</si>
  <si>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</si>
  <si>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</si>
  <si>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</si>
  <si>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</si>
  <si>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</si>
  <si>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</si>
  <si>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</si>
  <si>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</si>
  <si>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</si>
  <si>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</si>
  <si>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</si>
  <si>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</si>
  <si>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</si>
  <si>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</si>
  <si>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</si>
  <si>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</si>
  <si>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</si>
  <si>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</si>
  <si>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</si>
  <si>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</si>
  <si>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</si>
  <si>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</si>
  <si>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</si>
  <si>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</si>
  <si>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</si>
  <si>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</si>
  <si>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</si>
  <si>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</si>
  <si>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</si>
  <si>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</si>
  <si>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</si>
  <si>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</si>
  <si>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</si>
  <si>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</si>
  <si>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</si>
  <si>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</si>
  <si>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</si>
  <si>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</si>
  <si>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</si>
  <si>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</si>
  <si>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</si>
  <si>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</si>
  <si>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</si>
  <si>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</si>
  <si>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</si>
  <si>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</si>
  <si>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</si>
  <si>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</si>
  <si>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</si>
  <si>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</si>
  <si>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</si>
  <si>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</si>
  <si>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</si>
  <si>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</si>
  <si>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</si>
  <si>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</si>
  <si>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</si>
  <si>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</si>
  <si>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</si>
  <si>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</si>
  <si>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</si>
  <si>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</si>
  <si>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</si>
  <si>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</si>
  <si>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</si>
  <si>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</si>
  <si>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</si>
  <si>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</si>
  <si>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</si>
  <si>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</si>
  <si>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</si>
  <si>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</si>
  <si>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</si>
  <si>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</si>
  <si>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</si>
  <si>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</si>
  <si>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</si>
  <si>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</si>
  <si>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</si>
  <si>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</si>
  <si>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</si>
  <si>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</si>
  <si>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</si>
  <si>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</si>
  <si>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</si>
  <si>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</si>
  <si>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</si>
  <si>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</si>
  <si>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</si>
  <si>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</si>
  <si>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</si>
  <si>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</si>
  <si>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</si>
  <si>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</si>
  <si>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</si>
  <si>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</si>
  <si>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</si>
  <si>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</si>
  <si>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</si>
  <si>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</si>
  <si>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</si>
  <si>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</si>
  <si>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</si>
  <si>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</si>
  <si>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</si>
  <si>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</si>
  <si>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</si>
  <si>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</si>
  <si>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</si>
  <si>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</si>
  <si>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</si>
  <si>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</si>
  <si>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</si>
  <si>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</si>
  <si>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</si>
  <si>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</si>
  <si>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</si>
  <si>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</si>
  <si>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</si>
  <si>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</si>
  <si>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</si>
  <si>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</si>
  <si>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</si>
  <si>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</si>
  <si>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</si>
  <si>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</si>
  <si>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</si>
  <si>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</si>
  <si>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</si>
  <si>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</si>
  <si>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</si>
  <si>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</si>
  <si>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</si>
  <si>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</si>
  <si>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</si>
  <si>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</si>
  <si>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</si>
  <si>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</si>
  <si>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</si>
  <si>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</si>
  <si>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</si>
  <si>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</si>
  <si>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</si>
  <si>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</si>
  <si>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</si>
  <si>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</si>
  <si>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</si>
  <si>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</si>
  <si>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</si>
  <si>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</si>
  <si>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</si>
  <si>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</si>
  <si>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</si>
  <si>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</si>
  <si>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</si>
  <si>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</si>
  <si>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</si>
  <si>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</si>
  <si>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</si>
  <si>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</si>
  <si>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</si>
  <si>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</si>
  <si>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</si>
  <si>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</si>
  <si>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</si>
  <si>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</si>
  <si>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</si>
  <si>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</si>
  <si>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</si>
  <si>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</si>
  <si>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</si>
  <si>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</si>
  <si>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</si>
  <si>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</si>
  <si>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</si>
  <si>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</si>
  <si>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</si>
  <si>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</si>
  <si>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</si>
  <si>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</si>
  <si>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</si>
  <si>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</si>
  <si>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</si>
  <si>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</si>
  <si>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</si>
  <si>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</si>
  <si>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</si>
  <si>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</si>
  <si>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</si>
  <si>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</si>
  <si>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</si>
  <si>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</si>
  <si>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</si>
  <si>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</si>
  <si>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</si>
  <si>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</si>
  <si>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</si>
  <si>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</si>
  <si>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</si>
  <si>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</si>
  <si>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</si>
  <si>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</si>
  <si>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</si>
  <si>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</si>
  <si>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</si>
  <si>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</si>
  <si>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</si>
  <si>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</si>
  <si>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</si>
  <si>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</si>
  <si>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</si>
  <si>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</si>
  <si>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</si>
  <si>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</si>
  <si>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</si>
  <si>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</si>
  <si>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</si>
  <si>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</si>
  <si>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</si>
  <si>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</si>
  <si>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</si>
  <si>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</si>
  <si>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</si>
  <si>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</si>
  <si>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</si>
  <si>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</si>
  <si>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</si>
  <si>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</si>
  <si>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</si>
  <si>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</si>
  <si>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</si>
  <si>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</si>
  <si>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</si>
  <si>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</si>
  <si>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</si>
  <si>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</si>
  <si>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</si>
  <si>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</si>
  <si>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</si>
  <si>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</si>
  <si>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</si>
  <si>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</si>
  <si>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</si>
  <si>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</si>
  <si>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</si>
  <si>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</si>
  <si>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</si>
  <si>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</si>
  <si>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</si>
  <si>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</si>
  <si>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</si>
  <si>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</si>
  <si>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</si>
  <si>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</si>
  <si>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</si>
  <si>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</si>
  <si>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</si>
  <si>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</si>
  <si>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</si>
  <si>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</si>
  <si>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</si>
  <si>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</si>
  <si>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</si>
  <si>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</si>
  <si>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</si>
  <si>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</si>
  <si>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</si>
  <si>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</si>
  <si>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</si>
  <si>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</si>
  <si>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</si>
  <si>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</si>
  <si>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</si>
  <si>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</si>
  <si>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</si>
  <si>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</si>
  <si>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</si>
  <si>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</si>
  <si>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</si>
  <si>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</si>
  <si>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</si>
  <si>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</si>
  <si>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</si>
  <si>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</si>
  <si>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</si>
  <si>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</si>
  <si>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</si>
  <si>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</si>
  <si>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</si>
  <si>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</si>
  <si>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</si>
  <si>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</si>
  <si>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</si>
  <si>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</si>
  <si>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</si>
  <si>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</si>
  <si>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</si>
  <si>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</si>
  <si>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</si>
  <si>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</si>
  <si>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</si>
  <si>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</si>
  <si>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</si>
  <si>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</si>
  <si>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</si>
  <si>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</si>
  <si>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</si>
  <si>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</si>
  <si>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</si>
  <si>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</si>
  <si>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</si>
  <si>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</si>
  <si>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</si>
  <si>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</si>
  <si>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</si>
  <si>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</si>
  <si>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</si>
  <si>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</si>
  <si>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</si>
  <si>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</si>
  <si>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</si>
  <si>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</si>
  <si>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</si>
  <si>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</si>
  <si>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</si>
  <si>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</si>
  <si>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</si>
  <si>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</si>
  <si>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</si>
  <si>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</si>
  <si>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</si>
  <si>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</si>
  <si>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</si>
  <si>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</si>
  <si>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</si>
  <si>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</si>
  <si>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</si>
  <si>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</si>
  <si>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</si>
  <si>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</si>
  <si>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</si>
  <si>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</si>
  <si>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</si>
  <si>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</si>
  <si>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</si>
  <si>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</si>
  <si>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</si>
  <si>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</si>
  <si>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</si>
  <si>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</si>
  <si>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</si>
  <si>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</si>
  <si>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</si>
  <si>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</si>
  <si>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</si>
  <si>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</si>
  <si>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</si>
  <si>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</si>
  <si>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</si>
  <si>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</si>
  <si>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</si>
  <si>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</si>
  <si>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</si>
  <si>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</si>
  <si>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</si>
  <si>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</si>
  <si>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</si>
  <si>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</si>
  <si>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</si>
  <si>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</si>
  <si>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</si>
  <si>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</si>
  <si>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</si>
  <si>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</si>
  <si>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</si>
  <si>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</si>
  <si>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</si>
  <si>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</si>
  <si>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</si>
  <si>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</si>
  <si>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</si>
  <si>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</si>
  <si>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</si>
  <si>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</si>
  <si>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</si>
  <si>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</si>
  <si>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</si>
  <si>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</si>
  <si>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</si>
  <si>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</si>
  <si>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</si>
  <si>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</si>
  <si>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</si>
  <si>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</si>
  <si>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</si>
  <si>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</si>
  <si>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</si>
  <si>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</si>
  <si>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</si>
  <si>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</si>
  <si>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</si>
  <si>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</si>
  <si>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</si>
  <si>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</si>
  <si>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</si>
  <si>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</si>
  <si>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</si>
  <si>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</si>
  <si>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</si>
  <si>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</si>
  <si>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</si>
  <si>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</si>
  <si>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</si>
  <si>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</si>
  <si>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</si>
  <si>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</si>
  <si>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</si>
  <si>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</si>
  <si>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</si>
  <si>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</si>
  <si>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</si>
  <si>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</si>
  <si>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</si>
  <si>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</si>
  <si>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</si>
  <si>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</si>
  <si>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</si>
  <si>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</si>
  <si>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</si>
  <si>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</si>
  <si>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</si>
  <si>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</si>
  <si>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</si>
  <si>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</si>
  <si>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</si>
  <si>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</si>
  <si>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</si>
  <si>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</si>
  <si>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</si>
  <si>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</si>
  <si>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</si>
  <si>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</si>
  <si>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</si>
  <si>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</si>
  <si>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</si>
  <si>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</si>
  <si>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</si>
  <si>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</si>
  <si>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</si>
  <si>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</si>
  <si>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</si>
  <si>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</si>
  <si>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</si>
  <si>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</si>
  <si>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</si>
  <si>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</si>
  <si>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</si>
  <si>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</si>
  <si>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</si>
  <si>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</si>
  <si>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</si>
  <si>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</si>
  <si>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</si>
  <si>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</si>
  <si>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</si>
  <si>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</si>
  <si>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</si>
  <si>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</si>
  <si>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</si>
  <si>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</si>
  <si>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</si>
  <si>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</si>
  <si>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</si>
  <si>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</si>
  <si>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</si>
  <si>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</si>
  <si>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</si>
  <si>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</si>
  <si>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</si>
  <si>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</si>
  <si>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</si>
  <si>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</si>
  <si>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</si>
  <si>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</si>
  <si>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</si>
  <si>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</si>
  <si>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</si>
  <si>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</si>
  <si>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</si>
  <si>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</si>
  <si>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</si>
  <si>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</si>
  <si>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</si>
  <si>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</si>
  <si>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</si>
  <si>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</si>
  <si>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</si>
  <si>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</si>
  <si>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</si>
  <si>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</si>
  <si>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</si>
  <si>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</si>
  <si>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</si>
  <si>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</si>
  <si>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</si>
  <si>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</si>
  <si>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</si>
  <si>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</si>
  <si>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</si>
  <si>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</si>
  <si>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</si>
  <si>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</si>
  <si>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</si>
  <si>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</si>
  <si>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</si>
  <si>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</si>
  <si>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</si>
  <si>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</si>
  <si>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</si>
  <si>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</si>
  <si>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</si>
  <si>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</si>
  <si>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</si>
  <si>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</si>
  <si>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</si>
  <si>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</si>
  <si>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</si>
  <si>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</si>
  <si>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</si>
  <si>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</si>
  <si>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</si>
  <si>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</si>
  <si>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</si>
  <si>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</si>
  <si>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</si>
  <si>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</si>
  <si>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</si>
  <si>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</si>
  <si>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</si>
  <si>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</si>
  <si>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</si>
  <si>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</si>
  <si>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</si>
  <si>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</si>
  <si>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</si>
  <si>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</si>
  <si>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</si>
  <si>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</si>
  <si>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</si>
  <si>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</si>
  <si>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</si>
  <si>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</si>
  <si>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</si>
  <si>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</si>
  <si>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</si>
  <si>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</si>
  <si>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</si>
  <si>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</si>
  <si>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</si>
  <si>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</si>
  <si>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</si>
  <si>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</si>
  <si>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</si>
  <si>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</si>
  <si>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</si>
  <si>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</si>
  <si>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</si>
  <si>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</si>
  <si>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</si>
  <si>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</si>
  <si>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</si>
  <si>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</si>
  <si>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</si>
  <si>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</si>
  <si>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</si>
  <si>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</si>
  <si>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</si>
  <si>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</si>
  <si>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</si>
  <si>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</si>
  <si>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</si>
  <si>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</si>
  <si>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</si>
  <si>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</si>
  <si>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</si>
  <si>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</si>
  <si>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</si>
  <si>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</si>
  <si>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</si>
  <si>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</si>
  <si>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</si>
  <si>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</si>
  <si>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</si>
  <si>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</si>
  <si>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</si>
  <si>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</si>
  <si>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</si>
  <si>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</si>
  <si>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</si>
  <si>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</si>
  <si>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</si>
  <si>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</si>
  <si>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</si>
  <si>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</si>
  <si>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</si>
  <si>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</si>
  <si>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</si>
  <si>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</si>
  <si>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</si>
  <si>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</si>
  <si>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</si>
  <si>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</si>
  <si>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</si>
  <si>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</si>
  <si>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</si>
  <si>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</si>
  <si>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</si>
  <si>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</si>
  <si>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</si>
  <si>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</si>
  <si>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</si>
  <si>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</si>
  <si>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</si>
  <si>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</si>
  <si>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</si>
  <si>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</si>
  <si>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</si>
  <si>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</si>
  <si>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</si>
  <si>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</si>
  <si>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</si>
  <si>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</si>
  <si>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</si>
  <si>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</si>
  <si>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</si>
  <si>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</si>
  <si>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</si>
  <si>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</si>
  <si>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</si>
  <si>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</si>
  <si>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</si>
  <si>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</si>
  <si>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</si>
  <si>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</si>
  <si>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</si>
  <si>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</si>
  <si>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</si>
  <si>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</si>
  <si>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</si>
  <si>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</si>
  <si>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</si>
  <si>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</si>
  <si>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</si>
  <si>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</si>
  <si>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</si>
  <si>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</si>
  <si>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</si>
  <si>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</si>
  <si>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</si>
  <si>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</si>
  <si>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</si>
  <si>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</si>
  <si>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</si>
  <si>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</si>
  <si>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</si>
  <si>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</si>
  <si>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</si>
  <si>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</si>
  <si>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</si>
  <si>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</si>
  <si>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</si>
  <si>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</si>
  <si>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</si>
  <si>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</si>
  <si>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</si>
  <si>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</si>
  <si>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</si>
  <si>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</si>
  <si>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</si>
  <si>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</si>
  <si>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</si>
  <si>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</si>
  <si>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</si>
  <si>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</si>
  <si>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</si>
  <si>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</si>
  <si>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</si>
  <si>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</si>
  <si>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</si>
  <si>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</si>
  <si>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</si>
  <si>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</si>
  <si>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</si>
  <si>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</si>
  <si>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</si>
  <si>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</si>
  <si>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</si>
  <si>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</si>
  <si>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</si>
  <si>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</si>
  <si>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</si>
  <si>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</si>
  <si>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</si>
  <si>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</si>
  <si>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</si>
  <si>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</si>
  <si>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</si>
  <si>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</si>
  <si>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</si>
  <si>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</si>
  <si>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</si>
  <si>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</si>
  <si>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</si>
  <si>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</si>
  <si>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</si>
  <si>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</si>
  <si>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</si>
  <si>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</si>
  <si>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</si>
  <si>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</si>
  <si>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</si>
  <si>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</si>
  <si>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</si>
  <si>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</si>
  <si>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</si>
  <si>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</si>
  <si>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</si>
  <si>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</si>
  <si>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</si>
  <si>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</si>
  <si>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</si>
  <si>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</si>
  <si>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</si>
  <si>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</si>
  <si>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</si>
  <si>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</si>
  <si>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</si>
  <si>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</si>
  <si>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</si>
  <si>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</si>
  <si>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</si>
  <si>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</si>
  <si>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</si>
  <si>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</si>
  <si>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</si>
  <si>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</si>
  <si>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</si>
  <si>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</si>
  <si>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</si>
  <si>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</si>
  <si>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</si>
  <si>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</si>
  <si>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</si>
  <si>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</si>
  <si>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</si>
  <si>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</si>
  <si>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</si>
  <si>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</si>
  <si>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</si>
  <si>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</si>
  <si>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</si>
  <si>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</si>
  <si>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</si>
  <si>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</si>
  <si>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</si>
  <si>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</si>
  <si>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</si>
  <si>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</si>
  <si>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</si>
  <si>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</si>
  <si>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</si>
  <si>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</si>
  <si>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</si>
  <si>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</si>
  <si>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</si>
  <si>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</si>
  <si>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</si>
  <si>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</si>
  <si>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</si>
  <si>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</si>
  <si>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</si>
  <si>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</si>
  <si>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</si>
  <si>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</si>
  <si>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</si>
  <si>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</si>
  <si>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</si>
  <si>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</si>
  <si>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</si>
  <si>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</si>
  <si>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</si>
  <si>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</si>
  <si>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</si>
  <si>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</si>
  <si>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</si>
  <si>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</si>
  <si>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</si>
  <si>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</si>
  <si>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</si>
  <si>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</si>
  <si>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</si>
  <si>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</si>
  <si>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</si>
  <si>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</si>
  <si>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</si>
  <si>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</si>
  <si>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</si>
  <si>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</si>
  <si>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</si>
  <si>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</si>
  <si>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</si>
  <si>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</si>
  <si>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</si>
  <si>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</si>
  <si>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</si>
  <si>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</si>
  <si>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</si>
  <si>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</si>
  <si>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</si>
  <si>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</si>
  <si>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</si>
  <si>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</si>
  <si>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</si>
  <si>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</si>
  <si>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</si>
  <si>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</si>
  <si>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</si>
  <si>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</si>
  <si>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</si>
  <si>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</si>
  <si>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</si>
  <si>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</si>
  <si>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</si>
  <si>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</si>
  <si>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</si>
  <si>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</si>
  <si>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</si>
  <si>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</si>
  <si>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</si>
  <si>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</si>
  <si>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</si>
  <si>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</si>
  <si>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</si>
  <si>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</si>
  <si>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</si>
  <si>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</si>
  <si>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</si>
  <si>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</si>
  <si>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</si>
  <si>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</si>
  <si>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</si>
  <si>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</si>
  <si>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</si>
  <si>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</si>
  <si>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</si>
  <si>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</si>
  <si>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</si>
  <si>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</si>
  <si>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</si>
  <si>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</si>
  <si>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</si>
  <si>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</si>
  <si>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</si>
  <si>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</si>
  <si>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</si>
  <si>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</si>
  <si>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</si>
  <si>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</si>
  <si>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</si>
  <si>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</si>
  <si>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</si>
  <si>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</si>
  <si>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</si>
  <si>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</si>
  <si>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</si>
  <si>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</si>
  <si>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</si>
  <si>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</si>
  <si>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</si>
  <si>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</si>
  <si>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</si>
  <si>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</si>
  <si>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</si>
  <si>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</si>
  <si>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</si>
  <si>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</si>
  <si>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</si>
  <si>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</si>
  <si>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</si>
  <si>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</si>
  <si>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</si>
  <si>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</si>
  <si>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</si>
  <si>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</si>
  <si>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</si>
  <si>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</si>
  <si>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</si>
  <si>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</si>
  <si>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</si>
  <si>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</si>
  <si>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</si>
  <si>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</si>
  <si>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</si>
  <si>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</si>
  <si>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</si>
  <si>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</si>
  <si>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</si>
  <si>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</si>
  <si>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</si>
  <si>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</si>
  <si>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</si>
  <si>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</si>
  <si>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</si>
  <si>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</si>
  <si>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</si>
  <si>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</si>
  <si>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</si>
  <si>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</si>
  <si>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</si>
  <si>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</si>
  <si>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</si>
  <si>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</si>
  <si>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</si>
  <si>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</si>
  <si>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</si>
  <si>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</si>
  <si>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</si>
  <si>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</si>
  <si>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</si>
  <si>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</si>
  <si>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</si>
  <si>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</si>
  <si>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</si>
  <si>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</si>
  <si>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</si>
  <si>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</si>
  <si>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</si>
  <si>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</si>
  <si>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</si>
  <si>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</si>
  <si>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</si>
  <si>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</si>
  <si>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</si>
  <si>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</si>
  <si>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</si>
  <si>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</si>
  <si>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</si>
  <si>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</si>
  <si>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</si>
  <si>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</si>
  <si>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</si>
  <si>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</si>
  <si>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</si>
  <si>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</si>
  <si>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</si>
  <si>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</si>
  <si>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</si>
  <si>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</si>
  <si>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</si>
  <si>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</si>
  <si>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</si>
  <si>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</si>
  <si>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</si>
  <si>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</si>
  <si>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</si>
  <si>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</si>
  <si>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</si>
  <si>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</si>
  <si>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</si>
  <si>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</si>
  <si>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</si>
  <si>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</si>
  <si>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</si>
  <si>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</si>
  <si>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</si>
  <si>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</si>
  <si>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</si>
  <si>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</si>
  <si>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</si>
  <si>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</si>
  <si>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</si>
  <si>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</si>
  <si>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</si>
  <si>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</si>
  <si>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</si>
  <si>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</si>
  <si>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</si>
  <si>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</si>
  <si>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</si>
  <si>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</si>
  <si>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</si>
  <si>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</si>
  <si>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</si>
  <si>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</si>
  <si>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</si>
  <si>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</si>
  <si>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</si>
  <si>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</si>
  <si>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</si>
  <si>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</si>
  <si>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</si>
  <si>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</si>
  <si>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</si>
  <si>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</si>
  <si>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</si>
  <si>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</si>
  <si>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</si>
  <si>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</si>
  <si>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</si>
  <si>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</si>
  <si>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</si>
  <si>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</si>
  <si>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</si>
  <si>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</si>
  <si>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</si>
  <si>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</si>
  <si>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</si>
  <si>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</si>
  <si>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</si>
  <si>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</si>
  <si>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</si>
  <si>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</si>
  <si>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</si>
  <si>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</si>
  <si>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</si>
  <si>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</si>
  <si>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</si>
  <si>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</si>
  <si>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</si>
  <si>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</si>
  <si>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</si>
  <si>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</si>
  <si>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</si>
  <si>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</si>
  <si>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</si>
  <si>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</si>
  <si>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</si>
  <si>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</si>
  <si>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</si>
  <si>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</si>
  <si>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</si>
  <si>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</si>
  <si>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</si>
  <si>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</si>
  <si>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</si>
  <si>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</si>
  <si>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</si>
  <si>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</si>
  <si>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</si>
  <si>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</si>
  <si>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</si>
  <si>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</si>
  <si>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</si>
  <si>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</si>
  <si>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</si>
  <si>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</si>
  <si>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</si>
  <si>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</si>
  <si>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</si>
  <si>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</si>
  <si>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</si>
  <si>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</si>
  <si>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</si>
  <si>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</si>
  <si>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</si>
  <si>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</si>
  <si>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</si>
  <si>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</si>
  <si>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</si>
  <si>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</si>
  <si>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</si>
  <si>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</si>
  <si>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</si>
  <si>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</si>
  <si>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</si>
  <si>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</si>
  <si>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</si>
  <si>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</si>
  <si>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</si>
  <si>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</si>
  <si>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</si>
  <si>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</si>
  <si>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</si>
  <si>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</si>
  <si>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</si>
  <si>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</si>
  <si>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</si>
  <si>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</si>
  <si>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</si>
  <si>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</si>
  <si>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</si>
  <si>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</si>
  <si>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</si>
  <si>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</si>
  <si>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</si>
  <si>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</si>
  <si>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</si>
  <si>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</si>
  <si>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</si>
  <si>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</si>
  <si>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</si>
  <si>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</si>
  <si>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</si>
  <si>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</si>
  <si>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</si>
  <si>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</si>
  <si>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</si>
  <si>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</si>
  <si>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</si>
  <si>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</si>
  <si>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</si>
  <si>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</si>
  <si>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</si>
  <si>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</si>
  <si>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</si>
  <si>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</si>
  <si>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</si>
  <si>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</si>
  <si>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</si>
  <si>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</si>
  <si>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</si>
  <si>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</si>
  <si>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</si>
  <si>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</si>
  <si>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</si>
  <si>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</si>
  <si>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</si>
  <si>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</si>
  <si>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</si>
  <si>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</si>
  <si>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</si>
  <si>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</si>
  <si>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</si>
  <si>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</si>
  <si>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</si>
  <si>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</si>
  <si>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</si>
  <si>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</si>
  <si>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</si>
  <si>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</si>
  <si>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</si>
  <si>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</si>
  <si>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</si>
  <si>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</si>
  <si>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</si>
  <si>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</si>
  <si>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</si>
  <si>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</si>
  <si>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</si>
  <si>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</si>
  <si>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</si>
  <si>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</si>
  <si>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</si>
  <si>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</si>
  <si>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</si>
  <si>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</si>
  <si>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</si>
  <si>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</si>
  <si>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</si>
  <si>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</si>
  <si>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</si>
  <si>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</si>
  <si>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</si>
  <si>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</si>
  <si>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</si>
  <si>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</si>
  <si>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</si>
  <si>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</si>
  <si>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</si>
  <si>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</si>
  <si>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</si>
  <si>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</si>
  <si>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</si>
  <si>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</si>
  <si>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</si>
  <si>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</si>
  <si>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</si>
  <si>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</si>
  <si>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</si>
  <si>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</si>
  <si>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</si>
  <si>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</si>
  <si>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</si>
  <si>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</si>
  <si>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</si>
  <si>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</si>
  <si>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</si>
  <si>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</si>
  <si>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</si>
  <si>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</si>
  <si>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</si>
  <si>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</si>
  <si>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</si>
  <si>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</si>
  <si>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</si>
  <si>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</si>
  <si>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</si>
  <si>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</si>
  <si>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</si>
  <si>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</si>
  <si>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</si>
  <si>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</si>
  <si>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</si>
  <si>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</si>
  <si>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</si>
  <si>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</si>
  <si>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</si>
  <si>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</si>
  <si>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</si>
  <si>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</si>
  <si>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</si>
  <si>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</si>
  <si>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</si>
  <si>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</si>
  <si>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</si>
  <si>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</si>
  <si>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</si>
  <si>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</si>
  <si>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</si>
  <si>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</si>
  <si>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</si>
  <si>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</si>
  <si>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</si>
  <si>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</si>
  <si>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</si>
  <si>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</si>
  <si>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</si>
  <si>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</si>
  <si>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</si>
  <si>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</si>
  <si>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</si>
  <si>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</si>
  <si>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</si>
  <si>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</si>
  <si>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</si>
  <si>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</si>
  <si>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</si>
  <si>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</si>
  <si>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</si>
  <si>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</si>
  <si>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</si>
  <si>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</si>
  <si>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</si>
  <si>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</si>
  <si>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</si>
  <si>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</si>
  <si>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</si>
  <si>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</si>
  <si>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</si>
  <si>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</si>
  <si>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</si>
  <si>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</si>
  <si>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</si>
  <si>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</si>
  <si>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</si>
  <si>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</si>
  <si>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</si>
  <si>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</si>
  <si>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</si>
  <si>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</si>
  <si>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</si>
  <si>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</si>
  <si>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</si>
  <si>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</si>
  <si>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</si>
  <si>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</si>
  <si>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</si>
  <si>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</si>
  <si>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</si>
  <si>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</si>
  <si>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</si>
  <si>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</si>
  <si>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</si>
  <si>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</si>
  <si>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</si>
  <si>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</si>
  <si>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</si>
  <si>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</si>
  <si>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</si>
  <si>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</si>
  <si>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</si>
  <si>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</si>
  <si>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</si>
  <si>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</si>
  <si>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</si>
  <si>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</si>
  <si>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</si>
  <si>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</si>
  <si>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</si>
  <si>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</si>
  <si>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</si>
  <si>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</si>
  <si>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</si>
  <si>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</si>
  <si>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</si>
  <si>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</si>
  <si>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</si>
  <si>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</si>
  <si>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</si>
  <si>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</si>
  <si>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</si>
  <si>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</si>
  <si>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</si>
  <si>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</si>
  <si>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</si>
  <si>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</si>
  <si>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</si>
  <si>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</si>
  <si>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</si>
  <si>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</si>
  <si>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</si>
  <si>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</si>
  <si>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</si>
  <si>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</si>
  <si>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</si>
  <si>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</si>
  <si>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</si>
  <si>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</si>
  <si>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</si>
  <si>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</si>
  <si>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</si>
  <si>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</si>
  <si>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</si>
  <si>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</si>
  <si>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</si>
  <si>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</si>
  <si>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</si>
  <si>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</si>
  <si>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</si>
  <si>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</si>
  <si>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</si>
  <si>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</si>
  <si>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</si>
  <si>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</si>
  <si>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</si>
  <si>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</si>
  <si>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</si>
  <si>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</si>
  <si>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</si>
  <si>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</si>
  <si>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</si>
  <si>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</si>
  <si>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</si>
  <si>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</si>
  <si>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</si>
  <si>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</si>
  <si>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</si>
  <si>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</si>
  <si>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</si>
  <si>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</si>
  <si>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</si>
  <si>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</si>
  <si>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</si>
  <si>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</si>
  <si>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</si>
  <si>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</si>
  <si>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</si>
  <si>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</si>
  <si>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</si>
  <si>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</si>
  <si>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</si>
  <si>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</si>
  <si>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</si>
  <si>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</si>
  <si>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</si>
  <si>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</si>
  <si>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</si>
  <si>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</si>
  <si>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</si>
  <si>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</si>
  <si>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</si>
  <si>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</si>
  <si>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</si>
  <si>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</si>
  <si>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</si>
  <si>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</si>
  <si>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</si>
  <si>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</si>
  <si>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</si>
  <si>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</si>
  <si>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</si>
  <si>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</si>
  <si>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</si>
  <si>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</si>
  <si>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</si>
  <si>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</si>
  <si>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</si>
  <si>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</si>
  <si>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</si>
  <si>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</si>
  <si>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</si>
  <si>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</si>
  <si>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</si>
  <si>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</si>
  <si>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</si>
  <si>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</si>
  <si>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</si>
  <si>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</si>
  <si>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</si>
  <si>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</si>
  <si>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</si>
  <si>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</si>
  <si>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</si>
  <si>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</si>
  <si>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</si>
  <si>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</si>
  <si>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</si>
  <si>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</si>
  <si>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</si>
  <si>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</si>
  <si>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</si>
  <si>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</si>
  <si>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</si>
  <si>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</si>
  <si>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</si>
  <si>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</si>
  <si>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</si>
  <si>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</si>
  <si>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</si>
  <si>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</si>
  <si>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</si>
  <si>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</si>
  <si>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</si>
  <si>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</si>
  <si>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</si>
  <si>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</si>
  <si>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</si>
  <si>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</si>
  <si>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</si>
  <si>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</si>
  <si>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</si>
  <si>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</si>
  <si>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</si>
  <si>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</si>
  <si>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</si>
  <si>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</si>
  <si>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</si>
  <si>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</si>
  <si>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</si>
  <si>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</si>
  <si>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</si>
  <si>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</si>
  <si>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</si>
  <si>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</si>
  <si>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</si>
  <si>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</si>
  <si>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</si>
  <si>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</si>
  <si>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</si>
  <si>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</si>
  <si>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</si>
  <si>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</si>
  <si>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</si>
  <si>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</si>
  <si>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</si>
  <si>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</si>
  <si>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</si>
  <si>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</si>
  <si>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</si>
  <si>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</si>
  <si>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</si>
  <si>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</si>
  <si>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</si>
  <si>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</si>
  <si>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</si>
  <si>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</si>
  <si>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</si>
  <si>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</si>
  <si>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</si>
  <si>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</si>
  <si>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</si>
  <si>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</si>
  <si>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</si>
  <si>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</si>
  <si>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</si>
  <si>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</si>
  <si>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</si>
  <si>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</si>
  <si>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</si>
  <si>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</si>
  <si>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</si>
  <si>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</si>
  <si>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</si>
  <si>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</si>
  <si>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</si>
  <si>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</si>
  <si>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</si>
  <si>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</si>
  <si>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</si>
  <si>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</si>
  <si>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</si>
  <si>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</si>
  <si>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</si>
  <si>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</si>
  <si>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</si>
  <si>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</si>
  <si>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</si>
  <si>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</si>
  <si>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</si>
  <si>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</si>
  <si>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</si>
  <si>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</si>
  <si>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</si>
  <si>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</si>
  <si>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</si>
  <si>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</si>
  <si>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</si>
  <si>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</si>
  <si>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</si>
  <si>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</si>
  <si>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</si>
  <si>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</si>
  <si>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</si>
  <si>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</si>
  <si>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</si>
  <si>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</si>
  <si>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</si>
  <si>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</si>
  <si>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</si>
  <si>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</si>
  <si>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</si>
  <si>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</si>
  <si>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</si>
  <si>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</si>
  <si>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</si>
  <si>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</si>
  <si>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</si>
  <si>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</si>
  <si>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</si>
  <si>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</si>
  <si>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</si>
  <si>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</si>
  <si>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</si>
  <si>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</si>
  <si>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</si>
  <si>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</si>
  <si>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</si>
  <si>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</si>
  <si>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</si>
  <si>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</si>
  <si>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</si>
  <si>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</si>
  <si>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</si>
  <si>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</si>
  <si>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</si>
  <si>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</si>
  <si>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</si>
  <si>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</si>
  <si>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</si>
  <si>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</si>
  <si>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</si>
  <si>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</si>
  <si>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</si>
  <si>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</si>
  <si>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</si>
  <si>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</si>
  <si>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</si>
  <si>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</si>
  <si>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</si>
  <si>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</si>
  <si>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</si>
  <si>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</si>
  <si>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</si>
  <si>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</si>
  <si>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</si>
  <si>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</si>
  <si>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</si>
  <si>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</si>
  <si>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</si>
  <si>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</si>
  <si>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</si>
  <si>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</si>
  <si>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</si>
  <si>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</si>
  <si>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</si>
  <si>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</si>
  <si>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</si>
  <si>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</si>
  <si>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</si>
  <si>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</si>
  <si>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</si>
  <si>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</si>
  <si>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</si>
  <si>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</si>
  <si>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</si>
  <si>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</si>
  <si>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</si>
  <si>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</si>
  <si>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</si>
  <si>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</si>
  <si>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</si>
  <si>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</si>
  <si>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</si>
  <si>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</si>
  <si>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</si>
  <si>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</si>
  <si>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</si>
  <si>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</si>
  <si>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</si>
  <si>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</si>
  <si>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</si>
  <si>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</si>
  <si>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</si>
  <si>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</si>
  <si>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</si>
  <si>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</si>
  <si>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</si>
  <si>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</si>
  <si>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</si>
  <si>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</si>
  <si>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</si>
  <si>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</si>
  <si>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</si>
  <si>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</si>
  <si>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</si>
  <si>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</si>
  <si>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</si>
  <si>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</si>
  <si>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</si>
  <si>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</si>
  <si>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</si>
  <si>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</si>
  <si>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</si>
  <si>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</si>
  <si>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</si>
  <si>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</si>
  <si>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</si>
  <si>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</si>
  <si>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</si>
  <si>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</si>
  <si>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</si>
  <si>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</si>
  <si>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</si>
  <si>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</si>
  <si>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</si>
  <si>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</si>
  <si>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</si>
  <si>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</si>
  <si>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</si>
  <si>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</si>
  <si>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</si>
  <si>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</si>
  <si>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</si>
  <si>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</si>
  <si>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</si>
  <si>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</si>
  <si>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</si>
  <si>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</si>
  <si>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</si>
  <si>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</si>
  <si>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</si>
  <si>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</si>
  <si>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</si>
  <si>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</si>
  <si>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</si>
  <si>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</si>
  <si>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</si>
  <si>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</si>
  <si>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</si>
  <si>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</si>
  <si>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</si>
  <si>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</si>
  <si>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</si>
  <si>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</si>
  <si>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</si>
  <si>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</si>
  <si>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</si>
  <si>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</si>
  <si>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</si>
  <si>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</si>
  <si>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</si>
  <si>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</si>
  <si>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</si>
  <si>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</si>
  <si>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</si>
  <si>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</si>
  <si>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</si>
  <si>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</si>
  <si>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</si>
  <si>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</si>
  <si>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</si>
  <si>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</si>
  <si>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</si>
  <si>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</si>
  <si>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</si>
  <si>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</si>
  <si>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</si>
  <si>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</si>
  <si>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</si>
  <si>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</si>
  <si>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</si>
  <si>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</si>
  <si>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</si>
  <si>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</si>
  <si>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</si>
  <si>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</si>
  <si>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</si>
  <si>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</si>
  <si>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</si>
  <si>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</si>
  <si>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</si>
  <si>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</si>
  <si>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</si>
  <si>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</si>
  <si>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</si>
  <si>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</si>
  <si>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</si>
  <si>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</si>
  <si>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</si>
  <si>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</si>
  <si>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</si>
  <si>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</si>
  <si>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</si>
  <si>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</si>
  <si>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</si>
  <si>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</si>
  <si>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</si>
  <si>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</si>
  <si>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</si>
  <si>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</si>
  <si>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</si>
  <si>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</si>
  <si>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</si>
  <si>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</si>
  <si>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</si>
  <si>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</si>
  <si>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</si>
  <si>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</si>
  <si>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</si>
  <si>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</si>
  <si>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</si>
  <si>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</si>
  <si>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</si>
  <si>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</si>
  <si>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</si>
  <si>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</si>
  <si>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</si>
  <si>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</si>
  <si>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</si>
  <si>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</si>
  <si>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</si>
  <si>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</si>
  <si>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</si>
  <si>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</si>
  <si>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</si>
  <si>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</si>
  <si>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</si>
  <si>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</si>
  <si>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</si>
  <si>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</si>
  <si>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</si>
  <si>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</si>
  <si>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</si>
  <si>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</si>
  <si>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</si>
  <si>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</si>
  <si>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</si>
  <si>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</si>
  <si>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</si>
  <si>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</si>
  <si>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</si>
  <si>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</si>
  <si>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</si>
  <si>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</si>
  <si>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</si>
  <si>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</si>
  <si>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</si>
  <si>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</si>
  <si>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</si>
  <si>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</si>
  <si>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</si>
  <si>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</si>
  <si>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</si>
  <si>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</si>
  <si>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</si>
  <si>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</si>
  <si>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</si>
  <si>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</si>
  <si>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</si>
  <si>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</si>
  <si>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</si>
  <si>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</si>
  <si>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</si>
  <si>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</si>
  <si>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</si>
  <si>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</si>
  <si>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</si>
  <si>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</si>
  <si>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</si>
  <si>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</si>
  <si>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</si>
  <si>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</si>
  <si>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</si>
  <si>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</si>
  <si>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</si>
  <si>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</si>
  <si>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</si>
  <si>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</si>
  <si>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</si>
  <si>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</si>
  <si>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</si>
  <si>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</si>
  <si>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</si>
  <si>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</si>
  <si>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</si>
  <si>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</si>
  <si>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</si>
  <si>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</si>
  <si>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</si>
  <si>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</si>
  <si>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</si>
  <si>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</si>
  <si>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</si>
  <si>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</si>
  <si>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</si>
  <si>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</si>
  <si>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</si>
  <si>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</si>
  <si>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</si>
  <si>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</si>
  <si>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</si>
  <si>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</si>
  <si>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</si>
  <si>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</si>
  <si>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</si>
  <si>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</si>
  <si>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</si>
  <si>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</si>
  <si>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</si>
  <si>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</si>
  <si>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</si>
  <si>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</si>
  <si>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</si>
  <si>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</si>
  <si>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</si>
  <si>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</si>
  <si>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</si>
  <si>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</si>
  <si>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</si>
  <si>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</si>
  <si>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</si>
  <si>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</si>
  <si>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</si>
  <si>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</si>
  <si>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</si>
  <si>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</si>
  <si>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</si>
  <si>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</si>
  <si>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</si>
  <si>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</si>
  <si>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</si>
  <si>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</si>
  <si>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</si>
  <si>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</si>
  <si>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</si>
  <si>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</si>
  <si>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</si>
  <si>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</si>
  <si>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</si>
  <si>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</si>
  <si>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</si>
  <si>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</si>
  <si>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</si>
  <si>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</si>
  <si>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</si>
  <si>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</si>
  <si>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</si>
  <si>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</si>
  <si>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</si>
  <si>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</si>
  <si>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</si>
  <si>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</si>
  <si>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</si>
  <si>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</si>
  <si>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</si>
  <si>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</si>
  <si>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</si>
  <si>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</si>
  <si>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</si>
  <si>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</si>
  <si>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</si>
  <si>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</si>
  <si>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</si>
  <si>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</si>
  <si>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</si>
  <si>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</si>
  <si>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</si>
  <si>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</si>
  <si>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</si>
  <si>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</si>
  <si>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</si>
  <si>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</si>
  <si>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</si>
  <si>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</si>
  <si>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</si>
  <si>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</si>
  <si>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</si>
  <si>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</si>
  <si>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</si>
  <si>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</si>
  <si>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</si>
  <si>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</si>
  <si>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</si>
  <si>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</si>
  <si>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</si>
  <si>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</si>
  <si>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</si>
  <si>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</si>
  <si>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</si>
  <si>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</si>
  <si>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</si>
  <si>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</si>
  <si>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</si>
  <si>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</si>
  <si>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</si>
  <si>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</si>
  <si>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</si>
  <si>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</si>
  <si>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</si>
  <si>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</si>
  <si>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</si>
  <si>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</si>
  <si>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</si>
  <si>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</si>
  <si>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</si>
  <si>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</si>
  <si>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</si>
  <si>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</si>
  <si>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</si>
  <si>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</si>
  <si>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</si>
  <si>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</si>
  <si>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</si>
  <si>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</si>
  <si>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</si>
  <si>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</si>
  <si>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</si>
  <si>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</si>
  <si>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</si>
  <si>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</si>
  <si>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</si>
  <si>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</si>
  <si>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</si>
  <si>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</si>
  <si>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</si>
  <si>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</si>
  <si>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</si>
  <si>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</si>
  <si>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</si>
  <si>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</si>
  <si>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</si>
  <si>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</si>
  <si>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</si>
  <si>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</si>
  <si>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</si>
  <si>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</si>
  <si>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</si>
  <si>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</si>
  <si>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</si>
  <si>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</si>
  <si>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</si>
  <si>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</si>
  <si>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</si>
  <si>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</si>
  <si>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</si>
  <si>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</si>
  <si>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</si>
  <si>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</si>
  <si>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</si>
  <si>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</si>
  <si>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</si>
  <si>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</si>
  <si>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</si>
  <si>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</si>
  <si>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</si>
  <si>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</si>
  <si>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</si>
  <si>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</si>
  <si>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</si>
  <si>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</si>
  <si>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</si>
  <si>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</si>
  <si>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</si>
  <si>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</si>
  <si>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</si>
  <si>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</si>
  <si>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</si>
  <si>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</si>
  <si>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</si>
  <si>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</si>
  <si>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</si>
  <si>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</si>
  <si>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</si>
  <si>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</si>
  <si>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</si>
  <si>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</si>
  <si>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</si>
  <si>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</si>
  <si>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</si>
  <si>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</si>
  <si>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</si>
  <si>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</si>
  <si>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</si>
  <si>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</si>
  <si>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</si>
  <si>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</si>
  <si>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</si>
  <si>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</si>
  <si>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</si>
  <si>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</si>
  <si>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</si>
  <si>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</si>
  <si>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</si>
  <si>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</si>
  <si>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</si>
  <si>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</si>
  <si>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</si>
  <si>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</si>
  <si>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</si>
  <si>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</si>
  <si>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</si>
  <si>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</si>
  <si>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</si>
  <si>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</si>
  <si>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</si>
  <si>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</si>
  <si>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</si>
  <si>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</si>
  <si>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</si>
  <si>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</si>
  <si>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</si>
  <si>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</si>
  <si>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</si>
  <si>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</si>
  <si>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</si>
  <si>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</si>
  <si>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</si>
  <si>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</si>
  <si>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</si>
  <si>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</si>
  <si>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</si>
  <si>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</si>
  <si>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</si>
  <si>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</si>
  <si>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</si>
  <si>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</si>
  <si>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</si>
  <si>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</si>
  <si>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</si>
  <si>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</si>
  <si>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</si>
  <si>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</si>
  <si>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</si>
  <si>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</si>
  <si>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</si>
  <si>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</si>
  <si>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</si>
  <si>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</si>
  <si>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</si>
  <si>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</si>
  <si>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</si>
  <si>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</si>
  <si>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</si>
  <si>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</si>
  <si>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</si>
  <si>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</si>
  <si>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</si>
  <si>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</si>
  <si>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</si>
  <si>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</si>
  <si>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</si>
  <si>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</si>
  <si>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</si>
  <si>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</si>
  <si>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</si>
  <si>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</si>
  <si>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</si>
  <si>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</si>
  <si>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</si>
  <si>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</si>
  <si>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</si>
  <si>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</si>
  <si>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</si>
  <si>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</si>
  <si>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</si>
  <si>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</si>
  <si>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</si>
  <si>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</si>
  <si>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</si>
  <si>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</si>
  <si>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</si>
  <si>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</si>
  <si>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</si>
  <si>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</si>
  <si>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</si>
  <si>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</si>
  <si>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</si>
  <si>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</si>
  <si>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</si>
  <si>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</si>
  <si>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</si>
  <si>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</si>
  <si>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</si>
  <si>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</si>
  <si>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</si>
  <si>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</si>
  <si>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</si>
  <si>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</si>
  <si>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</si>
  <si>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</si>
  <si>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</si>
  <si>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</si>
  <si>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</si>
  <si>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</si>
  <si>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</si>
  <si>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</si>
  <si>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</si>
  <si>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</si>
  <si>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</si>
  <si>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</si>
  <si>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</si>
  <si>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</si>
  <si>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</si>
  <si>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</si>
  <si>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</si>
  <si>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</si>
  <si>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</si>
  <si>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</si>
  <si>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</si>
  <si>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</si>
  <si>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</si>
  <si>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</si>
  <si>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</si>
  <si>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</si>
  <si>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</si>
  <si>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</si>
  <si>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</si>
  <si>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</si>
  <si>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</si>
  <si>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</si>
  <si>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</si>
  <si>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</si>
  <si>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</si>
  <si>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</si>
  <si>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</si>
  <si>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</si>
  <si>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</si>
  <si>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</si>
  <si>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</si>
  <si>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</si>
  <si>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</si>
  <si>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</si>
  <si>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</si>
  <si>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</si>
  <si>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</si>
  <si>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</si>
  <si>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</si>
  <si>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</si>
  <si>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</si>
  <si>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</si>
  <si>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</si>
  <si>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</si>
  <si>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</si>
  <si>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</si>
  <si>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</si>
  <si>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</si>
  <si>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</si>
  <si>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</si>
  <si>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</si>
  <si>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</si>
  <si>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</si>
  <si>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</si>
  <si>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</si>
  <si>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</si>
  <si>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</si>
  <si>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</si>
  <si>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</si>
  <si>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</si>
  <si>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</si>
  <si>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</si>
  <si>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</si>
  <si>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</si>
  <si>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</si>
  <si>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</si>
  <si>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</si>
  <si>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</si>
  <si>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</si>
  <si>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</si>
  <si>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</si>
  <si>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</si>
  <si>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</si>
  <si>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</si>
  <si>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</si>
  <si>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</si>
  <si>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</si>
  <si>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</si>
  <si>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</si>
  <si>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</si>
  <si>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</si>
  <si>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</si>
  <si>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</si>
  <si>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</si>
  <si>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</si>
  <si>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</si>
  <si>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</si>
  <si>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</si>
  <si>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</si>
  <si>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</si>
  <si>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</si>
  <si>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</si>
  <si>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</si>
  <si>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</si>
  <si>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</si>
  <si>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</si>
  <si>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</si>
  <si>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</si>
  <si>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</si>
  <si>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</si>
  <si>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</si>
  <si>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</si>
  <si>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</si>
  <si>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</si>
  <si>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</si>
  <si>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</si>
  <si>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</si>
  <si>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</si>
  <si>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</si>
  <si>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</si>
  <si>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</si>
  <si>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</si>
  <si>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</si>
  <si>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</si>
  <si>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</si>
  <si>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</si>
  <si>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</si>
  <si>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</si>
  <si>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</si>
  <si>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</si>
  <si>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</si>
  <si>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</si>
  <si>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</si>
  <si>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</si>
  <si>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</si>
  <si>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</si>
  <si>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</si>
  <si>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</si>
  <si>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</si>
  <si>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</si>
  <si>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</si>
  <si>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</si>
  <si>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</si>
  <si>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</si>
  <si>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</si>
  <si>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</si>
  <si>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</si>
  <si>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</si>
  <si>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</si>
  <si>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</si>
  <si>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</si>
  <si>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</si>
  <si>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</si>
  <si>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</si>
  <si>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</si>
  <si>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</si>
  <si>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</si>
  <si>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</si>
  <si>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</si>
  <si>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</si>
  <si>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</si>
  <si>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</si>
  <si>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</si>
  <si>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</si>
  <si>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</si>
  <si>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</si>
  <si>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</si>
  <si>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</si>
  <si>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</si>
  <si>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</si>
  <si>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</si>
  <si>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</si>
  <si>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</si>
  <si>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</si>
  <si>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</si>
  <si>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</si>
  <si>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</si>
  <si>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</si>
  <si>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</si>
  <si>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</si>
  <si>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</si>
  <si>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</si>
  <si>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</si>
  <si>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</si>
  <si>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</si>
  <si>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</si>
  <si>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</si>
  <si>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</si>
  <si>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</si>
  <si>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</si>
  <si>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</si>
  <si>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</si>
  <si>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</si>
  <si>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</si>
  <si>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</si>
  <si>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</si>
  <si>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</si>
  <si>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</si>
  <si>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</si>
  <si>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</si>
  <si>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</si>
  <si>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</si>
  <si>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</si>
  <si>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</si>
  <si>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</si>
  <si>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</si>
  <si>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</si>
  <si>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</si>
  <si>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</si>
  <si>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</si>
  <si>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</si>
  <si>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</si>
  <si>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</si>
  <si>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</si>
  <si>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</si>
  <si>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</si>
  <si>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</si>
  <si>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</si>
  <si>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</si>
  <si>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</si>
  <si>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</si>
  <si>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</si>
  <si>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</si>
  <si>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</si>
  <si>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</si>
  <si>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</si>
  <si>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</si>
  <si>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</si>
  <si>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</si>
  <si>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</si>
  <si>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</si>
  <si>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</si>
  <si>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</si>
  <si>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</si>
  <si>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</si>
  <si>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</si>
  <si>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</si>
  <si>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</si>
  <si>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</si>
  <si>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</si>
  <si>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</si>
  <si>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</si>
  <si>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</si>
  <si>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</si>
  <si>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</si>
  <si>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</si>
  <si>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</si>
  <si>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</si>
  <si>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</si>
  <si>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</si>
  <si>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</si>
  <si>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</si>
  <si>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</si>
  <si>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</si>
  <si>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</si>
  <si>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</si>
  <si>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</si>
  <si>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</si>
  <si>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</si>
  <si>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</si>
  <si>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</si>
  <si>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</si>
  <si>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</si>
  <si>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</si>
  <si>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</si>
  <si>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</si>
  <si>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</si>
  <si>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</si>
  <si>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</si>
  <si>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</si>
  <si>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</si>
  <si>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</si>
  <si>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</si>
  <si>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</si>
  <si>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</si>
  <si>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</si>
  <si>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</si>
  <si>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</si>
  <si>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</si>
  <si>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</si>
  <si>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</si>
  <si>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</si>
  <si>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</si>
  <si>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</si>
  <si>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</si>
  <si>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</si>
  <si>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</si>
  <si>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</si>
  <si>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</si>
  <si>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</si>
  <si>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</si>
  <si>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</si>
  <si>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</si>
  <si>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</si>
  <si>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</si>
  <si>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</si>
  <si>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</si>
  <si>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</si>
  <si>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</si>
  <si>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</si>
  <si>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</si>
  <si>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</si>
  <si>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</si>
  <si>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</si>
  <si>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</si>
  <si>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</si>
  <si>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</si>
  <si>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</si>
  <si>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</si>
  <si>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</si>
  <si>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</si>
  <si>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</si>
  <si>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</si>
  <si>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</si>
  <si>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</si>
  <si>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</si>
  <si>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</si>
  <si>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</si>
  <si>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</si>
  <si>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</si>
  <si>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</si>
  <si>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</si>
  <si>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</si>
  <si>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</si>
  <si>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</si>
  <si>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</si>
  <si>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</si>
  <si>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</si>
  <si>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</si>
  <si>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</si>
  <si>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</si>
  <si>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</si>
  <si>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</si>
  <si>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</si>
  <si>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</si>
  <si>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</si>
  <si>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</si>
  <si>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</si>
  <si>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</si>
  <si>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</si>
  <si>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</si>
  <si>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</si>
  <si>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</si>
  <si>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</si>
  <si>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</si>
  <si>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</si>
  <si>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</si>
  <si>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</si>
  <si>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</si>
  <si>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</si>
  <si>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</si>
  <si>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</si>
  <si>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</si>
  <si>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</si>
  <si>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</si>
  <si>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</si>
  <si>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</si>
  <si>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</si>
  <si>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</si>
  <si>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</si>
  <si>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</si>
  <si>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</si>
  <si>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</si>
  <si>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</si>
  <si>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</si>
  <si>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</si>
  <si>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</si>
  <si>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</si>
  <si>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</si>
  <si>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</si>
  <si>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</si>
  <si>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</si>
  <si>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</si>
  <si>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</si>
  <si>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</si>
  <si>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</si>
  <si>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</si>
  <si>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</si>
  <si>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</si>
  <si>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</si>
  <si>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</si>
  <si>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</si>
  <si>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</si>
  <si>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</si>
  <si>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</si>
  <si>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</si>
  <si>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</si>
  <si>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</si>
  <si>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</si>
  <si>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</si>
  <si>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</si>
  <si>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</si>
  <si>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</si>
  <si>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</si>
  <si>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</si>
  <si>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</si>
  <si>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</si>
  <si>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</si>
  <si>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</si>
  <si>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</si>
  <si>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</si>
  <si>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</si>
  <si>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</si>
  <si>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</si>
  <si>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</si>
  <si>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</si>
  <si>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</si>
  <si>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</si>
  <si>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</si>
  <si>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</si>
  <si>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</si>
  <si>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</si>
  <si>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</si>
  <si>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</si>
  <si>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</si>
  <si>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</si>
  <si>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</si>
  <si>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</si>
  <si>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</si>
  <si>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</si>
  <si>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</si>
  <si>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</si>
  <si>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</si>
  <si>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</si>
  <si>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</si>
  <si>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</si>
  <si>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</si>
  <si>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</si>
  <si>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</si>
  <si>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</si>
  <si>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</si>
  <si>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</si>
  <si>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</si>
  <si>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</si>
  <si>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</si>
  <si>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</si>
  <si>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</si>
  <si>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</si>
  <si>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</si>
  <si>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</si>
  <si>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</si>
  <si>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</si>
  <si>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</si>
  <si>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</si>
  <si>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</si>
  <si>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</si>
  <si>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</si>
  <si>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</si>
  <si>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</si>
  <si>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</si>
  <si>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</si>
  <si>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</si>
  <si>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</si>
  <si>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</si>
  <si>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</si>
  <si>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</si>
  <si>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</si>
  <si>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</si>
  <si>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</si>
  <si>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</si>
  <si>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</si>
  <si>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</si>
  <si>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</si>
  <si>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</si>
  <si>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</si>
  <si>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</si>
  <si>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</si>
  <si>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</si>
  <si>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</si>
  <si>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</si>
  <si>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</si>
  <si>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</si>
  <si>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</si>
  <si>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</si>
  <si>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</si>
  <si>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</si>
  <si>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</si>
  <si>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</si>
  <si>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</si>
  <si>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</si>
  <si>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</si>
  <si>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</si>
  <si>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</si>
  <si>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</si>
  <si>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</si>
  <si>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</si>
  <si>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</si>
  <si>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</si>
  <si>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</si>
  <si>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</si>
  <si>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</si>
  <si>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</si>
  <si>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</si>
  <si>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</si>
  <si>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</si>
  <si>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</si>
  <si>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</si>
  <si>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</si>
  <si>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</si>
  <si>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</si>
  <si>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</si>
  <si>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</si>
  <si>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</si>
  <si>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</si>
  <si>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</si>
  <si>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</si>
  <si>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</si>
  <si>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</si>
  <si>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</si>
  <si>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</si>
  <si>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</si>
  <si>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</si>
  <si>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</si>
  <si>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</si>
  <si>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</si>
  <si>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</si>
  <si>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</si>
  <si>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</si>
  <si>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</si>
  <si>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</si>
  <si>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</si>
  <si>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</si>
  <si>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</si>
  <si>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</si>
  <si>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</si>
  <si>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</si>
  <si>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</si>
  <si>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</si>
  <si>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</si>
  <si>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</si>
  <si>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</si>
  <si>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</si>
  <si>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</si>
  <si>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</si>
  <si>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</si>
  <si>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</si>
  <si>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</si>
  <si>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</si>
  <si>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</si>
  <si>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</si>
  <si>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</si>
  <si>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</si>
  <si>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</si>
  <si>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</si>
  <si>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</si>
  <si>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</si>
  <si>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</si>
  <si>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</si>
  <si>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</si>
  <si>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</si>
  <si>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</si>
  <si>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</si>
  <si>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</si>
  <si>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</si>
  <si>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</si>
  <si>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</si>
  <si>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</si>
  <si>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</si>
  <si>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</si>
  <si>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</si>
  <si>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</si>
  <si>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</si>
  <si>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</si>
  <si>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</si>
  <si>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</si>
  <si>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</si>
  <si>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</si>
  <si>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</si>
  <si>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</si>
  <si>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</si>
  <si>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</si>
  <si>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</si>
  <si>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</si>
  <si>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</si>
  <si>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</si>
  <si>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</si>
  <si>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</si>
  <si>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</si>
  <si>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</si>
  <si>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</si>
  <si>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</si>
  <si>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</si>
  <si>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</si>
  <si>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</si>
  <si>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</si>
  <si>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</si>
  <si>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</si>
  <si>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</si>
  <si>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</si>
  <si>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</si>
  <si>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</si>
  <si>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</si>
  <si>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</si>
  <si>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</si>
  <si>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</si>
  <si>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</si>
  <si>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</si>
  <si>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</si>
  <si>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</si>
  <si>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</si>
  <si>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</si>
  <si>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</si>
  <si>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</si>
  <si>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</si>
  <si>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</si>
  <si>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</si>
  <si>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</si>
  <si>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</si>
  <si>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</si>
  <si>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</si>
  <si>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</si>
  <si>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</si>
  <si>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</si>
  <si>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</si>
  <si>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</si>
  <si>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</si>
  <si>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</si>
  <si>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</si>
  <si>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</si>
  <si>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</si>
  <si>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</si>
  <si>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</si>
  <si>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</si>
  <si>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</si>
  <si>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</si>
  <si>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</si>
  <si>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</si>
  <si>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</si>
  <si>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</si>
  <si>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</si>
  <si>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</si>
  <si>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</si>
  <si>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</si>
  <si>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</si>
  <si>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</si>
  <si>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</si>
  <si>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</si>
  <si>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</si>
  <si>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</si>
  <si>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</si>
  <si>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</si>
  <si>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</si>
  <si>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</si>
  <si>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</si>
  <si>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</si>
  <si>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</si>
  <si>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</si>
  <si>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</si>
  <si>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</si>
  <si>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</si>
  <si>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</si>
  <si>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</si>
  <si>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</si>
  <si>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</si>
  <si>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</si>
  <si>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</si>
  <si>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</si>
  <si>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</si>
  <si>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</si>
  <si>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</si>
  <si>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</si>
  <si>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</si>
  <si>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</si>
  <si>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</si>
  <si>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</si>
  <si>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</si>
  <si>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</si>
  <si>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</si>
  <si>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</si>
  <si>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</si>
  <si>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</si>
  <si>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</si>
  <si>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</si>
  <si>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</si>
  <si>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</si>
  <si>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</si>
  <si>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</si>
  <si>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</si>
  <si>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</si>
  <si>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</si>
  <si>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</si>
  <si>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</si>
  <si>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</si>
  <si>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</si>
  <si>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</si>
  <si>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</si>
  <si>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</si>
  <si>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</si>
  <si>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</si>
  <si>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</si>
  <si>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</si>
  <si>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</si>
  <si>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</si>
  <si>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</si>
  <si>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</si>
  <si>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</si>
  <si>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</si>
  <si>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</si>
  <si>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</si>
  <si>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</si>
  <si>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</si>
  <si>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</si>
  <si>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</si>
  <si>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</si>
  <si>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</si>
  <si>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</si>
  <si>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</si>
  <si>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</si>
  <si>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</si>
  <si>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</si>
  <si>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</si>
  <si>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</si>
  <si>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</si>
  <si>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</si>
  <si>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</si>
  <si>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</si>
  <si>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</si>
  <si>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</si>
  <si>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</si>
  <si>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</si>
  <si>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</si>
  <si>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</si>
  <si>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</si>
  <si>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</si>
  <si>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</si>
  <si>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</si>
  <si>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</si>
  <si>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</si>
  <si>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</si>
  <si>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</si>
  <si>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</si>
  <si>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</si>
  <si>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</si>
  <si>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</si>
  <si>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</si>
  <si>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</si>
  <si>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</si>
  <si>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</si>
  <si>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</si>
  <si>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</si>
  <si>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</si>
  <si>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</si>
  <si>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</si>
  <si>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</si>
  <si>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</si>
  <si>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</si>
  <si>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</si>
  <si>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</si>
  <si>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</si>
  <si>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</si>
  <si>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</si>
  <si>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</si>
  <si>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</si>
  <si>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</si>
  <si>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</si>
  <si>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</si>
  <si>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</si>
  <si>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</si>
  <si>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</si>
  <si>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</si>
  <si>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</si>
  <si>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</si>
  <si>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</si>
  <si>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</si>
  <si>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</si>
  <si>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</si>
  <si>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</si>
  <si>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</si>
  <si>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</si>
  <si>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</si>
  <si>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</si>
  <si>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</si>
  <si>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</si>
  <si>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</si>
  <si>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</si>
  <si>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</si>
  <si>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</si>
  <si>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</si>
  <si>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</si>
  <si>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</si>
  <si>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</si>
  <si>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</si>
  <si>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</si>
  <si>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</si>
  <si>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</si>
  <si>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</si>
  <si>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</si>
  <si>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</si>
  <si>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</si>
  <si>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</si>
  <si>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</si>
  <si>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</si>
  <si>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</si>
  <si>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</si>
  <si>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</si>
  <si>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</si>
  <si>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</si>
  <si>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</si>
  <si>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</si>
  <si>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</si>
  <si>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</si>
  <si>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</si>
  <si>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</si>
  <si>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</si>
  <si>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</si>
  <si>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</si>
  <si>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</si>
  <si>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</si>
  <si>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</si>
  <si>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</si>
  <si>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</si>
  <si>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</si>
  <si>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</si>
  <si>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</si>
  <si>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</si>
  <si>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</si>
  <si>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</si>
  <si>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</si>
  <si>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</si>
  <si>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</si>
  <si>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</si>
  <si>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</si>
  <si>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</si>
  <si>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</si>
  <si>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</si>
  <si>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</si>
  <si>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</si>
  <si>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</si>
  <si>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</si>
  <si>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</si>
  <si>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</si>
  <si>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</si>
  <si>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</si>
  <si>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</si>
  <si>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</si>
  <si>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</si>
  <si>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</si>
  <si>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</si>
  <si>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</si>
  <si>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</si>
  <si>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</si>
  <si>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</si>
  <si>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</si>
  <si>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</si>
  <si>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</si>
  <si>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</si>
  <si>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</si>
  <si>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</si>
  <si>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</si>
  <si>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</si>
  <si>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</si>
  <si>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</si>
  <si>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</si>
  <si>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</si>
  <si>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</si>
  <si>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</si>
  <si>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</si>
  <si>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</si>
  <si>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</si>
  <si>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</si>
  <si>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</si>
  <si>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</si>
  <si>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</si>
  <si>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</si>
  <si>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</si>
  <si>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</si>
  <si>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</si>
  <si>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</si>
  <si>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</si>
  <si>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</si>
  <si>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</si>
  <si>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</si>
  <si>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</si>
  <si>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</si>
  <si>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</si>
  <si>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</si>
  <si>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</si>
  <si>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</si>
  <si>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</si>
  <si>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</si>
  <si>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</si>
  <si>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</si>
  <si>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</si>
  <si>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</si>
  <si>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</si>
  <si>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</si>
  <si>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</si>
  <si>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</si>
  <si>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</si>
  <si>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</si>
  <si>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</si>
  <si>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</si>
  <si>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</si>
  <si>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</si>
  <si>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</si>
  <si>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</si>
  <si>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</si>
  <si>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</si>
  <si>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</si>
  <si>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</si>
  <si>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</si>
  <si>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</si>
  <si>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</si>
  <si>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</si>
  <si>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</si>
  <si>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</si>
  <si>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</si>
  <si>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</si>
  <si>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</si>
  <si>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</si>
  <si>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</si>
  <si>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</si>
  <si>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</si>
  <si>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</si>
  <si>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</si>
  <si>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</si>
  <si>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</si>
  <si>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</si>
  <si>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</si>
  <si>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</si>
  <si>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</si>
  <si>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</si>
  <si>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</si>
  <si>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</si>
  <si>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</si>
  <si>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</si>
  <si>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</si>
  <si>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</si>
  <si>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</si>
  <si>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</si>
  <si>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</si>
  <si>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</si>
  <si>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</si>
  <si>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</si>
  <si>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</si>
  <si>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</si>
  <si>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</si>
  <si>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</si>
  <si>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</si>
  <si>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</si>
  <si>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</si>
  <si>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</si>
  <si>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</si>
  <si>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</si>
  <si>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</si>
  <si>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</si>
  <si>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</si>
  <si>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</si>
  <si>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</si>
  <si>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</si>
  <si>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</si>
  <si>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</si>
  <si>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</si>
  <si>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</si>
  <si>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</si>
  <si>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</si>
  <si>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</si>
  <si>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</si>
  <si>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</si>
  <si>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</si>
  <si>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</si>
  <si>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</si>
  <si>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</si>
  <si>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</si>
  <si>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</si>
  <si>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</si>
  <si>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</si>
  <si>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</si>
  <si>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</si>
  <si>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</si>
  <si>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</si>
  <si>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</si>
  <si>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</si>
  <si>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</si>
  <si>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</si>
  <si>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</si>
  <si>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</si>
  <si>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</si>
  <si>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</si>
  <si>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</si>
  <si>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</si>
  <si>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</si>
  <si>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</si>
  <si>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</si>
  <si>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</si>
  <si>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</si>
  <si>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</si>
  <si>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</si>
  <si>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</si>
  <si>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</si>
  <si>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</si>
  <si>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</si>
  <si>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</si>
  <si>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</si>
  <si>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</si>
  <si>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</si>
  <si>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</si>
  <si>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</si>
  <si>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</si>
  <si>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</si>
  <si>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</si>
  <si>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</si>
  <si>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</si>
  <si>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</si>
  <si>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</si>
  <si>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</si>
  <si>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</si>
  <si>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</si>
  <si>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</si>
  <si>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</si>
  <si>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</si>
  <si>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</si>
  <si>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</si>
  <si>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</si>
  <si>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</si>
  <si>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</si>
  <si>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</si>
  <si>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</si>
  <si>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</si>
  <si>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</si>
  <si>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</si>
  <si>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</si>
  <si>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</si>
  <si>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</si>
  <si>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</si>
  <si>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</si>
  <si>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</si>
  <si>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</si>
  <si>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</si>
  <si>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</si>
  <si>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</si>
  <si>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</si>
  <si>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</si>
  <si>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</si>
  <si>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</si>
  <si>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</si>
  <si>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</si>
  <si>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</si>
  <si>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</si>
  <si>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</si>
  <si>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</si>
  <si>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</si>
  <si>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</si>
  <si>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</si>
  <si>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</si>
  <si>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</si>
  <si>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</si>
  <si>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</si>
  <si>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</si>
  <si>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</si>
  <si>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</si>
  <si>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</si>
  <si>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</si>
  <si>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</si>
  <si>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</si>
  <si>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</si>
  <si>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</si>
  <si>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</si>
  <si>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</si>
  <si>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</si>
  <si>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</si>
  <si>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</si>
  <si>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</si>
  <si>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</si>
  <si>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</si>
  <si>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</si>
  <si>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</si>
  <si>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</si>
  <si>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</si>
  <si>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</si>
  <si>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</si>
  <si>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</si>
  <si>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</si>
  <si>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</si>
  <si>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</si>
  <si>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</si>
  <si>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</si>
  <si>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</si>
  <si>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</si>
  <si>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</si>
  <si>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</si>
  <si>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</si>
  <si>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</si>
  <si>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</si>
  <si>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</si>
  <si>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</si>
  <si>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</si>
  <si>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</si>
  <si>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</si>
  <si>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</si>
  <si>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</si>
  <si>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</si>
  <si>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</si>
  <si>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</si>
  <si>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</si>
  <si>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</si>
  <si>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</si>
  <si>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</si>
  <si>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</si>
  <si>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</si>
  <si>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</si>
  <si>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</si>
  <si>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</si>
  <si>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</si>
  <si>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</si>
  <si>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</si>
  <si>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</si>
  <si>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</si>
  <si>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</si>
  <si>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</si>
  <si>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</si>
  <si>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</si>
  <si>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</si>
  <si>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</si>
  <si>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</si>
  <si>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</si>
  <si>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</si>
  <si>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</si>
  <si>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</si>
  <si>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</si>
  <si>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</si>
  <si>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</si>
  <si>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</si>
  <si>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</si>
  <si>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</si>
  <si>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</si>
  <si>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</si>
  <si>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</si>
  <si>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</si>
  <si>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</si>
  <si>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</si>
  <si>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</si>
  <si>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</si>
  <si>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</si>
  <si>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</si>
  <si>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</si>
  <si>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</si>
  <si>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</si>
  <si>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</si>
  <si>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</si>
  <si>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</si>
  <si>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</si>
  <si>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</si>
  <si>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</si>
  <si>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</si>
  <si>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</si>
  <si>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</si>
  <si>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</si>
  <si>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</si>
  <si>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</si>
  <si>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</si>
  <si>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</si>
  <si>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</si>
  <si>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</si>
  <si>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</si>
  <si>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</si>
  <si>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</si>
  <si>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</si>
  <si>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</si>
  <si>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</si>
  <si>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</si>
  <si>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</si>
  <si>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</si>
  <si>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</si>
  <si>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</si>
  <si>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</si>
  <si>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</si>
  <si>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</si>
  <si>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</si>
  <si>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</si>
  <si>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</si>
  <si>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</si>
  <si>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</si>
  <si>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</si>
  <si>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</si>
  <si>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</si>
  <si>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</si>
  <si>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</si>
  <si>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</si>
  <si>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</si>
  <si>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</si>
  <si>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</si>
  <si>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</si>
  <si>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</si>
  <si>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</si>
  <si>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</si>
  <si>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</si>
  <si>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</si>
  <si>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</si>
  <si>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</si>
  <si>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</si>
  <si>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</si>
  <si>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</si>
  <si>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</si>
  <si>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</si>
  <si>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</si>
  <si>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</si>
  <si>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</si>
  <si>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</si>
  <si>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</si>
  <si>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</si>
  <si>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</si>
  <si>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</si>
  <si>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</si>
  <si>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</si>
  <si>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</si>
  <si>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</si>
  <si>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</si>
  <si>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</si>
  <si>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</si>
  <si>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</si>
  <si>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</si>
  <si>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</si>
  <si>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</si>
  <si>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</si>
  <si>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</si>
  <si>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</si>
  <si>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</si>
  <si>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</si>
  <si>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</si>
  <si>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</si>
  <si>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</si>
  <si>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</si>
  <si>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</si>
  <si>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</si>
  <si>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</si>
  <si>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</si>
  <si>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</si>
  <si>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</si>
  <si>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</si>
  <si>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</si>
  <si>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</si>
  <si>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</si>
  <si>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</si>
  <si>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</si>
  <si>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</si>
  <si>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</si>
  <si>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</si>
  <si>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</si>
  <si>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</si>
  <si>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</si>
  <si>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</si>
  <si>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</si>
  <si>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</si>
  <si>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</si>
  <si>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</si>
  <si>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</si>
  <si>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</si>
  <si>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</si>
  <si>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</si>
  <si>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</si>
  <si>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</si>
  <si>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</si>
  <si>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</si>
  <si>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</si>
  <si>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</si>
  <si>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</si>
  <si>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</si>
  <si>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</si>
  <si>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</si>
  <si>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</si>
  <si>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</si>
  <si>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</si>
  <si>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</si>
  <si>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</si>
  <si>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</si>
  <si>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</si>
  <si>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</si>
  <si>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</si>
  <si>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</si>
  <si>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</si>
  <si>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</si>
  <si>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</si>
  <si>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</si>
  <si>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</si>
  <si>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</si>
  <si>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</si>
  <si>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</si>
  <si>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</si>
  <si>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</si>
  <si>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</si>
  <si>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</si>
  <si>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</si>
  <si>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</si>
  <si>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</si>
  <si>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</si>
  <si>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</si>
  <si>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</si>
  <si>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</si>
  <si>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</si>
  <si>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</si>
  <si>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</si>
  <si>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</si>
  <si>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</si>
  <si>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</si>
  <si>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</si>
  <si>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</si>
  <si>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</si>
  <si>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</si>
  <si>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</si>
  <si>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</si>
  <si>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</si>
  <si>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</si>
  <si>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</si>
  <si>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</si>
  <si>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</si>
  <si>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</si>
  <si>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</si>
  <si>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</si>
  <si>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</si>
  <si>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</si>
  <si>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</si>
  <si>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</si>
  <si>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</si>
  <si>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</si>
  <si>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</si>
  <si>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</si>
  <si>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</si>
  <si>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</si>
  <si>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</si>
  <si>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</si>
  <si>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</si>
  <si>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</si>
  <si>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</si>
  <si>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</si>
  <si>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</si>
  <si>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</si>
  <si>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</si>
  <si>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</si>
  <si>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</si>
  <si>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</si>
  <si>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</si>
  <si>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</si>
  <si>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</si>
  <si>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</si>
  <si>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</si>
  <si>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</si>
  <si>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</si>
  <si>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</si>
  <si>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</si>
  <si>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</si>
  <si>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</si>
  <si>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</si>
  <si>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</si>
  <si>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</si>
  <si>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</si>
  <si>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</si>
  <si>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</si>
  <si>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</si>
  <si>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</si>
  <si>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</si>
  <si>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</si>
  <si>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</si>
  <si>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</si>
  <si>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</si>
  <si>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</si>
  <si>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</si>
  <si>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</si>
  <si>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</si>
  <si>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</si>
  <si>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</si>
  <si>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</si>
  <si>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</si>
  <si>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</si>
  <si>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</si>
  <si>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</si>
  <si>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</si>
  <si>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</si>
  <si>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</si>
  <si>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</si>
  <si>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</si>
  <si>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</si>
  <si>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</si>
  <si>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</si>
  <si>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</si>
  <si>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</si>
  <si>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</si>
  <si>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</si>
  <si>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</si>
  <si>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</si>
  <si>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</si>
  <si>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</si>
  <si>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</si>
  <si>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</si>
  <si>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</si>
  <si>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</si>
  <si>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</si>
  <si>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</si>
  <si>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</si>
  <si>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</si>
  <si>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</si>
  <si>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</si>
  <si>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</si>
  <si>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</si>
  <si>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</si>
  <si>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</si>
  <si>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</si>
  <si>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</si>
  <si>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</si>
  <si>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</si>
  <si>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</si>
  <si>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</si>
  <si>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</si>
  <si>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</si>
  <si>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</si>
  <si>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</si>
  <si>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</si>
  <si>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</si>
  <si>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</si>
  <si>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</si>
  <si>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</si>
  <si>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</si>
  <si>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</si>
  <si>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</si>
  <si>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</si>
  <si>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</si>
  <si>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</si>
  <si>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</si>
  <si>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</si>
  <si>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</si>
  <si>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</si>
  <si>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</si>
  <si>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</si>
  <si>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</si>
  <si>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</si>
  <si>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</si>
  <si>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</si>
  <si>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</si>
  <si>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</si>
  <si>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</si>
  <si>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</si>
  <si>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</si>
  <si>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</si>
  <si>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</si>
  <si>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</si>
  <si>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</si>
  <si>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</si>
  <si>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</si>
  <si>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</si>
  <si>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</si>
  <si>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</si>
  <si>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</si>
  <si>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</si>
  <si>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</si>
  <si>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</si>
  <si>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</si>
  <si>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</si>
  <si>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</si>
  <si>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</si>
  <si>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</si>
  <si>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</si>
  <si>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</si>
  <si>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</si>
  <si>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</si>
  <si>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</si>
  <si>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</si>
  <si>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</si>
  <si>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</si>
  <si>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</si>
  <si>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</si>
  <si>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</si>
  <si>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</si>
  <si>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</si>
  <si>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</si>
  <si>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</si>
  <si>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</si>
  <si>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</si>
  <si>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</si>
  <si>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</si>
  <si>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</si>
  <si>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</si>
  <si>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</si>
  <si>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</si>
  <si>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</si>
  <si>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</si>
  <si>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</si>
  <si>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</si>
  <si>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</si>
  <si>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</si>
  <si>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</si>
  <si>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</si>
  <si>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</si>
  <si>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</si>
  <si>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</si>
  <si>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</si>
  <si>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</si>
  <si>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</si>
  <si>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</si>
  <si>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</si>
  <si>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</si>
  <si>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</si>
  <si>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</si>
  <si>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</si>
  <si>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</si>
  <si>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</si>
  <si>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</si>
  <si>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</si>
  <si>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</si>
  <si>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</si>
  <si>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</si>
  <si>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</si>
  <si>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</si>
  <si>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</si>
  <si>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</si>
  <si>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</si>
  <si>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</si>
  <si>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</si>
  <si>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</si>
  <si>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</si>
  <si>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</si>
  <si>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</si>
  <si>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</si>
  <si>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</si>
  <si>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</si>
  <si>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</si>
  <si>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</si>
  <si>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</si>
  <si>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</si>
  <si>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</si>
  <si>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</si>
  <si>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</si>
  <si>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</si>
  <si>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</si>
  <si>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</si>
  <si>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</si>
  <si>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</si>
  <si>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</si>
  <si>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</si>
  <si>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</si>
  <si>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</si>
  <si>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</si>
  <si>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</si>
  <si>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</si>
  <si>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</si>
  <si>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</si>
  <si>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</si>
  <si>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</si>
  <si>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</si>
  <si>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</si>
  <si>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</si>
  <si>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</si>
  <si>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</si>
  <si>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</si>
  <si>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</si>
  <si>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</si>
  <si>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</si>
  <si>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</si>
  <si>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</si>
  <si>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</si>
  <si>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</si>
  <si>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</si>
  <si>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</si>
  <si>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</si>
  <si>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</si>
  <si>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</si>
  <si>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</si>
  <si>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</si>
  <si>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</si>
  <si>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</si>
  <si>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</si>
  <si>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</si>
  <si>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</si>
  <si>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</si>
  <si>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</si>
  <si>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</si>
  <si>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</si>
  <si>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</si>
  <si>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</si>
  <si>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</si>
  <si>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</si>
  <si>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</si>
  <si>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</si>
  <si>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</si>
  <si>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</si>
  <si>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</si>
  <si>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</si>
  <si>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</si>
  <si>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</si>
  <si>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</si>
  <si>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</si>
  <si>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</si>
  <si>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</si>
  <si>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</si>
  <si>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</si>
  <si>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</si>
  <si>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</si>
  <si>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</si>
  <si>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</si>
  <si>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</si>
  <si>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</si>
  <si>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</si>
  <si>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</si>
  <si>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</si>
  <si>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</si>
  <si>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</si>
  <si>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</si>
  <si>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</si>
  <si>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</si>
  <si>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</si>
  <si>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</si>
  <si>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</si>
  <si>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</si>
  <si>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</si>
  <si>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</si>
  <si>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</si>
  <si>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</si>
  <si>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</si>
  <si>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</si>
  <si>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</si>
  <si>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</si>
  <si>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</si>
  <si>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</si>
  <si>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</si>
  <si>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</si>
  <si>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</si>
  <si>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</si>
  <si>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</si>
  <si>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</si>
  <si>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</si>
  <si>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</si>
  <si>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</si>
  <si>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</si>
  <si>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</si>
  <si>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</si>
  <si>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</si>
  <si>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</si>
  <si>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</si>
  <si>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</si>
  <si>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</si>
  <si>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</si>
  <si>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</si>
  <si>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</si>
  <si>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</si>
  <si>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</si>
  <si>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</si>
  <si>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</si>
  <si>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</si>
  <si>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</si>
  <si>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</si>
  <si>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</si>
  <si>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</si>
  <si>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</si>
  <si>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</si>
  <si>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</si>
  <si>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</si>
  <si>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</si>
  <si>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</si>
  <si>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</si>
  <si>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</si>
  <si>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</si>
  <si>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</si>
  <si>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</si>
  <si>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</si>
  <si>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</si>
  <si>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</si>
  <si>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</si>
  <si>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</si>
  <si>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</si>
  <si>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</si>
  <si>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</si>
  <si>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</si>
  <si>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</si>
  <si>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</si>
  <si>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</si>
  <si>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</si>
  <si>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</si>
  <si>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</si>
  <si>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</si>
  <si>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</si>
  <si>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</si>
  <si>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</si>
  <si>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</si>
  <si>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</si>
  <si>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</si>
  <si>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</si>
  <si>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</si>
  <si>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</si>
  <si>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</si>
  <si>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</si>
  <si>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</si>
  <si>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</si>
  <si>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</si>
  <si>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</si>
  <si>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</si>
  <si>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</si>
  <si>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</si>
  <si>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</si>
  <si>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</si>
  <si>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</si>
  <si>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</si>
  <si>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</si>
  <si>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</si>
  <si>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</si>
  <si>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</si>
  <si>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</si>
  <si>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</si>
  <si>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</si>
  <si>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</si>
  <si>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</si>
  <si>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</si>
  <si>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</si>
  <si>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</si>
  <si>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</si>
  <si>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</si>
  <si>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</si>
  <si>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</si>
  <si>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</si>
  <si>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</si>
  <si>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</si>
  <si>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</si>
  <si>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</si>
  <si>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</si>
  <si>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</si>
  <si>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</si>
  <si>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</si>
  <si>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</si>
  <si>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</si>
  <si>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</si>
  <si>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</si>
  <si>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</si>
  <si>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</si>
  <si>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</si>
  <si>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</si>
  <si>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</si>
  <si>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</si>
  <si>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</si>
  <si>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</si>
  <si>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</si>
  <si>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</si>
  <si>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</si>
  <si>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</si>
  <si>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</si>
  <si>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</si>
  <si>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</si>
  <si>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</si>
  <si>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</si>
  <si>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</si>
  <si>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</si>
  <si>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</si>
  <si>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</si>
  <si>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</si>
  <si>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</si>
  <si>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</si>
  <si>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</si>
  <si>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</si>
  <si>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</si>
  <si>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</si>
  <si>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</si>
  <si>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</si>
  <si>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</si>
  <si>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</si>
  <si>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</si>
  <si>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</si>
  <si>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</si>
  <si>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</si>
  <si>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</si>
  <si>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</si>
  <si>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</si>
  <si>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</si>
  <si>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</si>
  <si>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</si>
  <si>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</si>
  <si>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</si>
  <si>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</si>
  <si>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</si>
  <si>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</si>
  <si>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</si>
  <si>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</si>
  <si>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</si>
  <si>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</si>
  <si>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</si>
  <si>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</si>
  <si>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</si>
  <si>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</si>
  <si>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</si>
  <si>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</si>
  <si>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</si>
  <si>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</si>
  <si>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</si>
  <si>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</si>
  <si>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</si>
  <si>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</si>
  <si>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</si>
  <si>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</si>
  <si>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</si>
  <si>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</si>
  <si>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</si>
  <si>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</si>
  <si>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</si>
  <si>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</si>
  <si>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</si>
  <si>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</si>
  <si>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</si>
  <si>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</si>
  <si>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</si>
  <si>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</si>
  <si>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</si>
  <si>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</si>
  <si>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</si>
  <si>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</si>
  <si>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</si>
  <si>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</si>
  <si>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</si>
  <si>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</si>
  <si>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</si>
  <si>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</si>
  <si>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</si>
  <si>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</si>
  <si>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</si>
  <si>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</si>
  <si>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</si>
  <si>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</si>
  <si>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</si>
  <si>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</si>
  <si>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</si>
  <si>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</si>
  <si>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</si>
  <si>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</si>
  <si>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</si>
  <si>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</si>
  <si>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</si>
  <si>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</si>
  <si>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</si>
  <si>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</si>
  <si>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</si>
  <si>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</si>
  <si>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</si>
  <si>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</si>
  <si>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</si>
  <si>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</si>
  <si>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</si>
  <si>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</si>
  <si>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</si>
  <si>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</si>
  <si>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</si>
  <si>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</si>
  <si>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</si>
  <si>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</si>
  <si>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</si>
  <si>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</si>
  <si>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</si>
  <si>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</si>
  <si>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</si>
  <si>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</si>
  <si>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</si>
  <si>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</si>
  <si>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</si>
  <si>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</si>
  <si>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</si>
  <si>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</si>
  <si>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</si>
  <si>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</si>
  <si>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</si>
  <si>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</si>
  <si>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</si>
  <si>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</si>
  <si>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</si>
  <si>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</si>
  <si>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</si>
  <si>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</si>
  <si>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</si>
  <si>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</si>
  <si>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</si>
  <si>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</si>
  <si>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</si>
  <si>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</si>
  <si>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</si>
  <si>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</si>
  <si>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</si>
  <si>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</si>
  <si>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</si>
  <si>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</si>
  <si>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</si>
  <si>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</si>
  <si>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</si>
  <si>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</si>
  <si>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</si>
  <si>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</si>
  <si>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</si>
  <si>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</si>
  <si>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</si>
  <si>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</si>
  <si>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</si>
  <si>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</si>
  <si>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</si>
  <si>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</si>
  <si>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</si>
  <si>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</si>
  <si>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</si>
  <si>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</si>
  <si>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</si>
  <si>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</si>
  <si>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</si>
  <si>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</si>
  <si>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</si>
  <si>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</si>
  <si>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</si>
  <si>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</si>
  <si>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</si>
  <si>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</si>
  <si>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</si>
  <si>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</si>
  <si>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</si>
  <si>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</si>
  <si>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</si>
  <si>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</si>
  <si>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</si>
  <si>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</si>
  <si>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</si>
  <si>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</si>
  <si>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</si>
  <si>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</si>
  <si>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</si>
  <si>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</si>
  <si>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</si>
  <si>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</si>
  <si>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</si>
  <si>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</si>
  <si>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</si>
  <si>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</si>
  <si>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</si>
  <si>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</si>
  <si>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</si>
  <si>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</si>
  <si>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</si>
  <si>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</si>
  <si>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</si>
  <si>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</si>
  <si>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</si>
  <si>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</si>
  <si>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</si>
  <si>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</si>
  <si>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</si>
  <si>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</si>
  <si>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</si>
  <si>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</si>
  <si>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</si>
  <si>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</si>
  <si>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</si>
  <si>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</si>
  <si>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</si>
  <si>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</si>
  <si>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</si>
  <si>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</si>
  <si>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</si>
  <si>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</si>
  <si>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</si>
  <si>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</si>
  <si>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</si>
  <si>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</si>
  <si>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</si>
  <si>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</si>
  <si>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</si>
  <si>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</si>
  <si>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</si>
  <si>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</si>
  <si>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</si>
  <si>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</si>
  <si>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</si>
  <si>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</si>
  <si>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</si>
  <si>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</si>
  <si>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</si>
  <si>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</si>
  <si>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</si>
  <si>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</si>
  <si>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</si>
  <si>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</si>
  <si>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</si>
  <si>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</si>
  <si>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</si>
  <si>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</si>
  <si>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</si>
  <si>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</si>
  <si>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</si>
  <si>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</si>
  <si>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</si>
  <si>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</si>
  <si>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</si>
  <si>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</si>
  <si>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</si>
  <si>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</si>
  <si>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</si>
  <si>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</si>
  <si>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</si>
  <si>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</si>
  <si>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</si>
  <si>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</si>
  <si>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</si>
  <si>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</si>
  <si>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</si>
  <si>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</si>
  <si>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</si>
  <si>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</si>
  <si>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</si>
  <si>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</si>
  <si>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</si>
  <si>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</si>
  <si>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</si>
  <si>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</si>
  <si>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</si>
  <si>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</si>
  <si>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</si>
  <si>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</si>
  <si>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</si>
  <si>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</si>
  <si>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</si>
  <si>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</si>
  <si>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</si>
  <si>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</si>
  <si>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</si>
  <si>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</si>
  <si>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</si>
  <si>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</si>
  <si>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</si>
  <si>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</si>
  <si>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</si>
  <si>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</si>
  <si>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</si>
  <si>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</si>
  <si>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</si>
  <si>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</si>
  <si>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</si>
  <si>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</si>
  <si>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</si>
  <si>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</si>
  <si>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</si>
  <si>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</si>
  <si>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</si>
  <si>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</si>
  <si>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</si>
  <si>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</si>
  <si>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</si>
  <si>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</si>
  <si>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</si>
  <si>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</si>
  <si>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</si>
  <si>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</si>
  <si>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</si>
  <si>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</si>
  <si>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</si>
  <si>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</si>
  <si>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</si>
  <si>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</si>
  <si>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</si>
  <si>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</si>
  <si>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</si>
  <si>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</si>
  <si>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</si>
  <si>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</si>
  <si>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</si>
  <si>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</si>
  <si>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</si>
  <si>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</si>
  <si>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</si>
  <si>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</si>
  <si>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</si>
  <si>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</si>
  <si>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</si>
  <si>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</si>
  <si>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</si>
  <si>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</si>
  <si>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</si>
  <si>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</si>
  <si>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</si>
  <si>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</si>
  <si>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</si>
  <si>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</si>
  <si>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</si>
  <si>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</si>
  <si>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</si>
  <si>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</si>
  <si>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</si>
  <si>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</si>
  <si>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</si>
  <si>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</si>
  <si>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</si>
  <si>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</si>
  <si>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</si>
  <si>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</si>
  <si>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</si>
  <si>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</si>
  <si>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</si>
  <si>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</si>
  <si>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</si>
  <si>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</si>
  <si>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</si>
  <si>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</si>
  <si>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</si>
  <si>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</si>
  <si>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</si>
  <si>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</si>
  <si>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</si>
  <si>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</si>
  <si>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</si>
  <si>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</si>
  <si>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</si>
  <si>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</si>
  <si>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</si>
  <si>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</si>
  <si>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</si>
  <si>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</si>
  <si>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</si>
  <si>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</si>
  <si>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</si>
  <si>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</si>
  <si>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</si>
  <si>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</si>
  <si>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</si>
  <si>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</si>
  <si>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</si>
  <si>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</si>
  <si>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</si>
  <si>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</si>
  <si>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</si>
  <si>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</si>
  <si>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</si>
  <si>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</si>
  <si>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</si>
  <si>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</si>
  <si>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</si>
  <si>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</si>
  <si>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</si>
  <si>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</si>
  <si>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</si>
  <si>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</si>
  <si>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</si>
  <si>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</si>
  <si>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</si>
  <si>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</si>
  <si>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</si>
  <si>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</si>
  <si>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</si>
  <si>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</si>
  <si>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</si>
  <si>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</si>
  <si>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</si>
  <si>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</si>
  <si>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</si>
  <si>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</si>
  <si>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</si>
  <si>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</si>
  <si>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</si>
  <si>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</si>
  <si>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</si>
  <si>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</si>
  <si>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</si>
  <si>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</si>
  <si>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</si>
  <si>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</si>
  <si>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</si>
  <si>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</si>
  <si>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</si>
  <si>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</si>
  <si>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</si>
  <si>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</si>
  <si>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</si>
  <si>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</si>
  <si>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</si>
  <si>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</si>
  <si>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</si>
  <si>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</si>
  <si>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</si>
  <si>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</si>
  <si>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</si>
  <si>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</si>
  <si>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</si>
  <si>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</si>
  <si>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</si>
  <si>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</si>
  <si>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</si>
  <si>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</si>
  <si>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</si>
  <si>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</si>
  <si>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</si>
  <si>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</si>
  <si>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</si>
  <si>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</si>
  <si>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</si>
  <si>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</si>
  <si>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</si>
  <si>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</si>
  <si>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</si>
  <si>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</si>
  <si>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</si>
  <si>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</si>
  <si>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</si>
  <si>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</si>
  <si>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</si>
  <si>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</si>
  <si>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</si>
  <si>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</si>
  <si>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</si>
  <si>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</si>
  <si>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</si>
  <si>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</si>
  <si>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</si>
  <si>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</si>
  <si>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</si>
  <si>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</si>
  <si>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</si>
  <si>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</si>
  <si>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</si>
  <si>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</si>
  <si>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</si>
  <si>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</si>
  <si>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</si>
  <si>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</si>
  <si>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</si>
  <si>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</si>
  <si>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</si>
  <si>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</si>
  <si>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</si>
  <si>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</si>
  <si>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</si>
  <si>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</si>
  <si>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</si>
  <si>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</si>
  <si>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</si>
  <si>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</si>
  <si>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</si>
  <si>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</si>
  <si>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</si>
  <si>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</si>
  <si>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</si>
  <si>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</si>
  <si>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</si>
  <si>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</si>
  <si>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</si>
  <si>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</si>
  <si>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</si>
  <si>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</si>
  <si>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</si>
  <si>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</si>
  <si>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</si>
  <si>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</si>
  <si>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</si>
  <si>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</si>
  <si>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</si>
  <si>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</si>
  <si>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</si>
  <si>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</si>
  <si>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</si>
  <si>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</si>
  <si>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</si>
  <si>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</si>
  <si>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</si>
  <si>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</si>
  <si>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</si>
  <si>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</si>
  <si>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</si>
  <si>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</si>
  <si>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</si>
  <si>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</si>
  <si>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</si>
  <si>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</si>
  <si>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</si>
  <si>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</si>
  <si>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</si>
  <si>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</si>
  <si>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</si>
  <si>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</si>
  <si>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</si>
  <si>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</si>
  <si>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</si>
  <si>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</si>
  <si>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</si>
  <si>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</si>
  <si>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</si>
  <si>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</si>
  <si>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</si>
  <si>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</si>
  <si>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</si>
  <si>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</si>
  <si>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</si>
  <si>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</si>
  <si>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</si>
  <si>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</si>
  <si>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</si>
  <si>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</si>
  <si>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</si>
  <si>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</si>
  <si>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</si>
  <si>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</si>
  <si>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</si>
  <si>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</si>
  <si>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</si>
  <si>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</si>
  <si>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</si>
  <si>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</si>
  <si>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</si>
  <si>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</si>
  <si>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</si>
  <si>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</si>
  <si>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</si>
  <si>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</si>
  <si>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</si>
  <si>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</si>
  <si>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</si>
  <si>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</si>
  <si>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</si>
  <si>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</si>
  <si>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</si>
  <si>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</si>
  <si>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</si>
  <si>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</si>
  <si>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</si>
  <si>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</si>
  <si>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</si>
  <si>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</si>
  <si>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</si>
  <si>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</si>
  <si>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</si>
  <si>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</si>
  <si>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</si>
  <si>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</si>
  <si>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</si>
  <si>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</si>
  <si>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</si>
  <si>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</si>
  <si>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</si>
  <si>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</si>
  <si>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</si>
  <si>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</si>
  <si>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</si>
  <si>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</si>
  <si>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</si>
  <si>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</si>
  <si>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</si>
  <si>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</si>
  <si>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</si>
  <si>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</si>
  <si>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</si>
  <si>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</si>
  <si>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</si>
  <si>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</si>
  <si>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</si>
  <si>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</si>
  <si>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</si>
  <si>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</si>
  <si>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</si>
  <si>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</si>
  <si>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</si>
  <si>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</si>
  <si>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</si>
  <si>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</si>
  <si>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</si>
  <si>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</si>
  <si>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</si>
  <si>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</si>
  <si>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</si>
  <si>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</si>
  <si>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</si>
  <si>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</si>
  <si>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</si>
  <si>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</si>
  <si>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</si>
  <si>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</si>
  <si>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</si>
  <si>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</si>
  <si>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</si>
  <si>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</si>
  <si>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</si>
  <si>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</si>
  <si>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</si>
  <si>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</si>
  <si>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</si>
  <si>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</si>
  <si>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</si>
  <si>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</si>
  <si>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</si>
  <si>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</si>
  <si>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</si>
  <si>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</si>
  <si>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</si>
  <si>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</si>
  <si>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</si>
  <si>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</si>
  <si>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</si>
  <si>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</si>
  <si>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</si>
  <si>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</si>
  <si>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</si>
  <si>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</si>
  <si>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</si>
  <si>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</si>
  <si>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</si>
  <si>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</si>
  <si>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</si>
  <si>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</si>
  <si>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</si>
  <si>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</si>
  <si>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</si>
  <si>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</si>
  <si>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</si>
  <si>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</si>
  <si>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</si>
  <si>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</si>
  <si>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</si>
  <si>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</si>
  <si>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</si>
  <si>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</si>
  <si>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</si>
  <si>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</si>
  <si>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</si>
  <si>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</si>
  <si>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</si>
  <si>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</si>
  <si>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</si>
  <si>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</si>
  <si>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</si>
  <si>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</si>
  <si>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</si>
  <si>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</si>
  <si>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</si>
  <si>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</si>
  <si>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</si>
  <si>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</si>
  <si>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</si>
  <si>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</si>
  <si>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</si>
  <si>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</si>
  <si>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</si>
  <si>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</si>
  <si>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</si>
  <si>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</si>
  <si>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</si>
  <si>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</si>
  <si>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</si>
  <si>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</si>
  <si>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</si>
  <si>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</si>
  <si>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</si>
  <si>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</si>
  <si>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</si>
  <si>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</si>
  <si>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</si>
  <si>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</si>
  <si>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</si>
  <si>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</si>
  <si>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</si>
  <si>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</si>
  <si>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</si>
  <si>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</si>
  <si>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</si>
  <si>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</si>
  <si>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</si>
  <si>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</si>
  <si>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</si>
  <si>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</si>
  <si>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</si>
  <si>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</si>
  <si>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</si>
  <si>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</si>
  <si>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</si>
  <si>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</si>
  <si>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</si>
  <si>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</si>
  <si>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</si>
  <si>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</si>
  <si>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</si>
  <si>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</si>
  <si>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</si>
  <si>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</si>
  <si>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</si>
  <si>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</si>
  <si>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</si>
  <si>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</si>
  <si>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</si>
  <si>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</si>
  <si>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</si>
  <si>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</si>
  <si>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</si>
  <si>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</si>
  <si>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</si>
  <si>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</si>
  <si>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</si>
  <si>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</si>
  <si>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</si>
  <si>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</si>
  <si>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</si>
  <si>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</si>
  <si>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</si>
  <si>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</si>
  <si>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</si>
  <si>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</si>
  <si>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</si>
  <si>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</si>
  <si>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</si>
  <si>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</si>
  <si>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</si>
  <si>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</si>
  <si>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</si>
  <si>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</si>
  <si>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</si>
  <si>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</si>
  <si>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</si>
  <si>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</si>
  <si>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</si>
  <si>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</si>
  <si>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</si>
  <si>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</si>
  <si>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</si>
  <si>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</si>
  <si>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</si>
  <si>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</si>
  <si>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</si>
  <si>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</si>
  <si>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</si>
  <si>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</si>
  <si>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</si>
  <si>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</si>
  <si>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</si>
  <si>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</si>
  <si>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</si>
  <si>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</si>
  <si>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</si>
  <si>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</si>
  <si>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</si>
  <si>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</si>
  <si>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</si>
  <si>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</si>
  <si>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</si>
  <si>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</si>
  <si>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</si>
  <si>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</si>
  <si>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</si>
  <si>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</si>
  <si>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</si>
  <si>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</si>
  <si>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</si>
  <si>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</si>
  <si>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</si>
  <si>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</si>
  <si>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</si>
  <si>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</si>
  <si>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</si>
  <si>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</si>
  <si>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</si>
  <si>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</si>
  <si>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</si>
  <si>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</si>
  <si>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</si>
  <si>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</si>
  <si>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</si>
  <si>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</si>
  <si>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</si>
  <si>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</si>
  <si>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</si>
  <si>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</si>
  <si>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</si>
  <si>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</si>
  <si>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</si>
  <si>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</si>
  <si>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</si>
  <si>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</si>
  <si>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</si>
  <si>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</si>
  <si>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</si>
  <si>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</si>
  <si>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</si>
  <si>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</si>
  <si>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</si>
  <si>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</si>
  <si>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</si>
  <si>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</si>
  <si>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</si>
  <si>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</si>
  <si>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</si>
  <si>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</si>
  <si>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</si>
  <si>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</si>
  <si>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</si>
  <si>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</si>
  <si>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</si>
  <si>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</si>
  <si>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</si>
  <si>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</si>
  <si>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</si>
  <si>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</si>
  <si>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</si>
  <si>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</si>
  <si>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</si>
  <si>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</si>
  <si>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</si>
  <si>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</si>
  <si>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</si>
  <si>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</si>
  <si>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</si>
  <si>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</si>
  <si>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</si>
  <si>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</si>
  <si>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</si>
  <si>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</si>
  <si>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</si>
  <si>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</si>
  <si>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</si>
  <si>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</si>
  <si>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</si>
  <si>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</si>
  <si>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</si>
  <si>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</si>
  <si>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</si>
  <si>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</si>
  <si>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</si>
  <si>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</si>
  <si>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</si>
  <si>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</si>
  <si>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</si>
  <si>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</si>
  <si>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</si>
  <si>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</si>
  <si>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</si>
  <si>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</si>
  <si>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</si>
  <si>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</si>
  <si>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</si>
  <si>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</si>
  <si>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</si>
  <si>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</si>
  <si>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</si>
  <si>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</si>
  <si>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</si>
  <si>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</si>
  <si>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</si>
  <si>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</si>
  <si>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</si>
  <si>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</si>
  <si>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</si>
  <si>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</si>
  <si>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</si>
  <si>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</si>
  <si>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</si>
  <si>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</si>
  <si>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</si>
  <si>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</si>
  <si>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</si>
  <si>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</si>
  <si>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</si>
  <si>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</si>
  <si>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</si>
  <si>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</si>
  <si>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</si>
  <si>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</si>
  <si>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</si>
  <si>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</si>
  <si>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</si>
  <si>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</si>
  <si>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</si>
  <si>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</si>
  <si>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</si>
  <si>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</si>
  <si>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</si>
  <si>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</si>
  <si>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</si>
  <si>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</si>
  <si>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</si>
  <si>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</si>
  <si>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</si>
  <si>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</si>
  <si>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</si>
  <si>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</si>
  <si>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</si>
  <si>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</si>
  <si>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</si>
  <si>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</si>
  <si>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</si>
  <si>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</si>
  <si>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</si>
  <si>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</si>
  <si>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</si>
  <si>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</si>
  <si>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</si>
  <si>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</si>
  <si>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</si>
  <si>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</si>
  <si>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</si>
  <si>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</si>
  <si>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</si>
  <si>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</si>
  <si>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</si>
  <si>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</si>
  <si>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</si>
  <si>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</si>
  <si>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</si>
  <si>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</si>
  <si>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</si>
  <si>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</si>
  <si>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</si>
  <si>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</si>
  <si>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</si>
  <si>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</si>
  <si>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</si>
  <si>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</si>
  <si>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</si>
  <si>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</si>
  <si>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</si>
  <si>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</si>
  <si>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</si>
  <si>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</si>
  <si>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</si>
  <si>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</si>
  <si>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</si>
  <si>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</si>
  <si>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</si>
  <si>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</si>
  <si>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</si>
  <si>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</si>
  <si>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</si>
  <si>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</si>
  <si>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</si>
  <si>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</si>
  <si>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</si>
  <si>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</si>
  <si>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</si>
  <si>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</si>
  <si>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</si>
  <si>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</si>
  <si>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</si>
  <si>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</si>
  <si>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</si>
  <si>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</si>
  <si>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</si>
  <si>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</si>
  <si>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</si>
  <si>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</si>
  <si>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</si>
  <si>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</si>
  <si>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</si>
  <si>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</si>
  <si>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</si>
  <si>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</si>
  <si>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</si>
  <si>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</si>
  <si>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</si>
  <si>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</si>
  <si>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</si>
  <si>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</si>
  <si>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</si>
  <si>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</si>
  <si>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</si>
  <si>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</si>
  <si>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</si>
  <si>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</si>
  <si>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</si>
  <si>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</si>
  <si>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</si>
  <si>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</si>
  <si>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</si>
  <si>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</si>
  <si>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</si>
  <si>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</si>
  <si>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</si>
  <si>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</si>
  <si>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</si>
  <si>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</si>
  <si>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</si>
  <si>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</si>
  <si>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</si>
  <si>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</si>
  <si>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</si>
  <si>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</si>
  <si>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</si>
  <si>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</si>
  <si>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</si>
  <si>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</si>
  <si>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</si>
  <si>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</si>
  <si>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</si>
  <si>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</si>
  <si>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</si>
  <si>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</si>
  <si>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</si>
  <si>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</si>
  <si>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</si>
  <si>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</si>
  <si>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</si>
  <si>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</si>
  <si>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</si>
  <si>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</si>
  <si>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</si>
  <si>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</si>
  <si>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</si>
  <si>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</si>
  <si>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</si>
  <si>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</si>
  <si>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</si>
  <si>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</si>
  <si>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</si>
  <si>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</si>
  <si>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</si>
  <si>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</si>
  <si>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</si>
  <si>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</si>
  <si>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</si>
  <si>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</si>
  <si>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</si>
  <si>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</si>
  <si>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</si>
  <si>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</si>
  <si>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</si>
  <si>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</si>
  <si>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</si>
  <si>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</si>
  <si>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</si>
  <si>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</si>
  <si>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</si>
  <si>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</si>
  <si>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</si>
  <si>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</si>
  <si>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</si>
  <si>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</si>
  <si>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</si>
  <si>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</si>
  <si>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</si>
  <si>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</si>
  <si>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</si>
  <si>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</si>
  <si>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</si>
  <si>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</si>
  <si>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</si>
  <si>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</si>
  <si>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</si>
  <si>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</si>
  <si>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</si>
  <si>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</si>
  <si>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</si>
  <si>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</si>
  <si>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</si>
  <si>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</si>
  <si>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</si>
  <si>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</si>
  <si>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</si>
  <si>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</si>
  <si>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</si>
  <si>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</si>
  <si>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</si>
  <si>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</si>
  <si>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</si>
  <si>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</si>
  <si>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</si>
  <si>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</si>
  <si>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</si>
  <si>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</si>
  <si>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</si>
  <si>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</si>
  <si>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</si>
  <si>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</si>
  <si>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</si>
  <si>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</si>
  <si>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</si>
  <si>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</si>
  <si>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</si>
  <si>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</si>
  <si>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</si>
  <si>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</si>
  <si>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</si>
  <si>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</si>
  <si>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</si>
  <si>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</si>
  <si>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</si>
  <si>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</si>
  <si>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</si>
  <si>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</si>
  <si>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</si>
  <si>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</si>
  <si>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</si>
  <si>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</si>
  <si>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</si>
  <si>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</si>
  <si>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</si>
  <si>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</si>
  <si>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</si>
  <si>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</si>
  <si>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</si>
  <si>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</si>
  <si>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</si>
  <si>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</si>
  <si>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</si>
  <si>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</si>
  <si>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</si>
  <si>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</si>
  <si>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</si>
  <si>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</si>
  <si>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</si>
  <si>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</si>
  <si>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</si>
  <si>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</si>
  <si>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</si>
  <si>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</si>
  <si>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</si>
  <si>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</si>
  <si>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</si>
  <si>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</si>
  <si>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</si>
  <si>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</si>
  <si>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</si>
  <si>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</si>
  <si>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</si>
  <si>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</si>
  <si>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</si>
  <si>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</si>
  <si>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</si>
  <si>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</si>
  <si>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</si>
  <si>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</si>
  <si>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</si>
  <si>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</si>
  <si>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</si>
  <si>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</si>
  <si>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</si>
  <si>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</si>
  <si>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</si>
  <si>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</si>
  <si>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</si>
  <si>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</si>
  <si>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</si>
  <si>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</si>
  <si>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</si>
  <si>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</si>
  <si>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</si>
  <si>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</si>
  <si>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</si>
  <si>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</si>
  <si>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</si>
  <si>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</si>
  <si>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</si>
  <si>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</si>
  <si>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</si>
  <si>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</si>
  <si>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</si>
  <si>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</si>
  <si>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</si>
  <si>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</si>
  <si>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</si>
  <si>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</si>
  <si>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</si>
  <si>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</si>
  <si>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</si>
  <si>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</si>
  <si>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</si>
  <si>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</si>
  <si>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</si>
  <si>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</si>
  <si>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</si>
  <si>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</si>
  <si>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</si>
  <si>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</si>
  <si>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</si>
  <si>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</si>
  <si>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</si>
  <si>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</si>
  <si>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</si>
  <si>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</si>
  <si>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</si>
  <si>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</si>
  <si>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</si>
  <si>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</si>
  <si>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</si>
  <si>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</si>
  <si>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</si>
  <si>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</si>
  <si>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</si>
  <si>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</si>
  <si>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</si>
  <si>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</si>
  <si>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</si>
  <si>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</si>
  <si>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</si>
  <si>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</si>
  <si>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</si>
  <si>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</si>
  <si>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</si>
  <si>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</si>
  <si>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</si>
  <si>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</si>
  <si>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</si>
  <si>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</si>
  <si>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</si>
  <si>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</si>
  <si>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</si>
  <si>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</si>
  <si>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</si>
  <si>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</si>
  <si>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</si>
  <si>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</si>
  <si>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</si>
  <si>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</si>
  <si>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</si>
  <si>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</si>
  <si>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</si>
  <si>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</si>
  <si>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</si>
  <si>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</si>
  <si>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</si>
  <si>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</si>
  <si>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</si>
  <si>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</si>
  <si>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</si>
  <si>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</si>
  <si>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</si>
  <si>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</si>
  <si>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</si>
  <si>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</si>
  <si>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</si>
  <si>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</si>
  <si>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</si>
  <si>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</si>
  <si>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</si>
  <si>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</si>
  <si>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</si>
  <si>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</si>
  <si>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</si>
  <si>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</si>
  <si>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</si>
  <si>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</si>
  <si>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</si>
  <si>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</si>
  <si>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</si>
  <si>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</si>
  <si>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</si>
  <si>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</si>
  <si>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</si>
  <si>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</si>
  <si>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</si>
  <si>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</si>
  <si>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</si>
  <si>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</si>
  <si>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</si>
  <si>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</si>
  <si>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</si>
  <si>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</si>
  <si>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</si>
  <si>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</si>
  <si>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</si>
  <si>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</si>
  <si>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</si>
  <si>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</si>
  <si>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</si>
  <si>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</si>
  <si>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</si>
  <si>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</si>
  <si>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</si>
  <si>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</si>
  <si>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</si>
  <si>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</si>
  <si>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</si>
  <si>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</si>
  <si>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</si>
  <si>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</si>
  <si>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</si>
  <si>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</si>
  <si>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</si>
  <si>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</si>
  <si>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</si>
  <si>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</si>
  <si>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</si>
  <si>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</si>
  <si>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</si>
  <si>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</si>
  <si>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</si>
  <si>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</si>
  <si>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</si>
  <si>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</si>
  <si>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</si>
  <si>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</si>
  <si>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</si>
  <si>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</si>
  <si>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</si>
  <si>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</si>
  <si>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</si>
  <si>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</si>
  <si>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</si>
  <si>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</si>
  <si>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</si>
  <si>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</si>
  <si>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</si>
  <si>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</si>
  <si>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</si>
  <si>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</si>
  <si>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</si>
  <si>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</si>
  <si>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</si>
  <si>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</si>
  <si>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</si>
  <si>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</si>
  <si>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</si>
  <si>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</si>
  <si>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</si>
  <si>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</si>
  <si>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</si>
  <si>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</si>
  <si>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</si>
  <si>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</si>
  <si>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</si>
  <si>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</si>
  <si>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</si>
  <si>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</si>
  <si>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</si>
  <si>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</si>
  <si>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</si>
  <si>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</si>
  <si>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</si>
  <si>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</si>
  <si>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</si>
  <si>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</si>
  <si>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</si>
  <si>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</si>
  <si>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</si>
  <si>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</si>
  <si>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</si>
  <si>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</si>
  <si>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</si>
  <si>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</si>
  <si>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</si>
  <si>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</si>
  <si>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</si>
  <si>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</si>
  <si>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</si>
  <si>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</si>
  <si>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</si>
  <si>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</si>
  <si>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</si>
  <si>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</si>
  <si>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</si>
  <si>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</si>
  <si>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</si>
  <si>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</si>
  <si>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</si>
  <si>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</si>
  <si>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</si>
  <si>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</si>
  <si>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</si>
  <si>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</si>
  <si>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</si>
  <si>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</si>
  <si>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</si>
  <si>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</si>
  <si>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</si>
  <si>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</si>
  <si>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</si>
  <si>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</si>
  <si>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</si>
  <si>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</si>
  <si>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</si>
  <si>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</si>
  <si>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</si>
  <si>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</si>
  <si>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</si>
  <si>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</si>
  <si>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</si>
  <si>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</si>
  <si>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</si>
  <si>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</si>
  <si>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</si>
  <si>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</si>
  <si>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</si>
  <si>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</si>
  <si>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</si>
  <si>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</si>
  <si>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</si>
  <si>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</si>
  <si>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</si>
  <si>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</si>
  <si>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</si>
  <si>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</si>
  <si>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</si>
  <si>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</si>
  <si>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</si>
  <si>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</si>
  <si>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</si>
  <si>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</si>
  <si>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</si>
  <si>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</si>
  <si>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</si>
  <si>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</si>
  <si>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</si>
  <si>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</si>
  <si>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</si>
  <si>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</si>
  <si>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</si>
  <si>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</si>
  <si>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</si>
  <si>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</si>
  <si>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</si>
  <si>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</si>
  <si>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</si>
  <si>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</si>
  <si>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</si>
  <si>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</si>
  <si>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</si>
  <si>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</si>
  <si>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</si>
  <si>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</si>
  <si>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</si>
  <si>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</si>
  <si>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</si>
  <si>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</si>
  <si>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</si>
  <si>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</si>
  <si>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</si>
  <si>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</si>
  <si>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</si>
  <si>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</si>
  <si>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</si>
  <si>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</si>
  <si>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</si>
  <si>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</si>
  <si>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</si>
  <si>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</si>
  <si>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</si>
  <si>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</si>
  <si>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</si>
  <si>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</si>
  <si>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</si>
  <si>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</si>
  <si>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</si>
  <si>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</si>
  <si>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</si>
  <si>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</si>
  <si>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</si>
  <si>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</si>
  <si>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</si>
  <si>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</si>
  <si>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</si>
  <si>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</si>
  <si>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</si>
  <si>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</si>
  <si>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</si>
  <si>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</si>
  <si>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</si>
  <si>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</si>
  <si>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</si>
  <si>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</si>
  <si>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</si>
  <si>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</si>
  <si>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</si>
  <si>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</si>
  <si>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</si>
  <si>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</si>
  <si>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</si>
  <si>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</si>
  <si>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</si>
  <si>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</si>
  <si>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</si>
  <si>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</si>
  <si>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</si>
  <si>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</si>
  <si>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</si>
  <si>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</si>
  <si>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</si>
  <si>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</si>
  <si>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</si>
  <si>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</si>
  <si>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</si>
  <si>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</si>
  <si>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</si>
  <si>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</si>
  <si>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</si>
  <si>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</si>
  <si>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</si>
  <si>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</si>
  <si>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</si>
  <si>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</si>
  <si>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</si>
  <si>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</si>
  <si>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</si>
  <si>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</si>
  <si>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</si>
  <si>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</si>
  <si>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</si>
  <si>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</si>
  <si>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</si>
  <si>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</si>
  <si>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</si>
  <si>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</si>
  <si>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</si>
  <si>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</si>
  <si>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</si>
  <si>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</si>
  <si>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</si>
  <si>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</si>
  <si>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</si>
  <si>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</si>
  <si>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</si>
  <si>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</si>
  <si>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</si>
  <si>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</si>
  <si>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</si>
  <si>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</si>
  <si>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</si>
  <si>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</si>
  <si>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</si>
  <si>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</si>
  <si>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</si>
  <si>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</si>
  <si>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</si>
  <si>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</si>
  <si>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</si>
  <si>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</si>
  <si>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</si>
  <si>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</si>
  <si>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</si>
  <si>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</si>
  <si>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</si>
  <si>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</si>
  <si>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</si>
  <si>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</si>
  <si>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</si>
  <si>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</si>
  <si>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</si>
  <si>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</si>
  <si>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</si>
  <si>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</si>
  <si>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</si>
  <si>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</si>
  <si>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</si>
  <si>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</si>
  <si>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</si>
  <si>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</si>
  <si>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</si>
  <si>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</si>
  <si>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</si>
  <si>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</si>
  <si>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</si>
  <si>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</si>
  <si>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</si>
  <si>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</si>
  <si>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</si>
  <si>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</si>
  <si>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</si>
  <si>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</si>
  <si>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</si>
  <si>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</si>
  <si>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</si>
  <si>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</si>
  <si>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</si>
  <si>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</si>
  <si>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</si>
  <si>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</si>
  <si>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</si>
  <si>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</si>
  <si>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</si>
  <si>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</si>
  <si>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</si>
  <si>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</si>
  <si>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</si>
  <si>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</si>
  <si>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</si>
  <si>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</si>
  <si>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</si>
  <si>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</si>
  <si>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</si>
  <si>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</si>
  <si>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</si>
  <si>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</si>
  <si>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</si>
  <si>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</si>
  <si>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</si>
  <si>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</si>
  <si>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</si>
  <si>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</si>
  <si>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</si>
  <si>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</si>
  <si>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</si>
  <si>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</si>
  <si>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</si>
  <si>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</si>
  <si>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</si>
  <si>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</si>
  <si>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</si>
  <si>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</si>
  <si>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</si>
  <si>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</si>
  <si>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</si>
  <si>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</si>
  <si>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</si>
  <si>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</si>
  <si>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</si>
  <si>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</si>
  <si>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</si>
  <si>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</si>
  <si>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</si>
  <si>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</si>
  <si>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</si>
  <si>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</si>
  <si>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</si>
  <si>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</si>
  <si>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</si>
  <si>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</si>
  <si>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</si>
  <si>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</si>
  <si>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</si>
  <si>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</si>
  <si>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</si>
  <si>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</si>
  <si>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</si>
  <si>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</si>
  <si>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</si>
  <si>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</si>
  <si>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</si>
  <si>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</si>
  <si>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</si>
  <si>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</si>
  <si>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</si>
  <si>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</si>
  <si>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</si>
  <si>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</si>
  <si>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</si>
  <si>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</si>
  <si>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</si>
  <si>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</si>
  <si>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</si>
  <si>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</si>
  <si>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</si>
  <si>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</si>
  <si>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</si>
  <si>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</si>
  <si>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</si>
  <si>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</si>
  <si>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</si>
  <si>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</si>
  <si>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</si>
  <si>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</si>
  <si>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</si>
  <si>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</si>
  <si>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</si>
  <si>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</si>
  <si>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</si>
  <si>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</si>
  <si>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</si>
  <si>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</si>
  <si>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</si>
  <si>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</si>
  <si>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</si>
  <si>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</si>
  <si>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</si>
  <si>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</si>
  <si>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</si>
  <si>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</si>
  <si>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</si>
  <si>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</si>
  <si>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</si>
  <si>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</si>
  <si>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</si>
  <si>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</si>
  <si>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</si>
  <si>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</si>
  <si>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</si>
  <si>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</si>
  <si>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</si>
  <si>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</si>
  <si>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</si>
  <si>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</si>
  <si>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</si>
  <si>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</si>
  <si>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</si>
  <si>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</si>
  <si>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</si>
  <si>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</si>
  <si>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</si>
  <si>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</si>
  <si>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</si>
  <si>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</si>
  <si>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</si>
  <si>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</si>
  <si>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</si>
  <si>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</si>
  <si>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</si>
  <si>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</si>
  <si>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</si>
  <si>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</si>
  <si>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</si>
  <si>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</si>
  <si>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</si>
  <si>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</si>
  <si>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</si>
  <si>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</si>
  <si>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</si>
  <si>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</si>
  <si>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</si>
  <si>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</si>
  <si>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</si>
  <si>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</si>
  <si>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</si>
  <si>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</si>
  <si>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</si>
  <si>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</si>
  <si>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</si>
  <si>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</si>
  <si>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</si>
  <si>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</si>
  <si>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</si>
  <si>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</si>
  <si>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</si>
  <si>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</si>
  <si>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</si>
  <si>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</si>
  <si>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</si>
  <si>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</si>
  <si>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</si>
  <si>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</si>
  <si>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</si>
  <si>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</si>
  <si>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</si>
  <si>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</si>
  <si>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</si>
  <si>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</si>
  <si>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</si>
  <si>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</si>
  <si>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</si>
  <si>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</si>
  <si>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</si>
  <si>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</si>
  <si>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</si>
  <si>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</si>
  <si>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</si>
  <si>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</si>
  <si>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</si>
  <si>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</si>
  <si>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</si>
  <si>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</si>
  <si>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</si>
  <si>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</si>
  <si>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</si>
  <si>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</si>
  <si>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</si>
  <si>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</si>
  <si>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</si>
  <si>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</si>
  <si>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</si>
  <si>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</si>
  <si>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</si>
  <si>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</si>
  <si>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</si>
  <si>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</si>
  <si>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</si>
  <si>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</si>
  <si>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</si>
  <si>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</si>
  <si>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</si>
  <si>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</si>
  <si>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</si>
  <si>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</si>
  <si>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</si>
  <si>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</si>
  <si>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</si>
  <si>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</si>
  <si>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</si>
  <si>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</si>
  <si>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</si>
  <si>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</si>
  <si>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</si>
  <si>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</si>
  <si>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</si>
  <si>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</si>
  <si>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</si>
  <si>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</si>
  <si>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</si>
  <si>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</si>
  <si>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</si>
  <si>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</si>
  <si>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</si>
  <si>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</si>
  <si>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</si>
  <si>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</si>
  <si>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</si>
  <si>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</si>
  <si>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</si>
  <si>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</si>
  <si>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</si>
  <si>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</si>
  <si>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</si>
  <si>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</si>
  <si>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</si>
  <si>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</si>
  <si>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</si>
  <si>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</si>
  <si>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</si>
  <si>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</si>
  <si>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</si>
  <si>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</si>
  <si>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</si>
  <si>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</si>
  <si>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</si>
  <si>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</si>
  <si>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</si>
  <si>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</si>
  <si>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</si>
  <si>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</si>
  <si>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</si>
  <si>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</si>
  <si>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</si>
  <si>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</si>
  <si>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</si>
  <si>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</si>
  <si>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</si>
  <si>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</si>
  <si>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</si>
  <si>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</si>
  <si>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</si>
  <si>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</si>
  <si>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</si>
  <si>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</si>
  <si>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</si>
  <si>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</si>
  <si>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</si>
  <si>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</si>
  <si>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</si>
  <si>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</si>
  <si>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</si>
  <si>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</si>
  <si>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</si>
  <si>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</si>
  <si>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</si>
  <si>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</si>
  <si>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</si>
  <si>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</si>
  <si>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</si>
  <si>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</si>
  <si>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</si>
  <si>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</si>
  <si>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</si>
  <si>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</si>
  <si>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</si>
  <si>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</si>
  <si>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</si>
  <si>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</si>
  <si>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</si>
  <si>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</si>
  <si>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</si>
  <si>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</si>
  <si>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</si>
  <si>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</si>
  <si>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</si>
  <si>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</si>
  <si>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</si>
  <si>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</si>
  <si>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</si>
  <si>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</si>
  <si>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</si>
  <si>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</si>
  <si>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</si>
  <si>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</si>
  <si>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</si>
  <si>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</si>
  <si>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</si>
  <si>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</si>
  <si>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</si>
  <si>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</si>
  <si>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</si>
  <si>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</si>
  <si>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</si>
  <si>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</si>
  <si>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</si>
  <si>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</si>
  <si>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</si>
  <si>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</si>
  <si>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</si>
  <si>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</si>
  <si>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</si>
  <si>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</si>
  <si>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</si>
  <si>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</si>
  <si>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</si>
  <si>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</si>
  <si>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</si>
  <si>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</si>
  <si>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</si>
  <si>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</si>
  <si>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</si>
  <si>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</si>
  <si>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</si>
  <si>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</si>
  <si>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</si>
  <si>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</si>
  <si>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</si>
  <si>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</si>
  <si>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</si>
  <si>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</si>
  <si>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</si>
  <si>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</si>
  <si>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</si>
  <si>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</si>
  <si>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</si>
  <si>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</si>
  <si>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</si>
  <si>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</si>
  <si>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</si>
  <si>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</si>
  <si>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</si>
  <si>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</si>
  <si>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</si>
  <si>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</si>
  <si>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</si>
  <si>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</si>
  <si>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</si>
  <si>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</si>
  <si>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</si>
  <si>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</si>
  <si>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</si>
  <si>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</si>
  <si>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</si>
  <si>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</si>
  <si>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</si>
  <si>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</si>
  <si>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</si>
  <si>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</si>
  <si>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</si>
  <si>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</si>
  <si>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</si>
  <si>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</si>
  <si>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</si>
  <si>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</si>
  <si>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</si>
  <si>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</si>
  <si>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</si>
  <si>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</si>
  <si>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</si>
  <si>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</si>
  <si>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</si>
  <si>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</si>
  <si>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</si>
  <si>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</si>
  <si>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</si>
  <si>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</si>
  <si>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</si>
  <si>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</si>
  <si>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</si>
  <si>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</si>
  <si>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</si>
  <si>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</si>
  <si>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</si>
  <si>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</si>
  <si>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</si>
  <si>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</si>
  <si>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</si>
  <si>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</si>
  <si>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</si>
  <si>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</si>
  <si>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</si>
  <si>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</si>
  <si>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</si>
  <si>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</si>
  <si>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</si>
  <si>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</si>
  <si>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</si>
  <si>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</si>
  <si>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</si>
  <si>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</si>
  <si>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</si>
  <si>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</si>
  <si>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</si>
  <si>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</si>
  <si>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</si>
  <si>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</si>
  <si>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</si>
  <si>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</si>
  <si>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</si>
  <si>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</si>
  <si>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</si>
  <si>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</si>
  <si>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</si>
  <si>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</si>
  <si>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</si>
  <si>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</si>
  <si>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</si>
  <si>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</si>
  <si>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</si>
  <si>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</si>
  <si>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</si>
  <si>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</si>
  <si>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</si>
  <si>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</si>
  <si>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</si>
  <si>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</si>
  <si>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</si>
  <si>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</si>
  <si>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</si>
  <si>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</si>
  <si>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</si>
  <si>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</si>
  <si>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</si>
  <si>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</si>
  <si>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</si>
  <si>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</si>
  <si>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</si>
  <si>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</si>
  <si>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</si>
  <si>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</si>
  <si>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</si>
  <si>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</si>
  <si>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</si>
  <si>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</si>
  <si>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</si>
  <si>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</si>
  <si>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</si>
  <si>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</si>
  <si>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</si>
  <si>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</si>
  <si>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</si>
  <si>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</si>
  <si>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</si>
  <si>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</si>
  <si>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</si>
  <si>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</si>
  <si>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</si>
  <si>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</si>
  <si>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</si>
  <si>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</si>
  <si>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</si>
  <si>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</si>
  <si>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</si>
  <si>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</si>
  <si>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</si>
  <si>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</si>
  <si>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</si>
  <si>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</si>
  <si>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</si>
  <si>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</si>
  <si>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</si>
  <si>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</si>
  <si>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</si>
  <si>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</si>
  <si>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</si>
  <si>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</si>
  <si>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</si>
  <si>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</si>
  <si>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</si>
  <si>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</si>
  <si>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</si>
  <si>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</si>
  <si>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</si>
  <si>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</si>
  <si>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</si>
  <si>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</si>
  <si>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</si>
  <si>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</si>
  <si>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</si>
  <si>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</si>
  <si>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</si>
  <si>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</si>
  <si>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</si>
  <si>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</si>
  <si>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</si>
  <si>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</si>
  <si>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</si>
  <si>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</si>
  <si>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</si>
  <si>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</si>
  <si>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</si>
  <si>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</si>
  <si>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</si>
  <si>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</si>
  <si>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</si>
  <si>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</si>
  <si>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</si>
  <si>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</si>
  <si>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</si>
  <si>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</si>
  <si>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</si>
  <si>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</si>
  <si>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</si>
  <si>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</si>
  <si>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</si>
  <si>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</si>
  <si>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</si>
  <si>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</si>
  <si>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</si>
  <si>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</si>
  <si>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</si>
  <si>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</si>
  <si>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</si>
  <si>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</si>
  <si>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</si>
  <si>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</si>
  <si>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</si>
  <si>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</si>
  <si>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</si>
  <si>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</si>
  <si>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</si>
  <si>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</si>
  <si>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</si>
  <si>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</si>
  <si>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</si>
  <si>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</si>
  <si>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</si>
  <si>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</si>
  <si>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</si>
  <si>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</si>
  <si>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</si>
  <si>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</si>
  <si>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</si>
  <si>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</si>
  <si>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</si>
  <si>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</si>
  <si>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</si>
  <si>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</si>
  <si>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</si>
  <si>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</si>
  <si>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</si>
  <si>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</si>
  <si>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</si>
  <si>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</si>
  <si>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</si>
  <si>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</si>
  <si>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</si>
  <si>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</si>
  <si>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</si>
  <si>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</si>
  <si>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</si>
  <si>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</si>
  <si>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</si>
  <si>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</si>
  <si>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</si>
  <si>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</si>
  <si>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</si>
  <si>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</si>
  <si>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</si>
  <si>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</si>
  <si>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</si>
  <si>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</si>
  <si>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</si>
  <si>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</si>
  <si>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</si>
  <si>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</si>
  <si>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</si>
  <si>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</si>
  <si>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</si>
  <si>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</si>
  <si>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</si>
  <si>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</si>
  <si>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</si>
  <si>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</si>
  <si>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</si>
  <si>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</si>
  <si>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</si>
  <si>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</si>
  <si>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</si>
  <si>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</si>
  <si>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</si>
  <si>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</si>
  <si>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</si>
  <si>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</si>
  <si>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</si>
  <si>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</si>
  <si>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</si>
  <si>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</si>
  <si>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</si>
  <si>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</si>
  <si>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</si>
  <si>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</si>
  <si>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</si>
  <si>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</si>
  <si>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</si>
  <si>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</si>
  <si>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</si>
  <si>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</si>
  <si>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</si>
  <si>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</si>
  <si>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</si>
  <si>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</si>
  <si>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</si>
  <si>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</si>
  <si>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</si>
  <si>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</si>
  <si>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</si>
  <si>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</si>
  <si>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</si>
  <si>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</si>
  <si>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</si>
  <si>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</si>
  <si>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</si>
  <si>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</si>
  <si>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</si>
  <si>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</si>
  <si>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</si>
  <si>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</si>
  <si>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</si>
  <si>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</si>
  <si>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</si>
  <si>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</si>
  <si>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</si>
  <si>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</si>
  <si>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</si>
  <si>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</si>
  <si>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</si>
  <si>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</si>
  <si>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</si>
  <si>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</si>
  <si>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</si>
  <si>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</si>
  <si>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</si>
  <si>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</si>
  <si>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</si>
  <si>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</si>
  <si>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</si>
  <si>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</si>
  <si>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</si>
  <si>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</si>
  <si>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</si>
  <si>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</si>
  <si>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</si>
  <si>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</si>
  <si>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</si>
  <si>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</si>
  <si>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</si>
  <si>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</si>
  <si>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</si>
  <si>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</si>
  <si>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</si>
  <si>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</si>
  <si>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</si>
  <si>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</si>
  <si>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</si>
  <si>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</si>
  <si>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</si>
  <si>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</si>
  <si>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</si>
  <si>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</si>
  <si>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</si>
  <si>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</si>
  <si>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</si>
  <si>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</si>
  <si>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</si>
  <si>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</si>
  <si>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</si>
  <si>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</si>
  <si>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</si>
  <si>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</si>
  <si>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</si>
  <si>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</si>
  <si>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</si>
  <si>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</si>
  <si>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</si>
  <si>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</si>
  <si>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</si>
  <si>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</si>
  <si>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</si>
  <si>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</si>
  <si>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</si>
  <si>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</si>
  <si>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</si>
  <si>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</si>
  <si>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</si>
  <si>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</si>
  <si>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</si>
  <si>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</si>
  <si>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</si>
  <si>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</si>
  <si>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</si>
  <si>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</si>
  <si>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</si>
  <si>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</si>
  <si>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</si>
  <si>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</si>
  <si>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</si>
  <si>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</si>
  <si>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</si>
  <si>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</si>
  <si>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</si>
  <si>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</si>
  <si>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</si>
  <si>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</si>
  <si>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</si>
  <si>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</si>
  <si>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</si>
  <si>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</si>
  <si>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</si>
  <si>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</si>
  <si>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</si>
  <si>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</si>
  <si>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</si>
  <si>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</si>
  <si>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</si>
  <si>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</si>
  <si>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</si>
  <si>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</si>
  <si>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</si>
  <si>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</si>
  <si>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</si>
  <si>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</si>
  <si>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</si>
  <si>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</si>
  <si>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</si>
  <si>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</si>
  <si>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</si>
  <si>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</si>
  <si>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</si>
  <si>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</si>
  <si>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</si>
  <si>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</si>
  <si>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</si>
  <si>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</si>
  <si>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</si>
  <si>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</si>
  <si>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</si>
  <si>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</si>
  <si>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</si>
  <si>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</si>
  <si>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</si>
  <si>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</si>
  <si>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</si>
  <si>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</si>
  <si>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</si>
  <si>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</si>
  <si>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</si>
  <si>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</si>
  <si>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</si>
  <si>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</si>
  <si>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</si>
  <si>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</si>
  <si>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</si>
  <si>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</si>
  <si>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</si>
  <si>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</si>
  <si>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</si>
  <si>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</si>
  <si>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</si>
  <si>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</si>
  <si>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</si>
  <si>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</si>
  <si>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</si>
  <si>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</si>
  <si>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</si>
  <si>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</si>
  <si>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</si>
  <si>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</si>
  <si>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</si>
  <si>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</si>
  <si>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</si>
  <si>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</si>
  <si>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</si>
  <si>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</si>
  <si>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</si>
  <si>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</si>
  <si>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</si>
  <si>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</si>
  <si>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</si>
  <si>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</si>
  <si>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</si>
  <si>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</si>
  <si>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</si>
  <si>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</si>
  <si>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</si>
  <si>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</si>
  <si>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</si>
  <si>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</si>
  <si>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</si>
  <si>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</si>
  <si>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</si>
  <si>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</si>
  <si>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</si>
  <si>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</si>
  <si>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</si>
  <si>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</si>
  <si>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</si>
  <si>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</si>
  <si>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</si>
  <si>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</si>
  <si>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</si>
  <si>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</si>
  <si>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</si>
  <si>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</si>
  <si>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</si>
  <si>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</si>
  <si>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</si>
  <si>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</si>
  <si>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</si>
  <si>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</si>
  <si>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</si>
  <si>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</si>
  <si>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</si>
  <si>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</si>
  <si>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</si>
  <si>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</si>
  <si>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</si>
  <si>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</si>
  <si>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</si>
  <si>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</si>
  <si>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</si>
  <si>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</si>
  <si>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</si>
  <si>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</si>
  <si>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</si>
  <si>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</si>
  <si>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</si>
  <si>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</si>
  <si>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</si>
  <si>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</si>
  <si>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</si>
  <si>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</si>
  <si>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</si>
  <si>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</si>
  <si>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</si>
  <si>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</si>
  <si>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</si>
  <si>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</si>
  <si>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</si>
  <si>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</si>
  <si>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</si>
  <si>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</si>
  <si>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</si>
  <si>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</si>
  <si>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</si>
  <si>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</si>
  <si>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</si>
  <si>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</si>
  <si>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</si>
  <si>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</si>
  <si>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</si>
  <si>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</si>
  <si>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</si>
  <si>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</si>
  <si>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</si>
  <si>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</si>
  <si>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</si>
  <si>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</si>
  <si>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</si>
  <si>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</si>
  <si>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</si>
  <si>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</si>
  <si>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</si>
  <si>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</si>
  <si>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</si>
  <si>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</si>
  <si>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</si>
  <si>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</si>
  <si>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</si>
  <si>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</si>
  <si>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</si>
  <si>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</si>
  <si>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</si>
  <si>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</si>
  <si>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</si>
  <si>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</si>
  <si>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</si>
  <si>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</si>
  <si>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</si>
  <si>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</si>
  <si>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</si>
  <si>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</si>
  <si>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</si>
  <si>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</si>
  <si>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</si>
  <si>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</si>
  <si>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</si>
  <si>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</si>
  <si>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</si>
  <si>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</si>
  <si>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</si>
  <si>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</si>
  <si>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</si>
  <si>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</si>
  <si>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</si>
  <si>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</si>
  <si>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</si>
  <si>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</si>
  <si>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</si>
  <si>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</si>
  <si>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</si>
  <si>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</si>
  <si>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</si>
  <si>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</si>
  <si>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</si>
  <si>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</si>
  <si>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</si>
  <si>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</si>
  <si>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</si>
  <si>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</si>
  <si>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</si>
  <si>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</si>
  <si>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</si>
  <si>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</si>
  <si>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</si>
  <si>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</si>
  <si>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</si>
  <si>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</si>
  <si>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</si>
  <si>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</si>
  <si>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</si>
  <si>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</si>
  <si>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</si>
  <si>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</si>
  <si>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</si>
  <si>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</si>
  <si>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</si>
  <si>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</si>
  <si>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</si>
  <si>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</si>
  <si>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</si>
  <si>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</si>
  <si>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</si>
  <si>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</si>
  <si>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</si>
  <si>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</si>
  <si>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</si>
  <si>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</si>
  <si>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</si>
  <si>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</si>
  <si>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</si>
  <si>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</si>
  <si>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</si>
  <si>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</si>
  <si>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</si>
  <si>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</si>
  <si>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</si>
  <si>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</si>
  <si>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</si>
  <si>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</si>
  <si>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</si>
  <si>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</si>
  <si>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</si>
  <si>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</si>
  <si>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</si>
  <si>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</si>
  <si>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</si>
  <si>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</si>
  <si>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</si>
  <si>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</si>
  <si>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</si>
  <si>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</si>
  <si>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</si>
  <si>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</si>
  <si>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</si>
  <si>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</si>
  <si>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</si>
  <si>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</si>
  <si>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</si>
  <si>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</si>
  <si>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</si>
  <si>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</si>
  <si>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</si>
  <si>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</si>
  <si>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</si>
  <si>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</si>
  <si>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</si>
  <si>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</si>
  <si>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</si>
  <si>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</si>
  <si>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</si>
  <si>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</si>
  <si>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</si>
  <si>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</si>
  <si>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</si>
  <si>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</si>
  <si>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</si>
  <si>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</si>
  <si>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</si>
  <si>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</si>
  <si>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</si>
  <si>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</si>
  <si>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</si>
  <si>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</si>
  <si>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</si>
  <si>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</si>
  <si>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</si>
  <si>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</si>
  <si>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</si>
  <si>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</si>
  <si>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</si>
  <si>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</si>
  <si>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</si>
  <si>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</si>
  <si>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</si>
  <si>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</si>
  <si>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</si>
  <si>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</si>
  <si>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</si>
  <si>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</si>
  <si>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</si>
  <si>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</si>
  <si>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</si>
  <si>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</si>
  <si>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</si>
  <si>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</si>
  <si>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</si>
  <si>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</si>
  <si>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</si>
  <si>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</si>
  <si>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</si>
  <si>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</si>
  <si>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</si>
  <si>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</si>
  <si>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</si>
  <si>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</si>
  <si>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</si>
  <si>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</si>
  <si>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</si>
  <si>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</si>
  <si>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</si>
  <si>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</si>
  <si>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</si>
  <si>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</si>
  <si>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</si>
  <si>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</si>
  <si>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</si>
  <si>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</si>
  <si>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</si>
  <si>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</si>
  <si>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</si>
  <si>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</si>
  <si>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</si>
  <si>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</si>
  <si>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</si>
  <si>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</si>
  <si>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</si>
  <si>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</t>
  </si>
  <si>
    <t>deadline_date</t>
  </si>
  <si>
    <t>launched_at_date</t>
  </si>
  <si>
    <t>percentage_of_goal_pledged</t>
  </si>
  <si>
    <t>avgerage_donation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</si>
  <si>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</si>
  <si>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</si>
  <si>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</si>
  <si>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</si>
  <si>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</si>
  <si>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</si>
  <si>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</si>
  <si>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</si>
  <si>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</si>
  <si>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</si>
  <si>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</si>
  <si>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</si>
  <si>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</si>
  <si>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</si>
  <si>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</si>
  <si>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</si>
  <si>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</si>
  <si>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</si>
  <si>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</si>
  <si>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</si>
  <si>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</si>
  <si>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</si>
  <si>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</si>
  <si>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</si>
  <si>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</si>
  <si>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</si>
  <si>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</si>
  <si>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</si>
  <si>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</si>
  <si>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</si>
  <si>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</si>
  <si>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</si>
  <si>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</si>
  <si>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</si>
  <si>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</si>
  <si>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</si>
  <si>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</si>
  <si>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</si>
  <si>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</si>
  <si>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</si>
  <si>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</si>
  <si>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</si>
  <si>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</si>
  <si>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</si>
  <si>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</si>
  <si>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</si>
  <si>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</si>
  <si>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</si>
  <si>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</si>
  <si>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</si>
  <si>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Parent_category</t>
  </si>
  <si>
    <t>Subcategory</t>
  </si>
  <si>
    <t>Row Labels</t>
  </si>
  <si>
    <t>Grand Total</t>
  </si>
  <si>
    <t>Count of outcome</t>
  </si>
  <si>
    <t>Column Labels</t>
  </si>
  <si>
    <t>duration_days</t>
  </si>
  <si>
    <t>Year_Launched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</si>
  <si>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</si>
  <si>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</si>
  <si>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</si>
  <si>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</si>
  <si>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</si>
  <si>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</si>
  <si>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</si>
  <si>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</si>
  <si>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</si>
  <si>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</si>
  <si>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</si>
  <si>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</si>
  <si>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</si>
  <si>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(All)</t>
  </si>
  <si>
    <t>Launch_at_year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</si>
  <si>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</si>
  <si>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</si>
  <si>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</si>
  <si>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</si>
  <si>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</si>
  <si>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</si>
  <si>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</si>
  <si>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</si>
  <si>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</si>
  <si>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</si>
  <si>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</si>
  <si>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</si>
  <si>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</si>
  <si>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</si>
  <si>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</si>
  <si>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 xml:space="preserve"> 30000 to 34999 </t>
  </si>
  <si>
    <t xml:space="preserve">35000 to 39999 </t>
  </si>
  <si>
    <t xml:space="preserve"> 40000 to 44999 </t>
  </si>
  <si>
    <t xml:space="preserve"> 45000 to 49999 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</si>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</sst>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/>
    </xf>
    <xf numFmtId="9" fontId="0" fillId="0" borderId="0" xfId="2" applyFont="1"/>
    <xf numFmtId="9" fontId="1" fillId="0" borderId="0" xfId="2" applyFont="1" applyAlignment="1">
      <alignment horizontal="center"/>
    </xf>
    <xf numFmtId="44" fontId="0" fillId="0" borderId="0" xfId="1" applyFont="1"/>
    <xf numFmtId="44" fontId="1" fillId="0" borderId="0" xfId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NumberFormat="1" applyFont="1" applyAlignment="1">
      <alignment horizontal="center"/>
    </xf>
    <xf numFmtId="0" fontId="3" fillId="0" borderId="0" xfId="0" applyFont="1"/>
    <xf numFmtId="44" fontId="0" fillId="0" borderId="0" xfId="1" applyFont="1" applyAlignment="1">
      <alignment horizontal="center"/>
    </xf>
    <xf numFmtId="0" fontId="0" fillId="0" borderId="0" xfId="1" applyNumberFormat="1" applyFont="1" applyAlignment="1">
      <alignment horizontal="center"/>
    </xf>
    <xf numFmtId="44" fontId="3" fillId="0" borderId="0" xfId="0" applyNumberFormat="1" applyFont="1" applyAlignment="1">
      <alignment horizontal="center"/>
    </xf>
    <xf numFmtId="9" fontId="3" fillId="0" borderId="0" xfId="2" applyFont="1"/>
    <xf numFmtId="9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8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[StarterBook.xlsx]Theater Outcomes By Launch Date!PivotTable11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Analysis</a:t>
            </a:r>
            <a:r>
              <a:rPr lang="en-US" baseline="0"/>
              <a:t> of Launch Date: Theater Funding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04-0A47-8E29-16D29353BFF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04-0A47-8E29-16D29353BFF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04-0A47-8E29-16D29353BFFE}"/>
            </c:ext>
          </c:extLst>
        </c:ser>
        <c:ser>
          <c:idx val="3"/>
          <c:order val="3"/>
          <c:tx>
            <c:strRef>
              <c:f>'Theater Outcomes By Launch Date'!$E$4:$E$5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Date'!$E$6:$E$18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904-0A47-8E29-16D29353BF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0613967"/>
        <c:axId val="576957791"/>
      </c:lineChart>
      <c:catAx>
        <c:axId val="480613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957791"/>
        <c:crosses val="autoZero"/>
        <c:auto val="1"/>
        <c:lblAlgn val="ctr"/>
        <c:lblOffset val="100"/>
        <c:noMultiLvlLbl val="0"/>
      </c:catAx>
      <c:valAx>
        <c:axId val="576957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613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Funding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 Less than 1000 </c:v>
                </c:pt>
                <c:pt idx="1">
                  <c:v>1000 to 4999</c:v>
                </c:pt>
                <c:pt idx="2">
                  <c:v> 5000 to 9999 </c:v>
                </c:pt>
                <c:pt idx="3">
                  <c:v> 10000 to 14999 </c:v>
                </c:pt>
                <c:pt idx="4">
                  <c:v> 15000 to 19999 </c:v>
                </c:pt>
                <c:pt idx="5">
                  <c:v> 20000 to 24999 </c:v>
                </c:pt>
                <c:pt idx="6">
                  <c:v> 25000 to 29999 </c:v>
                </c:pt>
                <c:pt idx="7">
                  <c:v>  30000 to 34999  </c:v>
                </c:pt>
                <c:pt idx="8">
                  <c:v> 35000 to 39999  </c:v>
                </c:pt>
                <c:pt idx="9">
                  <c:v>  40000 to 44999  </c:v>
                </c:pt>
                <c:pt idx="10">
                  <c:v>  45000 to 49999  </c:v>
                </c:pt>
                <c:pt idx="11">
                  <c:v> Greater than 50000 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78-594A-97E3-4BB3F1347B86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 Less than 1000 </c:v>
                </c:pt>
                <c:pt idx="1">
                  <c:v>1000 to 4999</c:v>
                </c:pt>
                <c:pt idx="2">
                  <c:v> 5000 to 9999 </c:v>
                </c:pt>
                <c:pt idx="3">
                  <c:v> 10000 to 14999 </c:v>
                </c:pt>
                <c:pt idx="4">
                  <c:v> 15000 to 19999 </c:v>
                </c:pt>
                <c:pt idx="5">
                  <c:v> 20000 to 24999 </c:v>
                </c:pt>
                <c:pt idx="6">
                  <c:v> 25000 to 29999 </c:v>
                </c:pt>
                <c:pt idx="7">
                  <c:v>  30000 to 34999  </c:v>
                </c:pt>
                <c:pt idx="8">
                  <c:v> 35000 to 39999  </c:v>
                </c:pt>
                <c:pt idx="9">
                  <c:v>  40000 to 44999  </c:v>
                </c:pt>
                <c:pt idx="10">
                  <c:v>  45000 to 49999  </c:v>
                </c:pt>
                <c:pt idx="11">
                  <c:v> Greater than 50000 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78-594A-97E3-4BB3F1347B86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 Less than 1000 </c:v>
                </c:pt>
                <c:pt idx="1">
                  <c:v>1000 to 4999</c:v>
                </c:pt>
                <c:pt idx="2">
                  <c:v> 5000 to 9999 </c:v>
                </c:pt>
                <c:pt idx="3">
                  <c:v> 10000 to 14999 </c:v>
                </c:pt>
                <c:pt idx="4">
                  <c:v> 15000 to 19999 </c:v>
                </c:pt>
                <c:pt idx="5">
                  <c:v> 20000 to 24999 </c:v>
                </c:pt>
                <c:pt idx="6">
                  <c:v> 25000 to 29999 </c:v>
                </c:pt>
                <c:pt idx="7">
                  <c:v>  30000 to 34999  </c:v>
                </c:pt>
                <c:pt idx="8">
                  <c:v> 35000 to 39999  </c:v>
                </c:pt>
                <c:pt idx="9">
                  <c:v>  40000 to 44999  </c:v>
                </c:pt>
                <c:pt idx="10">
                  <c:v>  45000 to 49999  </c:v>
                </c:pt>
                <c:pt idx="11">
                  <c:v> Greater than 50000 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78-594A-97E3-4BB3F1347B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2156479"/>
        <c:axId val="292031935"/>
      </c:lineChart>
      <c:catAx>
        <c:axId val="202156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2031935"/>
        <c:crosses val="autoZero"/>
        <c:auto val="1"/>
        <c:lblAlgn val="ctr"/>
        <c:lblOffset val="100"/>
        <c:noMultiLvlLbl val="0"/>
      </c:catAx>
      <c:valAx>
        <c:axId val="292031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156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412750</xdr:colOff>
      <xdr:row>2</xdr:row>
      <xdr:rowOff>177800</xdr:rowOff>
    </xdr:from>
    <xdr:to>
      <xdr:col>25</xdr:col>
      <xdr:colOff>31750</xdr:colOff>
      <xdr:row>17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F9B41E-1BBE-C94F-AEB9-0667D537BF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682255</xdr:colOff>
      <xdr:row>14</xdr:row>
      <xdr:rowOff>95298</xdr:rowOff>
    </xdr:from>
    <xdr:to>
      <xdr:col>6</xdr:col>
      <xdr:colOff>1171549</xdr:colOff>
      <xdr:row>31</xdr:row>
      <xdr:rowOff>137830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B829E21-5AA2-6146-A86F-5641E82599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20.436243865741" createdVersion="7" refreshedVersion="7" minRefreshableVersion="3" recordCount="4120" xr:uid="{17FF404E-3ED8-4C4B-9237-86C39E372CD0}">
  <cacheSource type="worksheet">
    <worksheetSource ref="A1:U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percentage_of_goal_pledged" numFmtId="9">
      <sharedItems containsString="0" containsBlank="1" containsNumber="1" containsInteger="1" minValue="0" maxValue="22603"/>
    </cacheField>
    <cacheField name="outcom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eadline_date" numFmtId="14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launched_at_date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2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uration_days" numFmtId="0">
      <sharedItems containsString="0" containsBlank="1" containsNumber="1" containsInteger="1" minValue="0" maxValue="90" count="77">
        <n v="31"/>
        <n v="30"/>
        <n v="10"/>
        <n v="16"/>
        <n v="40"/>
        <n v="7"/>
        <n v="35"/>
        <n v="44"/>
        <n v="36"/>
        <n v="26"/>
        <n v="18"/>
        <n v="45"/>
        <n v="60"/>
        <n v="15"/>
        <n v="27"/>
        <n v="33"/>
        <n v="42"/>
        <n v="24"/>
        <n v="20"/>
        <n v="39"/>
        <n v="14"/>
        <n v="21"/>
        <n v="32"/>
        <n v="19"/>
        <n v="22"/>
        <n v="25"/>
        <n v="23"/>
        <n v="78"/>
        <n v="53"/>
        <n v="4"/>
        <n v="74"/>
        <n v="61"/>
        <n v="46"/>
        <n v="28"/>
        <n v="66"/>
        <n v="34"/>
        <n v="8"/>
        <n v="90"/>
        <n v="50"/>
        <n v="57"/>
        <n v="43"/>
        <n v="29"/>
        <n v="17"/>
        <n v="41"/>
        <n v="58"/>
        <n v="49"/>
        <n v="37"/>
        <n v="80"/>
        <n v="64"/>
        <n v="86"/>
        <n v="59"/>
        <n v="87"/>
        <n v="38"/>
        <n v="56"/>
        <n v="47"/>
        <n v="11"/>
        <n v="73"/>
        <n v="55"/>
        <n v="13"/>
        <n v="54"/>
        <n v="9"/>
        <n v="52"/>
        <n v="69"/>
        <n v="62"/>
        <n v="48"/>
        <n v="12"/>
        <n v="67"/>
        <n v="51"/>
        <n v="3"/>
        <n v="6"/>
        <n v="77"/>
        <n v="71"/>
        <n v="5"/>
        <n v="1"/>
        <n v="2"/>
        <n v="0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avgerage_donation" numFmtId="44">
      <sharedItems containsBlank="1" containsMixedTypes="1" containsNumber="1" minValue="1" maxValue="3304"/>
    </cacheField>
    <cacheField name="spotlight" numFmtId="0">
      <sharedItems containsBlank="1"/>
    </cacheField>
    <cacheField name="Parent_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Quarters" numFmtId="0" databaseField="0">
      <fieldGroup base="12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2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20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"/>
    <x v="0"/>
    <s v="US"/>
    <s v="USD"/>
    <n v="1437620400"/>
    <d v="2015-07-23T03:00:00"/>
    <n v="1434931811"/>
    <x v="0"/>
    <x v="0"/>
    <b v="0"/>
    <n v="182"/>
    <n v="63.92"/>
    <b v="1"/>
    <x v="0"/>
    <x v="0"/>
  </r>
  <r>
    <n v="1"/>
    <s v="FannibalFest Fan Convention"/>
    <s v="A Hannibal TV Show Fan Convention and Art Collective"/>
    <n v="10275"/>
    <n v="14653"/>
    <n v="1"/>
    <x v="0"/>
    <s v="US"/>
    <s v="USD"/>
    <n v="1488464683"/>
    <d v="2017-03-02T14:24:43"/>
    <n v="1485872683"/>
    <x v="1"/>
    <x v="1"/>
    <b v="0"/>
    <n v="79"/>
    <n v="185.48"/>
    <b v="1"/>
    <x v="0"/>
    <x v="0"/>
  </r>
  <r>
    <n v="2"/>
    <s v="Charlie teaser completion"/>
    <s v="Completion fund for post-production for teaser of British crime/drama tv series about a girl who sells morals for money"/>
    <n v="500"/>
    <n v="525"/>
    <n v="1"/>
    <x v="0"/>
    <s v="GB"/>
    <s v="GBP"/>
    <n v="1455555083"/>
    <d v="2016-02-15T16:51:23"/>
    <n v="1454691083"/>
    <x v="2"/>
    <x v="2"/>
    <b v="0"/>
    <n v="35"/>
    <n v="15"/>
    <b v="1"/>
    <x v="0"/>
    <x v="0"/>
  </r>
  <r>
    <n v="3"/>
    <s v="Unsure/Positive: A Dramedy Series About Life with HIV"/>
    <s v="We already produced the *very* beginning of this story. Help us to see it through?"/>
    <n v="10000"/>
    <n v="10390"/>
    <n v="1"/>
    <x v="0"/>
    <s v="US"/>
    <s v="USD"/>
    <n v="1407414107"/>
    <d v="2014-08-07T12:21:47"/>
    <n v="1404822107"/>
    <x v="3"/>
    <x v="1"/>
    <b v="0"/>
    <n v="150"/>
    <n v="69.27"/>
    <b v="1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n v="1"/>
    <x v="0"/>
    <s v="US"/>
    <s v="USD"/>
    <n v="1450555279"/>
    <d v="2015-12-19T20:01:19"/>
    <n v="1447963279"/>
    <x v="4"/>
    <x v="1"/>
    <b v="0"/>
    <n v="284"/>
    <n v="190.55"/>
    <b v="1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"/>
    <x v="0"/>
    <s v="US"/>
    <s v="USD"/>
    <n v="1469770500"/>
    <d v="2016-07-29T05:35:00"/>
    <n v="1468362207"/>
    <x v="5"/>
    <x v="3"/>
    <b v="0"/>
    <n v="47"/>
    <n v="93.4"/>
    <b v="1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n v="1"/>
    <x v="0"/>
    <s v="US"/>
    <s v="USD"/>
    <n v="1402710250"/>
    <d v="2014-06-14T01:44:10"/>
    <n v="1401846250"/>
    <x v="6"/>
    <x v="2"/>
    <b v="0"/>
    <n v="58"/>
    <n v="146.88"/>
    <b v="1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"/>
    <x v="0"/>
    <s v="US"/>
    <s v="USD"/>
    <n v="1467680867"/>
    <d v="2016-07-05T01:07:47"/>
    <n v="1464224867"/>
    <x v="7"/>
    <x v="4"/>
    <b v="0"/>
    <n v="57"/>
    <n v="159.82"/>
    <b v="1"/>
    <x v="0"/>
    <x v="0"/>
  </r>
  <r>
    <n v="8"/>
    <s v="Sizzling in the Kitchen Flynn Style"/>
    <s v="Help us raise the funds to film our pilot episode!"/>
    <n v="3500"/>
    <n v="3501.52"/>
    <n v="1"/>
    <x v="0"/>
    <s v="US"/>
    <s v="USD"/>
    <n v="1460754000"/>
    <d v="2016-04-15T21:00:00"/>
    <n v="1460155212"/>
    <x v="8"/>
    <x v="5"/>
    <b v="0"/>
    <n v="12"/>
    <n v="291.79000000000002"/>
    <b v="1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"/>
    <x v="0"/>
    <s v="US"/>
    <s v="USD"/>
    <n v="1460860144"/>
    <d v="2016-04-17T02:29:04"/>
    <n v="1458268144"/>
    <x v="9"/>
    <x v="1"/>
    <b v="0"/>
    <n v="20"/>
    <n v="31.5"/>
    <b v="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"/>
    <x v="0"/>
    <s v="US"/>
    <s v="USD"/>
    <n v="1403660279"/>
    <d v="2014-06-25T01:37:59"/>
    <n v="1400636279"/>
    <x v="10"/>
    <x v="6"/>
    <b v="0"/>
    <n v="19"/>
    <n v="158.68"/>
    <b v="1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n v="1"/>
    <x v="0"/>
    <s v="US"/>
    <s v="USD"/>
    <n v="1471834800"/>
    <d v="2016-08-22T03:00:00"/>
    <n v="1469126462"/>
    <x v="11"/>
    <x v="0"/>
    <b v="0"/>
    <n v="75"/>
    <n v="80.33"/>
    <b v="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n v="2"/>
    <x v="0"/>
    <s v="US"/>
    <s v="USD"/>
    <n v="1405479600"/>
    <d v="2014-07-16T03:00:00"/>
    <n v="1401642425"/>
    <x v="12"/>
    <x v="7"/>
    <b v="0"/>
    <n v="827"/>
    <n v="59.96"/>
    <b v="1"/>
    <x v="0"/>
    <x v="0"/>
  </r>
  <r>
    <n v="13"/>
    <s v="Can't Go Home"/>
    <s v="A travel series hosted by touring musicians that profiles a different American city in each episode."/>
    <n v="3500"/>
    <n v="5599"/>
    <n v="2"/>
    <x v="0"/>
    <s v="US"/>
    <s v="USD"/>
    <n v="1466713620"/>
    <d v="2016-06-23T20:27:00"/>
    <n v="1463588109"/>
    <x v="13"/>
    <x v="8"/>
    <b v="0"/>
    <n v="51"/>
    <n v="109.78"/>
    <b v="1"/>
    <x v="0"/>
    <x v="0"/>
  </r>
  <r>
    <n v="14"/>
    <s v="3010 | Sci-fi Series"/>
    <s v="A highly charged post apocalyptic sci fi series that pulls no punches!"/>
    <n v="6000"/>
    <n v="6056"/>
    <n v="1"/>
    <x v="0"/>
    <s v="AU"/>
    <s v="AUD"/>
    <n v="1405259940"/>
    <d v="2014-07-13T13:59:00"/>
    <n v="1403051888"/>
    <x v="14"/>
    <x v="9"/>
    <b v="0"/>
    <n v="41"/>
    <n v="147.71"/>
    <b v="1"/>
    <x v="0"/>
    <x v="0"/>
  </r>
  <r>
    <n v="15"/>
    <s v="Cien&amp;Cia"/>
    <s v="Cien&amp;Cia es un proyecto transmedia para televisiÃ³n; la finalidad de la venta de camisetas es financiar el reality (Factual)."/>
    <n v="2000"/>
    <n v="2132"/>
    <n v="1"/>
    <x v="0"/>
    <s v="ES"/>
    <s v="EUR"/>
    <n v="1443384840"/>
    <d v="2015-09-27T20:14:00"/>
    <n v="1441790658"/>
    <x v="15"/>
    <x v="10"/>
    <b v="0"/>
    <n v="98"/>
    <n v="21.76"/>
    <b v="1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n v="1"/>
    <x v="0"/>
    <s v="US"/>
    <s v="USD"/>
    <n v="1402896600"/>
    <d v="2014-06-16T05:30:00"/>
    <n v="1398971211"/>
    <x v="16"/>
    <x v="11"/>
    <b v="0"/>
    <n v="70"/>
    <n v="171.84"/>
    <b v="1"/>
    <x v="0"/>
    <x v="0"/>
  </r>
  <r>
    <n v="17"/>
    <s v="Humble Pie"/>
    <s v="Uplifting English sitcom, a love letter to youthful exuberance that proves once and for all that none of us are ready for real life."/>
    <n v="1500"/>
    <n v="1510"/>
    <n v="1"/>
    <x v="0"/>
    <s v="GB"/>
    <s v="GBP"/>
    <n v="1415126022"/>
    <d v="2014-11-04T18:33:42"/>
    <n v="1412530422"/>
    <x v="17"/>
    <x v="1"/>
    <b v="0"/>
    <n v="36"/>
    <n v="41.94"/>
    <b v="1"/>
    <x v="0"/>
    <x v="0"/>
  </r>
  <r>
    <n v="18"/>
    <s v="Indian As Apple Pie TV"/>
    <s v="The Indian cooking show you crave: complete with cooking, travel to India, and loads of spicy inspiration with Anupy."/>
    <n v="30000"/>
    <n v="31896.33"/>
    <n v="1"/>
    <x v="0"/>
    <s v="US"/>
    <s v="USD"/>
    <n v="1410958856"/>
    <d v="2014-09-17T13:00:56"/>
    <n v="1408366856"/>
    <x v="18"/>
    <x v="1"/>
    <b v="0"/>
    <n v="342"/>
    <n v="93.26"/>
    <b v="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n v="1"/>
    <x v="0"/>
    <s v="US"/>
    <s v="USD"/>
    <n v="1437420934"/>
    <d v="2015-07-20T19:35:34"/>
    <n v="1434828934"/>
    <x v="19"/>
    <x v="1"/>
    <b v="0"/>
    <n v="22"/>
    <n v="56.14"/>
    <b v="1"/>
    <x v="0"/>
    <x v="0"/>
  </r>
  <r>
    <n v="20"/>
    <s v="Finding Kylie Hard Read Fund"/>
    <s v="Help us reach our goal &amp; pay the drama dept that is performing the hard read, which is set for October 2015."/>
    <n v="2000"/>
    <n v="2004"/>
    <n v="1"/>
    <x v="0"/>
    <s v="US"/>
    <s v="USD"/>
    <n v="1442167912"/>
    <d v="2015-09-13T18:11:52"/>
    <n v="1436983912"/>
    <x v="20"/>
    <x v="12"/>
    <b v="0"/>
    <n v="25"/>
    <n v="80.16"/>
    <b v="1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"/>
    <x v="0"/>
    <s v="US"/>
    <s v="USD"/>
    <n v="1411743789"/>
    <d v="2014-09-26T15:03:09"/>
    <n v="1409151789"/>
    <x v="21"/>
    <x v="1"/>
    <b v="0"/>
    <n v="101"/>
    <n v="199.9"/>
    <b v="1"/>
    <x v="0"/>
    <x v="0"/>
  </r>
  <r>
    <n v="22"/>
    <s v="CREATURES OF HABIT!"/>
    <s v="Meet Gary, and Troy: Two unlikely friends that investigate &quot;strange phenomenon&quot;."/>
    <n v="350"/>
    <n v="410"/>
    <n v="1"/>
    <x v="0"/>
    <s v="US"/>
    <s v="USD"/>
    <n v="1420099140"/>
    <d v="2015-01-01T07:59:00"/>
    <n v="1418766740"/>
    <x v="22"/>
    <x v="13"/>
    <b v="0"/>
    <n v="8"/>
    <n v="51.25"/>
    <b v="1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n v="1"/>
    <x v="0"/>
    <s v="US"/>
    <s v="USD"/>
    <n v="1430407200"/>
    <d v="2015-04-30T15:20:00"/>
    <n v="1428086501"/>
    <x v="23"/>
    <x v="14"/>
    <b v="0"/>
    <n v="23"/>
    <n v="103.04"/>
    <b v="1"/>
    <x v="0"/>
    <x v="0"/>
  </r>
  <r>
    <n v="24"/>
    <s v="Bring STL Up Late to TV"/>
    <s v="STL Up Late is a weekly late night comedy talk show for St. Louis television."/>
    <n v="35000"/>
    <n v="38082.69"/>
    <n v="1"/>
    <x v="0"/>
    <s v="US"/>
    <s v="USD"/>
    <n v="1442345940"/>
    <d v="2015-09-15T19:39:00"/>
    <n v="1439494863"/>
    <x v="24"/>
    <x v="15"/>
    <b v="0"/>
    <n v="574"/>
    <n v="66.349999999999994"/>
    <b v="1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"/>
    <x v="0"/>
    <s v="US"/>
    <s v="USD"/>
    <n v="1452299761"/>
    <d v="2016-01-09T00:36:01"/>
    <n v="1447115761"/>
    <x v="25"/>
    <x v="12"/>
    <b v="0"/>
    <n v="14"/>
    <n v="57.14"/>
    <b v="1"/>
    <x v="0"/>
    <x v="0"/>
  </r>
  <r>
    <n v="26"/>
    <s v="You, Me &amp; Sicily:  Part I Editing"/>
    <s v="Highlighting Sicily's points of light: its extraordinary people. Editing phase is now underway!!!"/>
    <n v="1250"/>
    <n v="1940"/>
    <n v="2"/>
    <x v="0"/>
    <s v="US"/>
    <s v="USD"/>
    <n v="1408278144"/>
    <d v="2014-08-17T12:22:24"/>
    <n v="1404822144"/>
    <x v="26"/>
    <x v="4"/>
    <b v="0"/>
    <n v="19"/>
    <n v="102.11"/>
    <b v="1"/>
    <x v="0"/>
    <x v="0"/>
  </r>
  <r>
    <n v="27"/>
    <s v="B-Rabbit TV Comedy Pilot"/>
    <s v="B-Rabbit is a hilarious depiction of immigrating to New Zealand and the life you desperately tried to leave behind."/>
    <n v="20000"/>
    <n v="22345"/>
    <n v="1"/>
    <x v="0"/>
    <s v="NZ"/>
    <s v="NZD"/>
    <n v="1416113833"/>
    <d v="2014-11-16T04:57:13"/>
    <n v="1413518233"/>
    <x v="27"/>
    <x v="1"/>
    <b v="0"/>
    <n v="150"/>
    <n v="148.97"/>
    <b v="1"/>
    <x v="0"/>
    <x v="0"/>
  </r>
  <r>
    <n v="28"/>
    <s v="John Earle Dog Training Concept Development Reel"/>
    <s v="John and Brian are on a quest to change people's lives and rehabilitate dogs."/>
    <n v="12000"/>
    <n v="12042"/>
    <n v="1"/>
    <x v="0"/>
    <s v="US"/>
    <s v="USD"/>
    <n v="1450307284"/>
    <d v="2015-12-16T23:08:04"/>
    <n v="1447715284"/>
    <x v="28"/>
    <x v="1"/>
    <b v="0"/>
    <n v="71"/>
    <n v="169.61"/>
    <b v="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n v="1"/>
    <x v="0"/>
    <s v="GB"/>
    <s v="GBP"/>
    <n v="1406045368"/>
    <d v="2014-07-22T16:09:28"/>
    <n v="1403453368"/>
    <x v="29"/>
    <x v="1"/>
    <b v="0"/>
    <n v="117"/>
    <n v="31.62"/>
    <b v="1"/>
    <x v="0"/>
    <x v="0"/>
  </r>
  <r>
    <n v="30"/>
    <s v="Introverts Web Series"/>
    <s v="Comedy series about three introverted roommates coping with single life, secret resentments, and loudmouthed extroverts."/>
    <n v="4000"/>
    <n v="4051.99"/>
    <n v="1"/>
    <x v="0"/>
    <s v="US"/>
    <s v="USD"/>
    <n v="1408604515"/>
    <d v="2014-08-21T07:01:55"/>
    <n v="1406012515"/>
    <x v="30"/>
    <x v="1"/>
    <b v="0"/>
    <n v="53"/>
    <n v="76.45"/>
    <b v="1"/>
    <x v="0"/>
    <x v="0"/>
  </r>
  <r>
    <n v="31"/>
    <s v="The Alan Katz Show"/>
    <s v="After a two-year hiatus, The Alan Katz Show is coming back! But it can't unless we can get a 16gb flash drive valued at $12.71!"/>
    <n v="13"/>
    <n v="13"/>
    <n v="1"/>
    <x v="0"/>
    <s v="US"/>
    <s v="USD"/>
    <n v="1453748434"/>
    <d v="2016-01-25T19:00:34"/>
    <n v="1452193234"/>
    <x v="31"/>
    <x v="10"/>
    <b v="0"/>
    <n v="1"/>
    <n v="13"/>
    <b v="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n v="1"/>
    <x v="0"/>
    <s v="US"/>
    <s v="USD"/>
    <n v="1463111940"/>
    <d v="2016-05-13T03:59:00"/>
    <n v="1459523017"/>
    <x v="32"/>
    <x v="16"/>
    <b v="0"/>
    <n v="89"/>
    <n v="320.45"/>
    <b v="1"/>
    <x v="0"/>
    <x v="0"/>
  </r>
  <r>
    <n v="33"/>
    <s v="Imaginary Problems"/>
    <s v="3 best friends balance their work, personal and private lives while finding time for their imaginary friends (who are 3 puppets)."/>
    <n v="5250"/>
    <n v="5360"/>
    <n v="1"/>
    <x v="0"/>
    <s v="US"/>
    <s v="USD"/>
    <n v="1447001501"/>
    <d v="2015-11-08T16:51:41"/>
    <n v="1444405901"/>
    <x v="33"/>
    <x v="1"/>
    <b v="0"/>
    <n v="64"/>
    <n v="83.75"/>
    <b v="1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n v="1"/>
    <x v="0"/>
    <s v="US"/>
    <s v="USD"/>
    <n v="1407224601"/>
    <d v="2014-08-05T07:43:21"/>
    <n v="1405928601"/>
    <x v="34"/>
    <x v="13"/>
    <b v="0"/>
    <n v="68"/>
    <n v="49.88"/>
    <b v="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n v="2"/>
    <x v="0"/>
    <s v="US"/>
    <s v="USD"/>
    <n v="1430179200"/>
    <d v="2015-04-28T00:00:00"/>
    <n v="1428130814"/>
    <x v="35"/>
    <x v="17"/>
    <b v="0"/>
    <n v="28"/>
    <n v="59.46"/>
    <b v="1"/>
    <x v="0"/>
    <x v="0"/>
  </r>
  <r>
    <n v="36"/>
    <s v="THE LISTENING BOX"/>
    <s v="A modern day priest makes an unusual discovery, setting off a chain of events."/>
    <n v="6000"/>
    <n v="8529"/>
    <n v="1"/>
    <x v="0"/>
    <s v="US"/>
    <s v="USD"/>
    <n v="1428128525"/>
    <d v="2015-04-04T06:22:05"/>
    <n v="1425540125"/>
    <x v="36"/>
    <x v="1"/>
    <b v="0"/>
    <n v="44"/>
    <n v="193.84"/>
    <b v="1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n v="2"/>
    <x v="0"/>
    <s v="US"/>
    <s v="USD"/>
    <n v="1425055079"/>
    <d v="2015-02-27T16:37:59"/>
    <n v="1422463079"/>
    <x v="37"/>
    <x v="1"/>
    <b v="0"/>
    <n v="253"/>
    <n v="159.51"/>
    <b v="1"/>
    <x v="0"/>
    <x v="0"/>
  </r>
  <r>
    <n v="38"/>
    <s v="Brewz Brothers TV"/>
    <s v="A television show about three brothers from Chicago on a mission to discover and highlight the best breweries in America."/>
    <n v="2500"/>
    <n v="2751"/>
    <n v="1"/>
    <x v="0"/>
    <s v="US"/>
    <s v="USD"/>
    <n v="1368235344"/>
    <d v="2013-05-11T01:22:24"/>
    <n v="1365643344"/>
    <x v="38"/>
    <x v="1"/>
    <b v="0"/>
    <n v="66"/>
    <n v="41.68"/>
    <b v="1"/>
    <x v="0"/>
    <x v="0"/>
  </r>
  <r>
    <n v="39"/>
    <s v="Deep Cuts - Series"/>
    <s v="Mystery-Drama Series. Following a shocking event, residents of a remote woodland community learn that some wounds never heal..."/>
    <n v="25000"/>
    <n v="32745"/>
    <n v="1"/>
    <x v="0"/>
    <s v="GB"/>
    <s v="GBP"/>
    <n v="1401058740"/>
    <d v="2014-05-25T22:59:00"/>
    <n v="1398388068"/>
    <x v="39"/>
    <x v="0"/>
    <b v="0"/>
    <n v="217"/>
    <n v="150.9"/>
    <b v="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n v="1"/>
    <x v="0"/>
    <s v="US"/>
    <s v="USD"/>
    <n v="1403150400"/>
    <d v="2014-06-19T04:00:00"/>
    <n v="1401426488"/>
    <x v="40"/>
    <x v="18"/>
    <b v="0"/>
    <n v="16"/>
    <n v="126.69"/>
    <b v="1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n v="1"/>
    <x v="0"/>
    <s v="US"/>
    <s v="USD"/>
    <n v="1412516354"/>
    <d v="2014-10-05T13:39:14"/>
    <n v="1409924354"/>
    <x v="41"/>
    <x v="1"/>
    <b v="0"/>
    <n v="19"/>
    <n v="105.26"/>
    <b v="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n v="1"/>
    <x v="0"/>
    <s v="US"/>
    <s v="USD"/>
    <n v="1419780026"/>
    <d v="2014-12-28T15:20:26"/>
    <n v="1417188026"/>
    <x v="42"/>
    <x v="1"/>
    <b v="0"/>
    <n v="169"/>
    <n v="117.51"/>
    <b v="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"/>
    <x v="0"/>
    <s v="US"/>
    <s v="USD"/>
    <n v="1405209600"/>
    <d v="2014-07-13T00:00:00"/>
    <n v="1402599486"/>
    <x v="43"/>
    <x v="1"/>
    <b v="0"/>
    <n v="263"/>
    <n v="117.36"/>
    <b v="1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n v="1"/>
    <x v="0"/>
    <s v="US"/>
    <s v="USD"/>
    <n v="1412648537"/>
    <d v="2014-10-07T02:22:17"/>
    <n v="1408760537"/>
    <x v="44"/>
    <x v="11"/>
    <b v="0"/>
    <n v="15"/>
    <n v="133.33000000000001"/>
    <b v="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n v="1"/>
    <x v="0"/>
    <s v="US"/>
    <s v="USD"/>
    <n v="1461769107"/>
    <d v="2016-04-27T14:58:27"/>
    <n v="1459177107"/>
    <x v="45"/>
    <x v="1"/>
    <b v="0"/>
    <n v="61"/>
    <n v="98.36"/>
    <b v="1"/>
    <x v="0"/>
    <x v="0"/>
  </r>
  <r>
    <n v="46"/>
    <s v="New equipment for Joy's World!"/>
    <s v="The legendary community TV programme Joy's World is in dire need of new equipment! We are hoping you can help."/>
    <n v="8400"/>
    <n v="8750"/>
    <n v="1"/>
    <x v="0"/>
    <s v="AU"/>
    <s v="AUD"/>
    <n v="1450220974"/>
    <d v="2015-12-15T23:09:34"/>
    <n v="1447628974"/>
    <x v="46"/>
    <x v="1"/>
    <b v="0"/>
    <n v="45"/>
    <n v="194.44"/>
    <b v="1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n v="1"/>
    <x v="0"/>
    <s v="US"/>
    <s v="USD"/>
    <n v="1419021607"/>
    <d v="2014-12-19T20:40:07"/>
    <n v="1413834007"/>
    <x v="47"/>
    <x v="12"/>
    <b v="0"/>
    <n v="70"/>
    <n v="76.87"/>
    <b v="1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n v="1"/>
    <x v="0"/>
    <s v="GB"/>
    <s v="GBP"/>
    <n v="1425211200"/>
    <d v="2015-03-01T12:00:00"/>
    <n v="1422534260"/>
    <x v="48"/>
    <x v="0"/>
    <b v="0"/>
    <n v="38"/>
    <n v="56.82"/>
    <b v="1"/>
    <x v="0"/>
    <x v="0"/>
  </r>
  <r>
    <n v="49"/>
    <s v="Driving Jersey - Season Five"/>
    <s v="Driving Jersey is real people telling real stories."/>
    <n v="12000"/>
    <n v="12000"/>
    <n v="1"/>
    <x v="0"/>
    <s v="US"/>
    <s v="USD"/>
    <n v="1445660045"/>
    <d v="2015-10-24T04:14:05"/>
    <n v="1443068045"/>
    <x v="49"/>
    <x v="1"/>
    <b v="0"/>
    <n v="87"/>
    <n v="137.93"/>
    <b v="1"/>
    <x v="0"/>
    <x v="0"/>
  </r>
  <r>
    <n v="50"/>
    <s v="The Love Lounge"/>
    <s v="A brand new dating show which helps one lucky lady find her Mr Right with difficult decisions to make along the way."/>
    <n v="600"/>
    <n v="600"/>
    <n v="1"/>
    <x v="0"/>
    <s v="GB"/>
    <s v="GBP"/>
    <n v="1422637200"/>
    <d v="2015-01-30T17:00:00"/>
    <n v="1419271458"/>
    <x v="50"/>
    <x v="19"/>
    <b v="0"/>
    <n v="22"/>
    <n v="27.27"/>
    <b v="1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n v="1"/>
    <x v="0"/>
    <s v="US"/>
    <s v="USD"/>
    <n v="1439245037"/>
    <d v="2015-08-10T22:17:17"/>
    <n v="1436653037"/>
    <x v="51"/>
    <x v="1"/>
    <b v="0"/>
    <n v="119"/>
    <n v="118.34"/>
    <b v="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n v="1"/>
    <x v="0"/>
    <s v="US"/>
    <s v="USD"/>
    <n v="1405615846"/>
    <d v="2014-07-17T16:50:46"/>
    <n v="1403023846"/>
    <x v="52"/>
    <x v="1"/>
    <b v="0"/>
    <n v="52"/>
    <n v="223.48"/>
    <b v="1"/>
    <x v="0"/>
    <x v="0"/>
  </r>
  <r>
    <n v="53"/>
    <s v="Rolling out Vegan Mashup's Season 2"/>
    <s v="Delicious TV's Vegan Mashup launching season two on public television"/>
    <n v="3000"/>
    <n v="3289"/>
    <n v="1"/>
    <x v="0"/>
    <s v="US"/>
    <s v="USD"/>
    <n v="1396648800"/>
    <d v="2014-04-04T22:00:00"/>
    <n v="1395407445"/>
    <x v="53"/>
    <x v="20"/>
    <b v="0"/>
    <n v="117"/>
    <n v="28.11"/>
    <b v="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"/>
    <x v="0"/>
    <s v="US"/>
    <s v="USD"/>
    <n v="1451063221"/>
    <d v="2015-12-25T17:07:01"/>
    <n v="1448471221"/>
    <x v="54"/>
    <x v="1"/>
    <b v="0"/>
    <n v="52"/>
    <n v="194.23"/>
    <b v="1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n v="1"/>
    <x v="0"/>
    <s v="US"/>
    <s v="USD"/>
    <n v="1464390916"/>
    <d v="2016-05-27T23:15:16"/>
    <n v="1462576516"/>
    <x v="55"/>
    <x v="21"/>
    <b v="0"/>
    <n v="86"/>
    <n v="128.94999999999999"/>
    <b v="1"/>
    <x v="0"/>
    <x v="0"/>
  </r>
  <r>
    <n v="56"/>
    <s v="Voxwomen Cycling Show"/>
    <s v="We want to see more women's cycling on TV - and we need your help to make it happen!"/>
    <n v="8000"/>
    <n v="8581"/>
    <n v="1"/>
    <x v="0"/>
    <s v="GB"/>
    <s v="GBP"/>
    <n v="1433779200"/>
    <d v="2015-06-08T16:00:00"/>
    <n v="1432559424"/>
    <x v="56"/>
    <x v="20"/>
    <b v="0"/>
    <n v="174"/>
    <n v="49.32"/>
    <b v="1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"/>
    <x v="0"/>
    <s v="US"/>
    <s v="USD"/>
    <n v="1429991962"/>
    <d v="2015-04-25T19:59:22"/>
    <n v="1427399962"/>
    <x v="57"/>
    <x v="1"/>
    <b v="0"/>
    <n v="69"/>
    <n v="221.52"/>
    <b v="1"/>
    <x v="0"/>
    <x v="0"/>
  </r>
  <r>
    <n v="58"/>
    <s v="Gloaming"/>
    <s v="Alex thought he knew how the world worked. You live, you die and it's over. He was very, very wrong."/>
    <n v="10000"/>
    <n v="10291"/>
    <n v="1"/>
    <x v="0"/>
    <s v="US"/>
    <s v="USD"/>
    <n v="1416423172"/>
    <d v="2014-11-19T18:52:52"/>
    <n v="1413827572"/>
    <x v="58"/>
    <x v="1"/>
    <b v="0"/>
    <n v="75"/>
    <n v="137.21"/>
    <b v="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n v="1"/>
    <x v="0"/>
    <s v="US"/>
    <s v="USD"/>
    <n v="1442264400"/>
    <d v="2015-09-14T21:00:00"/>
    <n v="1439530776"/>
    <x v="59"/>
    <x v="22"/>
    <b v="0"/>
    <n v="33"/>
    <n v="606.82000000000005"/>
    <b v="1"/>
    <x v="0"/>
    <x v="0"/>
  </r>
  <r>
    <n v="60"/>
    <s v="Ever Since - Short Film"/>
    <s v="Set in a beautiful but desolate world, we see how loneliness can lead to friendship in unconventional ways."/>
    <n v="4500"/>
    <n v="4648.33"/>
    <n v="1"/>
    <x v="0"/>
    <s v="GB"/>
    <s v="GBP"/>
    <n v="1395532800"/>
    <d v="2014-03-23T00:00:00"/>
    <n v="1393882717"/>
    <x v="60"/>
    <x v="23"/>
    <b v="0"/>
    <n v="108"/>
    <n v="43.04"/>
    <b v="1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n v="1"/>
    <x v="0"/>
    <s v="US"/>
    <s v="USD"/>
    <n v="1370547157"/>
    <d v="2013-06-06T19:32:37"/>
    <n v="1368646357"/>
    <x v="61"/>
    <x v="24"/>
    <b v="0"/>
    <n v="23"/>
    <n v="322.39"/>
    <b v="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n v="2"/>
    <x v="0"/>
    <s v="US"/>
    <s v="USD"/>
    <n v="1362337878"/>
    <d v="2013-03-03T19:11:18"/>
    <n v="1360177878"/>
    <x v="62"/>
    <x v="25"/>
    <b v="0"/>
    <n v="48"/>
    <n v="96.71"/>
    <b v="1"/>
    <x v="0"/>
    <x v="1"/>
  </r>
  <r>
    <n v="63"/>
    <s v="The Attic"/>
    <s v="The Attic is my first short film.  Please help me with post production and distribution so that I can let it out into the world"/>
    <n v="2000"/>
    <n v="2270.37"/>
    <n v="1"/>
    <x v="0"/>
    <s v="US"/>
    <s v="USD"/>
    <n v="1388206740"/>
    <d v="2013-12-28T04:59:00"/>
    <n v="1386194013"/>
    <x v="63"/>
    <x v="26"/>
    <b v="0"/>
    <n v="64"/>
    <n v="35.47"/>
    <b v="1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n v="2"/>
    <x v="0"/>
    <s v="US"/>
    <s v="USD"/>
    <n v="1373243181"/>
    <d v="2013-07-08T00:26:21"/>
    <n v="1370651181"/>
    <x v="64"/>
    <x v="1"/>
    <b v="0"/>
    <n v="24"/>
    <n v="86.67"/>
    <b v="1"/>
    <x v="0"/>
    <x v="1"/>
  </r>
  <r>
    <n v="65"/>
    <s v="Hello World - Post Production Funds"/>
    <s v="Help finish the short film Hello World. The story of an android in the broken home of a father &amp; son."/>
    <n v="7000"/>
    <n v="7527"/>
    <n v="1"/>
    <x v="0"/>
    <s v="CA"/>
    <s v="CAD"/>
    <n v="1407736740"/>
    <d v="2014-08-11T05:59:00"/>
    <n v="1405453354"/>
    <x v="65"/>
    <x v="9"/>
    <b v="0"/>
    <n v="57"/>
    <n v="132.05000000000001"/>
    <b v="1"/>
    <x v="0"/>
    <x v="1"/>
  </r>
  <r>
    <n v="66"/>
    <s v="A Stagnant Fever: Short Film"/>
    <s v="A dark comedy set in the '60s about clinical depression and one night stands."/>
    <n v="2000"/>
    <n v="2372"/>
    <n v="1"/>
    <x v="0"/>
    <s v="US"/>
    <s v="USD"/>
    <n v="1468873420"/>
    <d v="2016-07-18T20:23:40"/>
    <n v="1466281420"/>
    <x v="66"/>
    <x v="1"/>
    <b v="0"/>
    <n v="26"/>
    <n v="91.23"/>
    <b v="1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n v="1"/>
    <x v="0"/>
    <s v="US"/>
    <s v="USD"/>
    <n v="1342360804"/>
    <d v="2012-07-15T14:00:04"/>
    <n v="1339768804"/>
    <x v="67"/>
    <x v="1"/>
    <b v="0"/>
    <n v="20"/>
    <n v="116.25"/>
    <b v="1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n v="1"/>
    <x v="0"/>
    <s v="GB"/>
    <s v="GBP"/>
    <n v="1393162791"/>
    <d v="2014-02-23T13:39:51"/>
    <n v="1390570791"/>
    <x v="68"/>
    <x v="1"/>
    <b v="0"/>
    <n v="36"/>
    <n v="21.19"/>
    <b v="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n v="1"/>
    <x v="0"/>
    <s v="US"/>
    <s v="USD"/>
    <n v="1317538740"/>
    <d v="2011-10-02T06:59:00"/>
    <n v="1314765025"/>
    <x v="69"/>
    <x v="22"/>
    <b v="0"/>
    <n v="178"/>
    <n v="62.33"/>
    <b v="1"/>
    <x v="0"/>
    <x v="1"/>
  </r>
  <r>
    <n v="70"/>
    <s v="Scraps"/>
    <s v="Maggie barely survives a deranged baptism by her mother only to be born again to a string of foster parents. Things can always be worse"/>
    <n v="500"/>
    <n v="636"/>
    <n v="1"/>
    <x v="0"/>
    <s v="US"/>
    <s v="USD"/>
    <n v="1315171845"/>
    <d v="2011-09-04T21:30:45"/>
    <n v="1309987845"/>
    <x v="70"/>
    <x v="12"/>
    <b v="0"/>
    <n v="17"/>
    <n v="37.409999999999997"/>
    <b v="1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"/>
    <x v="0"/>
    <s v="US"/>
    <s v="USD"/>
    <n v="1338186657"/>
    <d v="2012-05-28T06:30:57"/>
    <n v="1333002657"/>
    <x v="71"/>
    <x v="12"/>
    <b v="0"/>
    <n v="32"/>
    <n v="69.72"/>
    <b v="1"/>
    <x v="0"/>
    <x v="1"/>
  </r>
  <r>
    <n v="72"/>
    <s v="Trickle"/>
    <s v="A young man forced to live back home after an automobile accident leaves him to rediscover what it means to be a part of his family."/>
    <n v="2200"/>
    <n v="2385"/>
    <n v="1"/>
    <x v="0"/>
    <s v="US"/>
    <s v="USD"/>
    <n v="1352937600"/>
    <d v="2012-11-15T00:00:00"/>
    <n v="1351210481"/>
    <x v="72"/>
    <x v="18"/>
    <b v="0"/>
    <n v="41"/>
    <n v="58.17"/>
    <b v="1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"/>
    <x v="0"/>
    <s v="US"/>
    <s v="USD"/>
    <n v="1304395140"/>
    <d v="2011-05-03T03:59:00"/>
    <n v="1297620584"/>
    <x v="73"/>
    <x v="27"/>
    <b v="0"/>
    <n v="18"/>
    <n v="50"/>
    <b v="1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"/>
    <x v="0"/>
    <s v="FR"/>
    <s v="EUR"/>
    <n v="1453376495"/>
    <d v="2016-01-21T11:41:35"/>
    <n v="1450784495"/>
    <x v="74"/>
    <x v="1"/>
    <b v="0"/>
    <n v="29"/>
    <n v="19.47"/>
    <b v="1"/>
    <x v="0"/>
    <x v="1"/>
  </r>
  <r>
    <n v="75"/>
    <s v="&quot;DAD&quot; - A USC Short Film"/>
    <s v="A teenager named Charlie discovers something new about himself while coping with the loss of his father."/>
    <n v="3500"/>
    <n v="4040"/>
    <n v="1"/>
    <x v="0"/>
    <s v="US"/>
    <s v="USD"/>
    <n v="1366693272"/>
    <d v="2013-04-23T05:01:12"/>
    <n v="1364101272"/>
    <x v="75"/>
    <x v="1"/>
    <b v="0"/>
    <n v="47"/>
    <n v="85.96"/>
    <b v="1"/>
    <x v="0"/>
    <x v="1"/>
  </r>
  <r>
    <n v="76"/>
    <s v="Star Wars: Insidious"/>
    <s v="Karn A'Mor has awoken bloodied on a distant battlefield with no memory of his past! JOIN THE RESISTANCE and find out more..."/>
    <n v="300"/>
    <n v="460"/>
    <n v="2"/>
    <x v="0"/>
    <s v="US"/>
    <s v="USD"/>
    <n v="1325007358"/>
    <d v="2011-12-27T17:35:58"/>
    <n v="1319819758"/>
    <x v="76"/>
    <x v="12"/>
    <b v="0"/>
    <n v="15"/>
    <n v="30.67"/>
    <b v="1"/>
    <x v="0"/>
    <x v="1"/>
  </r>
  <r>
    <n v="77"/>
    <s v="Jonah and the Crab"/>
    <s v="A short film about a boy searching for companionship in a hermit crab he finds on the beach."/>
    <n v="400"/>
    <n v="1570"/>
    <n v="4"/>
    <x v="0"/>
    <s v="US"/>
    <s v="USD"/>
    <n v="1337569140"/>
    <d v="2012-05-21T02:59:00"/>
    <n v="1332991717"/>
    <x v="77"/>
    <x v="28"/>
    <b v="0"/>
    <n v="26"/>
    <n v="60.38"/>
    <b v="1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"/>
    <x v="0"/>
    <s v="FR"/>
    <s v="EUR"/>
    <n v="1472751121"/>
    <d v="2016-09-01T17:32:01"/>
    <n v="1471887121"/>
    <x v="78"/>
    <x v="2"/>
    <b v="0"/>
    <n v="35"/>
    <n v="38.6"/>
    <b v="1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n v="1"/>
    <x v="0"/>
    <s v="GB"/>
    <s v="GBP"/>
    <n v="1398451093"/>
    <d v="2014-04-25T18:38:13"/>
    <n v="1395859093"/>
    <x v="79"/>
    <x v="1"/>
    <b v="0"/>
    <n v="41"/>
    <n v="40.270000000000003"/>
    <b v="1"/>
    <x v="0"/>
    <x v="1"/>
  </r>
  <r>
    <n v="80"/>
    <s v="Swingers Anonymous"/>
    <s v="What would you do if you ended up at a swingers party with two dead bodies and $20,000 in drug money?"/>
    <n v="12000"/>
    <n v="12870"/>
    <n v="1"/>
    <x v="0"/>
    <s v="US"/>
    <s v="USD"/>
    <n v="1386640856"/>
    <d v="2013-12-10T02:00:56"/>
    <n v="1383616856"/>
    <x v="80"/>
    <x v="6"/>
    <b v="0"/>
    <n v="47"/>
    <n v="273.83"/>
    <b v="1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n v="2"/>
    <x v="0"/>
    <s v="US"/>
    <s v="USD"/>
    <n v="1342234920"/>
    <d v="2012-07-14T03:02:00"/>
    <n v="1341892127"/>
    <x v="81"/>
    <x v="29"/>
    <b v="0"/>
    <n v="28"/>
    <n v="53.04"/>
    <b v="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"/>
    <x v="0"/>
    <s v="US"/>
    <s v="USD"/>
    <n v="1318189261"/>
    <d v="2011-10-09T19:41:01"/>
    <n v="1315597261"/>
    <x v="82"/>
    <x v="1"/>
    <b v="0"/>
    <n v="100"/>
    <n v="40.01"/>
    <b v="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n v="1"/>
    <x v="0"/>
    <s v="GB"/>
    <s v="GBP"/>
    <n v="1424604600"/>
    <d v="2015-02-22T11:30:00"/>
    <n v="1423320389"/>
    <x v="83"/>
    <x v="13"/>
    <b v="0"/>
    <n v="13"/>
    <n v="15.77"/>
    <b v="1"/>
    <x v="0"/>
    <x v="1"/>
  </r>
  <r>
    <n v="84"/>
    <s v="Redemption - Short Film"/>
    <s v="&quot;A sociopath crosses paths with the person he must confront about his wife's murder, it might be himself&quot;"/>
    <n v="500"/>
    <n v="500"/>
    <n v="1"/>
    <x v="0"/>
    <s v="US"/>
    <s v="USD"/>
    <n v="1305483086"/>
    <d v="2011-05-15T18:11:26"/>
    <n v="1302891086"/>
    <x v="84"/>
    <x v="1"/>
    <b v="0"/>
    <n v="7"/>
    <n v="71.430000000000007"/>
    <b v="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n v="1"/>
    <x v="0"/>
    <s v="US"/>
    <s v="USD"/>
    <n v="1316746837"/>
    <d v="2011-09-23T03:00:37"/>
    <n v="1314154837"/>
    <x v="85"/>
    <x v="1"/>
    <b v="0"/>
    <n v="21"/>
    <n v="71.709999999999994"/>
    <b v="1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"/>
    <x v="0"/>
    <s v="FR"/>
    <s v="EUR"/>
    <n v="1451226045"/>
    <d v="2015-12-27T14:20:45"/>
    <n v="1444828845"/>
    <x v="86"/>
    <x v="30"/>
    <b v="0"/>
    <n v="17"/>
    <n v="375.76"/>
    <b v="1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n v="1"/>
    <x v="0"/>
    <s v="US"/>
    <s v="USD"/>
    <n v="1275529260"/>
    <d v="2010-06-03T01:41:00"/>
    <n v="1274705803"/>
    <x v="87"/>
    <x v="2"/>
    <b v="0"/>
    <n v="25"/>
    <n v="104.6"/>
    <b v="1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n v="1"/>
    <x v="0"/>
    <s v="US"/>
    <s v="USD"/>
    <n v="1403452131"/>
    <d v="2014-06-22T15:48:51"/>
    <n v="1401205731"/>
    <x v="88"/>
    <x v="9"/>
    <b v="0"/>
    <n v="60"/>
    <n v="60"/>
    <b v="1"/>
    <x v="0"/>
    <x v="1"/>
  </r>
  <r>
    <n v="89"/>
    <s v="The Southwest Chronicles"/>
    <s v="A chronicle of four very different stories concerning racism to the power of love, all set in the beauty of the Southwest."/>
    <n v="6000"/>
    <n v="6904"/>
    <n v="1"/>
    <x v="0"/>
    <s v="US"/>
    <s v="USD"/>
    <n v="1370196192"/>
    <d v="2013-06-02T18:03:12"/>
    <n v="1368036192"/>
    <x v="89"/>
    <x v="25"/>
    <b v="0"/>
    <n v="56"/>
    <n v="123.29"/>
    <b v="1"/>
    <x v="0"/>
    <x v="1"/>
  </r>
  <r>
    <n v="90"/>
    <s v="Help Get the Short Film Interior Design into Film Festivals!"/>
    <s v="We're looking for funding to help submit a short film to film festivals."/>
    <n v="500"/>
    <n v="502"/>
    <n v="1"/>
    <x v="0"/>
    <s v="US"/>
    <s v="USD"/>
    <n v="1310454499"/>
    <d v="2011-07-12T07:08:19"/>
    <n v="1307862499"/>
    <x v="90"/>
    <x v="1"/>
    <b v="0"/>
    <n v="16"/>
    <n v="31.38"/>
    <b v="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"/>
    <x v="0"/>
    <s v="US"/>
    <s v="USD"/>
    <n v="1305625164"/>
    <d v="2011-05-17T09:39:24"/>
    <n v="1300354764"/>
    <x v="91"/>
    <x v="31"/>
    <b v="0"/>
    <n v="46"/>
    <n v="78.260000000000005"/>
    <b v="1"/>
    <x v="0"/>
    <x v="1"/>
  </r>
  <r>
    <n v="92"/>
    <s v="Euphoria"/>
    <s v="Euphoria is an adventure film that follows adrenaline filled athletes on their hunt for the sublime while balancing family and careers."/>
    <n v="5000"/>
    <n v="5260"/>
    <n v="1"/>
    <x v="0"/>
    <s v="CA"/>
    <s v="CAD"/>
    <n v="1485936000"/>
    <d v="2017-02-01T08:00:00"/>
    <n v="1481949983"/>
    <x v="92"/>
    <x v="32"/>
    <b v="0"/>
    <n v="43"/>
    <n v="122.33"/>
    <b v="1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"/>
    <x v="0"/>
    <s v="US"/>
    <s v="USD"/>
    <n v="1341349200"/>
    <d v="2012-07-03T21:00:00"/>
    <n v="1338928537"/>
    <x v="93"/>
    <x v="33"/>
    <b v="0"/>
    <n v="15"/>
    <n v="73.73"/>
    <b v="1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"/>
    <x v="0"/>
    <s v="GB"/>
    <s v="GBP"/>
    <n v="1396890822"/>
    <d v="2014-04-07T17:13:42"/>
    <n v="1395162822"/>
    <x v="94"/>
    <x v="18"/>
    <b v="0"/>
    <n v="12"/>
    <n v="21.67"/>
    <b v="1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"/>
    <x v="0"/>
    <s v="US"/>
    <s v="USD"/>
    <n v="1330214841"/>
    <d v="2012-02-26T00:07:21"/>
    <n v="1327622841"/>
    <x v="95"/>
    <x v="1"/>
    <b v="0"/>
    <n v="21"/>
    <n v="21.9"/>
    <b v="1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n v="1"/>
    <x v="0"/>
    <s v="US"/>
    <s v="USD"/>
    <n v="1280631600"/>
    <d v="2010-08-01T03:00:00"/>
    <n v="1274889241"/>
    <x v="96"/>
    <x v="34"/>
    <b v="0"/>
    <n v="34"/>
    <n v="50.59"/>
    <b v="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"/>
    <x v="0"/>
    <s v="US"/>
    <s v="USD"/>
    <n v="1310440482"/>
    <d v="2011-07-12T03:14:42"/>
    <n v="1307848482"/>
    <x v="97"/>
    <x v="1"/>
    <b v="0"/>
    <n v="8"/>
    <n v="53.13"/>
    <b v="1"/>
    <x v="0"/>
    <x v="1"/>
  </r>
  <r>
    <n v="98"/>
    <s v="CUT OUT"/>
    <s v="&quot;Cut Out&quot; tells the story of a young woman who befriends a neighborhood teen and finds herself involved with gang violence."/>
    <n v="3200"/>
    <n v="3400"/>
    <n v="1"/>
    <x v="0"/>
    <s v="US"/>
    <s v="USD"/>
    <n v="1354923000"/>
    <d v="2012-12-07T23:30:00"/>
    <n v="1351796674"/>
    <x v="98"/>
    <x v="8"/>
    <b v="0"/>
    <n v="60"/>
    <n v="56.67"/>
    <b v="1"/>
    <x v="0"/>
    <x v="1"/>
  </r>
  <r>
    <n v="99"/>
    <s v="BEAT: An Original Short Film"/>
    <s v="A feminist tale of two girls finally giving a &quot;Nice Guy&quot; what he truly deserves. Also, dancing!"/>
    <n v="1500"/>
    <n v="1590.29"/>
    <n v="1"/>
    <x v="0"/>
    <s v="US"/>
    <s v="USD"/>
    <n v="1390426799"/>
    <d v="2014-01-22T21:39:59"/>
    <n v="1387834799"/>
    <x v="99"/>
    <x v="1"/>
    <b v="0"/>
    <n v="39"/>
    <n v="40.78"/>
    <b v="1"/>
    <x v="0"/>
    <x v="1"/>
  </r>
  <r>
    <n v="100"/>
    <s v="Two Sisters"/>
    <s v="Two sisters share a fragile relationship. When their mother dies and they inherit the family house, old problems rise to the surface."/>
    <n v="5000"/>
    <n v="5000"/>
    <n v="1"/>
    <x v="0"/>
    <s v="US"/>
    <s v="USD"/>
    <n v="1352055886"/>
    <d v="2012-11-04T19:04:46"/>
    <n v="1350324286"/>
    <x v="100"/>
    <x v="18"/>
    <b v="0"/>
    <n v="26"/>
    <n v="192.31"/>
    <b v="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"/>
    <x v="0"/>
    <s v="US"/>
    <s v="USD"/>
    <n v="1359052710"/>
    <d v="2013-01-24T18:38:30"/>
    <n v="1356979110"/>
    <x v="101"/>
    <x v="17"/>
    <b v="0"/>
    <n v="35"/>
    <n v="100"/>
    <b v="1"/>
    <x v="0"/>
    <x v="1"/>
  </r>
  <r>
    <n v="102"/>
    <s v="Dear God No!"/>
    <s v="A gang of outlaw bikers pull a home invasion on a disgraced Anthropologist hiding a secret locked in his cabin basement."/>
    <n v="6000"/>
    <n v="7665"/>
    <n v="1"/>
    <x v="0"/>
    <s v="US"/>
    <s v="USD"/>
    <n v="1293073733"/>
    <d v="2010-12-23T03:08:53"/>
    <n v="1290481733"/>
    <x v="102"/>
    <x v="1"/>
    <b v="0"/>
    <n v="65"/>
    <n v="117.92"/>
    <b v="1"/>
    <x v="0"/>
    <x v="1"/>
  </r>
  <r>
    <n v="103"/>
    <s v="I'M TWENTY SOMETHING"/>
    <s v="Three friends in their twenties are trying to do the impossible - have fun on a casual Friday night."/>
    <n v="1300"/>
    <n v="1367"/>
    <n v="1"/>
    <x v="0"/>
    <s v="GB"/>
    <s v="GBP"/>
    <n v="1394220030"/>
    <d v="2014-03-07T19:20:30"/>
    <n v="1392232830"/>
    <x v="103"/>
    <x v="26"/>
    <b v="0"/>
    <n v="49"/>
    <n v="27.9"/>
    <b v="1"/>
    <x v="0"/>
    <x v="1"/>
  </r>
  <r>
    <n v="104"/>
    <s v="Good 'Ol Trumpet"/>
    <s v="UCF short film about an old man, his love for music, and his misplaced trumpet.  "/>
    <n v="500"/>
    <n v="600"/>
    <n v="1"/>
    <x v="0"/>
    <s v="US"/>
    <s v="USD"/>
    <n v="1301792400"/>
    <d v="2011-04-03T01:00:00"/>
    <n v="1299775266"/>
    <x v="104"/>
    <x v="26"/>
    <b v="0"/>
    <n v="10"/>
    <n v="60"/>
    <b v="1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n v="1"/>
    <x v="0"/>
    <s v="US"/>
    <s v="USD"/>
    <n v="1463184000"/>
    <d v="2016-05-14T00:00:00"/>
    <n v="1461605020"/>
    <x v="105"/>
    <x v="10"/>
    <b v="0"/>
    <n v="60"/>
    <n v="39.380000000000003"/>
    <b v="1"/>
    <x v="0"/>
    <x v="1"/>
  </r>
  <r>
    <n v="106"/>
    <s v="LOST WEEKEND"/>
    <s v="A Boy. A Girl. A Car. A Serial Killer."/>
    <n v="5000"/>
    <n v="5025"/>
    <n v="1"/>
    <x v="0"/>
    <s v="US"/>
    <s v="USD"/>
    <n v="1333391901"/>
    <d v="2012-04-02T18:38:21"/>
    <n v="1332182301"/>
    <x v="106"/>
    <x v="20"/>
    <b v="0"/>
    <n v="27"/>
    <n v="186.11"/>
    <b v="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"/>
    <x v="0"/>
    <s v="US"/>
    <s v="USD"/>
    <n v="1303688087"/>
    <d v="2011-04-24T23:34:47"/>
    <n v="1301787287"/>
    <x v="107"/>
    <x v="24"/>
    <b v="0"/>
    <n v="69"/>
    <n v="111.38"/>
    <b v="1"/>
    <x v="0"/>
    <x v="1"/>
  </r>
  <r>
    <n v="108"/>
    <s v="GLASS: A Love Story"/>
    <s v="When a man can't find love, his Google GLASS does the searching for him. A short film shot with Google Glass."/>
    <n v="1500"/>
    <n v="3700"/>
    <n v="2"/>
    <x v="0"/>
    <s v="US"/>
    <s v="USD"/>
    <n v="1370011370"/>
    <d v="2013-05-31T14:42:50"/>
    <n v="1364827370"/>
    <x v="108"/>
    <x v="12"/>
    <b v="0"/>
    <n v="47"/>
    <n v="78.72"/>
    <b v="1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"/>
    <x v="0"/>
    <s v="US"/>
    <s v="USD"/>
    <n v="1298680630"/>
    <d v="2011-02-26T00:37:10"/>
    <n v="1296088630"/>
    <x v="109"/>
    <x v="1"/>
    <b v="0"/>
    <n v="47"/>
    <n v="46.7"/>
    <b v="1"/>
    <x v="0"/>
    <x v="1"/>
  </r>
  <r>
    <n v="110"/>
    <s v="Earlids"/>
    <s v="Lee, an awkward teenager with sound-blocking earlids, must confront his self-isolation after a girl moves in next door."/>
    <n v="1300"/>
    <n v="1700"/>
    <n v="1"/>
    <x v="0"/>
    <s v="US"/>
    <s v="USD"/>
    <n v="1384408740"/>
    <d v="2013-11-14T05:59:00"/>
    <n v="1381445253"/>
    <x v="110"/>
    <x v="35"/>
    <b v="0"/>
    <n v="26"/>
    <n v="65.38"/>
    <b v="1"/>
    <x v="0"/>
    <x v="1"/>
  </r>
  <r>
    <n v="111"/>
    <s v="Judi Dench is Cool in Person"/>
    <s v="Two actors, one bookie and a very bad day.  Judi Dench is Cool in Person is fast, funny and only a little bit nasty."/>
    <n v="3500"/>
    <n v="5410"/>
    <n v="2"/>
    <x v="0"/>
    <s v="AU"/>
    <s v="AUD"/>
    <n v="1433059187"/>
    <d v="2015-05-31T07:59:47"/>
    <n v="1430467187"/>
    <x v="111"/>
    <x v="1"/>
    <b v="0"/>
    <n v="53"/>
    <n v="102.08"/>
    <b v="1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n v="1"/>
    <x v="0"/>
    <s v="US"/>
    <s v="USD"/>
    <n v="1397354400"/>
    <d v="2014-04-13T02:00:00"/>
    <n v="1395277318"/>
    <x v="112"/>
    <x v="17"/>
    <b v="0"/>
    <n v="81"/>
    <n v="64.2"/>
    <b v="1"/>
    <x v="0"/>
    <x v="1"/>
  </r>
  <r>
    <n v="113"/>
    <s v="&quot;The First Day&quot; by Julia Othmer- Music Video"/>
    <s v="A living memorial for all those dealing with trauma, grief and loss."/>
    <n v="5000"/>
    <n v="7050"/>
    <n v="1"/>
    <x v="0"/>
    <s v="US"/>
    <s v="USD"/>
    <n v="1312642800"/>
    <d v="2011-08-06T15:00:00"/>
    <n v="1311963128"/>
    <x v="113"/>
    <x v="36"/>
    <b v="0"/>
    <n v="78"/>
    <n v="90.38"/>
    <b v="1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n v="1"/>
    <x v="0"/>
    <s v="US"/>
    <s v="USD"/>
    <n v="1326436488"/>
    <d v="2012-01-13T06:34:48"/>
    <n v="1321252488"/>
    <x v="114"/>
    <x v="12"/>
    <b v="0"/>
    <n v="35"/>
    <n v="88.57"/>
    <b v="1"/>
    <x v="0"/>
    <x v="1"/>
  </r>
  <r>
    <n v="115"/>
    <s v="The World's Greatest Lover"/>
    <s v="Never judge a book (or a lover) by their cover."/>
    <n v="450"/>
    <n v="632"/>
    <n v="1"/>
    <x v="0"/>
    <s v="US"/>
    <s v="USD"/>
    <n v="1328377444"/>
    <d v="2012-02-04T17:44:04"/>
    <n v="1326217444"/>
    <x v="115"/>
    <x v="25"/>
    <b v="0"/>
    <n v="22"/>
    <n v="28.73"/>
    <b v="1"/>
    <x v="0"/>
    <x v="1"/>
  </r>
  <r>
    <n v="116"/>
    <s v="Villanelle"/>
    <s v="Villanelle is a feature film that blends elements of classic, hardboiled Film Noir, with classic Horror and tells a great story to boot"/>
    <n v="3500"/>
    <n v="3978"/>
    <n v="1"/>
    <x v="0"/>
    <s v="US"/>
    <s v="USD"/>
    <n v="1302260155"/>
    <d v="2011-04-08T10:55:55"/>
    <n v="1298289355"/>
    <x v="116"/>
    <x v="32"/>
    <b v="0"/>
    <n v="57"/>
    <n v="69.790000000000006"/>
    <b v="1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"/>
    <x v="0"/>
    <s v="US"/>
    <s v="USD"/>
    <n v="1276110000"/>
    <d v="2010-06-09T19:00:00"/>
    <n v="1268337744"/>
    <x v="117"/>
    <x v="37"/>
    <b v="0"/>
    <n v="27"/>
    <n v="167.49"/>
    <b v="1"/>
    <x v="0"/>
    <x v="1"/>
  </r>
  <r>
    <n v="118"/>
    <s v="DENOUNCED - A Short Film"/>
    <s v="When a ruthless hit-man is 'denounced' from the mafia, his old enemies declare war."/>
    <n v="5000"/>
    <n v="5651.58"/>
    <n v="1"/>
    <x v="0"/>
    <s v="US"/>
    <s v="USD"/>
    <n v="1311902236"/>
    <d v="2011-07-29T01:17:16"/>
    <n v="1309310236"/>
    <x v="118"/>
    <x v="1"/>
    <b v="0"/>
    <n v="39"/>
    <n v="144.91"/>
    <b v="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"/>
    <x v="0"/>
    <s v="US"/>
    <s v="USD"/>
    <n v="1313276400"/>
    <d v="2011-08-13T23:00:00"/>
    <n v="1310693986"/>
    <x v="119"/>
    <x v="1"/>
    <b v="0"/>
    <n v="37"/>
    <n v="91.84"/>
    <b v="1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s v="HK"/>
    <s v="HKD"/>
    <n v="1475457107"/>
    <d v="2016-10-03T01:11:47"/>
    <n v="1472865107"/>
    <x v="120"/>
    <x v="1"/>
    <b v="0"/>
    <n v="1"/>
    <n v="10"/>
    <b v="0"/>
    <x v="0"/>
    <x v="2"/>
  </r>
  <r>
    <n v="121"/>
    <s v="MICRO-MISSION"/>
    <s v="NAVY SEALS sent on a Area 51 Top-Secret rescue mission where they are shrunken and injected into an ET body, the immune system mutated."/>
    <n v="3000"/>
    <n v="1"/>
    <n v="0"/>
    <x v="1"/>
    <s v="US"/>
    <s v="USD"/>
    <n v="1429352160"/>
    <d v="2015-04-18T10:16:00"/>
    <n v="1427993710"/>
    <x v="121"/>
    <x v="3"/>
    <b v="0"/>
    <n v="1"/>
    <n v="1"/>
    <b v="0"/>
    <x v="0"/>
    <x v="2"/>
  </r>
  <r>
    <n v="122"/>
    <s v="The Time Jumper (Canceled)"/>
    <s v="My ambition for this knows no bounds.  Seeing Sephoria in a live-action is a dream of mine."/>
    <n v="100000000"/>
    <n v="0"/>
    <n v="0"/>
    <x v="1"/>
    <s v="US"/>
    <s v="USD"/>
    <n v="1476094907"/>
    <d v="2016-10-10T10:21:47"/>
    <n v="1470910907"/>
    <x v="122"/>
    <x v="12"/>
    <b v="0"/>
    <n v="0"/>
    <s v="N/A"/>
    <b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1"/>
    <s v="US"/>
    <s v="USD"/>
    <n v="1414533600"/>
    <d v="2014-10-28T22:00:00"/>
    <n v="1411411564"/>
    <x v="123"/>
    <x v="8"/>
    <b v="0"/>
    <n v="6"/>
    <n v="25.17"/>
    <b v="0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s v="US"/>
    <s v="USD"/>
    <n v="1431728242"/>
    <d v="2015-05-15T22:17:22"/>
    <n v="1429568242"/>
    <x v="124"/>
    <x v="25"/>
    <b v="0"/>
    <n v="0"/>
    <s v="N/A"/>
    <b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n v="0"/>
    <x v="1"/>
    <s v="CA"/>
    <s v="CAD"/>
    <n v="1486165880"/>
    <d v="2017-02-03T23:51:20"/>
    <n v="1480981880"/>
    <x v="125"/>
    <x v="12"/>
    <b v="0"/>
    <n v="6"/>
    <n v="11.67"/>
    <b v="0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0"/>
    <x v="1"/>
    <s v="US"/>
    <s v="USD"/>
    <n v="1433988000"/>
    <d v="2015-06-11T02:00:00"/>
    <n v="1431353337"/>
    <x v="126"/>
    <x v="1"/>
    <b v="0"/>
    <n v="13"/>
    <n v="106.69"/>
    <b v="0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n v="0"/>
    <x v="1"/>
    <s v="US"/>
    <s v="USD"/>
    <n v="1428069541"/>
    <d v="2015-04-03T13:59:01"/>
    <n v="1425481141"/>
    <x v="127"/>
    <x v="1"/>
    <b v="0"/>
    <n v="4"/>
    <n v="47.5"/>
    <b v="0"/>
    <x v="0"/>
    <x v="2"/>
  </r>
  <r>
    <n v="128"/>
    <s v="Ralphi3 (Canceled)"/>
    <s v="A Science Fiction film filled with entertainment and Excitement"/>
    <n v="100000"/>
    <n v="1867"/>
    <n v="0"/>
    <x v="1"/>
    <s v="US"/>
    <s v="USD"/>
    <n v="1476941293"/>
    <d v="2016-10-20T05:28:13"/>
    <n v="1473917293"/>
    <x v="128"/>
    <x v="6"/>
    <b v="0"/>
    <n v="6"/>
    <n v="311.17"/>
    <b v="0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s v="US"/>
    <s v="USD"/>
    <n v="1414708183"/>
    <d v="2014-10-30T22:29:43"/>
    <n v="1409524183"/>
    <x v="129"/>
    <x v="12"/>
    <b v="0"/>
    <n v="0"/>
    <s v="N/A"/>
    <b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s v="GB"/>
    <s v="GBP"/>
    <n v="1402949760"/>
    <d v="2014-06-16T20:16:00"/>
    <n v="1400536692"/>
    <x v="130"/>
    <x v="33"/>
    <b v="0"/>
    <n v="0"/>
    <s v="N/A"/>
    <b v="0"/>
    <x v="0"/>
    <x v="2"/>
  </r>
  <r>
    <n v="131"/>
    <s v="I (Canceled)"/>
    <s v="I"/>
    <n v="1200"/>
    <n v="0"/>
    <n v="0"/>
    <x v="1"/>
    <s v="US"/>
    <s v="USD"/>
    <n v="1467763200"/>
    <d v="2016-07-06T00:00:00"/>
    <n v="1466453161"/>
    <x v="131"/>
    <x v="13"/>
    <b v="0"/>
    <n v="0"/>
    <s v="N/A"/>
    <b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n v="0"/>
    <x v="1"/>
    <s v="US"/>
    <s v="USD"/>
    <n v="1415392207"/>
    <d v="2014-11-07T20:30:07"/>
    <n v="1411500607"/>
    <x v="132"/>
    <x v="11"/>
    <b v="0"/>
    <n v="81"/>
    <n v="94.51"/>
    <b v="0"/>
    <x v="0"/>
    <x v="2"/>
  </r>
  <r>
    <n v="133"/>
    <s v="Demon Women from outer space (Canceled)"/>
    <s v="Invasion from outer space sights, to weird to imagine destruction too monstrous to escape"/>
    <n v="71764"/>
    <n v="0"/>
    <n v="0"/>
    <x v="1"/>
    <s v="US"/>
    <s v="USD"/>
    <n v="1464715860"/>
    <d v="2016-05-31T17:31:00"/>
    <n v="1462130584"/>
    <x v="133"/>
    <x v="1"/>
    <b v="0"/>
    <n v="0"/>
    <s v="N/A"/>
    <b v="0"/>
    <x v="0"/>
    <x v="2"/>
  </r>
  <r>
    <n v="134"/>
    <s v="MARLEY'S GHOST (AMBASSADORS OF STEAM) (Canceled)"/>
    <s v="steampunk  remake of &quot;a Christmas carol&quot;"/>
    <n v="5000"/>
    <n v="0"/>
    <n v="0"/>
    <x v="1"/>
    <s v="US"/>
    <s v="USD"/>
    <n v="1441386000"/>
    <d v="2015-09-04T17:00:00"/>
    <n v="1438811418"/>
    <x v="134"/>
    <x v="1"/>
    <b v="0"/>
    <n v="0"/>
    <s v="N/A"/>
    <b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0"/>
    <x v="1"/>
    <s v="US"/>
    <s v="USD"/>
    <n v="1404241200"/>
    <d v="2014-07-01T19:00:00"/>
    <n v="1401354597"/>
    <x v="135"/>
    <x v="15"/>
    <b v="0"/>
    <n v="5"/>
    <n v="80.599999999999994"/>
    <b v="0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s v="US"/>
    <s v="USD"/>
    <n v="1431771360"/>
    <d v="2015-05-16T10:16:00"/>
    <n v="1427968234"/>
    <x v="136"/>
    <x v="7"/>
    <b v="0"/>
    <n v="0"/>
    <s v="N/A"/>
    <b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s v="DK"/>
    <s v="DKK"/>
    <n v="1444657593"/>
    <d v="2015-10-12T13:46:33"/>
    <n v="1440337593"/>
    <x v="137"/>
    <x v="38"/>
    <b v="0"/>
    <n v="0"/>
    <s v="N/A"/>
    <b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0"/>
    <x v="1"/>
    <s v="US"/>
    <s v="USD"/>
    <n v="1438405140"/>
    <d v="2015-08-01T04:59:00"/>
    <n v="1435731041"/>
    <x v="138"/>
    <x v="0"/>
    <b v="0"/>
    <n v="58"/>
    <n v="81.239999999999995"/>
    <b v="0"/>
    <x v="0"/>
    <x v="2"/>
  </r>
  <r>
    <n v="139"/>
    <s v="Roman Dead (Canceled)"/>
    <s v="When  Rome is infected with a zombie plague, Lucius Agrippa and a small group fights for survival"/>
    <n v="500"/>
    <n v="500"/>
    <n v="1"/>
    <x v="1"/>
    <s v="US"/>
    <s v="USD"/>
    <n v="1436738772"/>
    <d v="2015-07-12T22:06:12"/>
    <n v="1435874772"/>
    <x v="139"/>
    <x v="2"/>
    <b v="0"/>
    <n v="1"/>
    <n v="500"/>
    <b v="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s v="US"/>
    <s v="USD"/>
    <n v="1426823132"/>
    <d v="2015-03-20T03:45:32"/>
    <n v="1424234732"/>
    <x v="140"/>
    <x v="1"/>
    <b v="0"/>
    <n v="0"/>
    <s v="N/A"/>
    <b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0"/>
    <x v="1"/>
    <s v="US"/>
    <s v="USD"/>
    <n v="1433043623"/>
    <d v="2015-05-31T03:40:23"/>
    <n v="1429155623"/>
    <x v="141"/>
    <x v="11"/>
    <b v="0"/>
    <n v="28"/>
    <n v="46.18"/>
    <b v="0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n v="0"/>
    <x v="1"/>
    <s v="US"/>
    <s v="USD"/>
    <n v="1416176778"/>
    <d v="2014-11-16T22:26:18"/>
    <n v="1414358778"/>
    <x v="142"/>
    <x v="21"/>
    <b v="0"/>
    <n v="1"/>
    <n v="10"/>
    <b v="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s v="AU"/>
    <s v="AUD"/>
    <n v="1472882100"/>
    <d v="2016-09-03T05:55:00"/>
    <n v="1467941542"/>
    <x v="143"/>
    <x v="39"/>
    <b v="0"/>
    <n v="0"/>
    <s v="N/A"/>
    <b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n v="0"/>
    <x v="1"/>
    <s v="CA"/>
    <s v="CAD"/>
    <n v="1428945472"/>
    <d v="2015-04-13T17:17:52"/>
    <n v="1423765072"/>
    <x v="144"/>
    <x v="12"/>
    <b v="0"/>
    <n v="37"/>
    <n v="55.95"/>
    <b v="0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n v="0"/>
    <x v="1"/>
    <s v="US"/>
    <s v="USD"/>
    <n v="1439298052"/>
    <d v="2015-08-11T13:00:52"/>
    <n v="1436965252"/>
    <x v="145"/>
    <x v="14"/>
    <b v="0"/>
    <n v="9"/>
    <n v="37.56"/>
    <b v="0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n v="0"/>
    <x v="1"/>
    <s v="US"/>
    <s v="USD"/>
    <n v="1484698998"/>
    <d v="2017-01-18T00:23:18"/>
    <n v="1479514998"/>
    <x v="146"/>
    <x v="12"/>
    <b v="0"/>
    <n v="3"/>
    <n v="38.33"/>
    <b v="0"/>
    <x v="0"/>
    <x v="2"/>
  </r>
  <r>
    <n v="147"/>
    <s v="Consumed (Static Air) (Canceled)"/>
    <s v="Film makers catch live footage beyond their wildest dreams."/>
    <n v="7000"/>
    <n v="0"/>
    <n v="0"/>
    <x v="1"/>
    <s v="GB"/>
    <s v="GBP"/>
    <n v="1420741080"/>
    <d v="2015-01-08T18:18:00"/>
    <n v="1417026340"/>
    <x v="147"/>
    <x v="40"/>
    <b v="0"/>
    <n v="0"/>
    <s v="N/A"/>
    <b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1"/>
    <s v="US"/>
    <s v="USD"/>
    <n v="1456555536"/>
    <d v="2016-02-27T06:45:36"/>
    <n v="1453963536"/>
    <x v="148"/>
    <x v="1"/>
    <b v="0"/>
    <n v="2"/>
    <n v="20"/>
    <b v="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n v="0"/>
    <x v="1"/>
    <s v="US"/>
    <s v="USD"/>
    <n v="1419494400"/>
    <d v="2014-12-25T08:00:00"/>
    <n v="1416888470"/>
    <x v="149"/>
    <x v="1"/>
    <b v="0"/>
    <n v="6"/>
    <n v="15.33"/>
    <b v="0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n v="0"/>
    <x v="1"/>
    <s v="US"/>
    <s v="USD"/>
    <n v="1432612382"/>
    <d v="2015-05-26T03:53:02"/>
    <n v="1427428382"/>
    <x v="150"/>
    <x v="12"/>
    <b v="0"/>
    <n v="67"/>
    <n v="449.43"/>
    <b v="0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1"/>
    <s v="AU"/>
    <s v="AUD"/>
    <n v="1434633191"/>
    <d v="2015-06-18T13:13:11"/>
    <n v="1429449191"/>
    <x v="151"/>
    <x v="12"/>
    <b v="0"/>
    <n v="5"/>
    <n v="28"/>
    <b v="0"/>
    <x v="0"/>
    <x v="2"/>
  </r>
  <r>
    <n v="152"/>
    <s v="The Great Dark (Canceled)"/>
    <s v="The Great Dark is a journey through the unimaginable...and un foreseeable..."/>
    <n v="380000"/>
    <n v="30"/>
    <n v="0"/>
    <x v="1"/>
    <s v="US"/>
    <s v="USD"/>
    <n v="1411437100"/>
    <d v="2014-09-23T01:51:40"/>
    <n v="1408845100"/>
    <x v="152"/>
    <x v="1"/>
    <b v="0"/>
    <n v="2"/>
    <n v="15"/>
    <b v="0"/>
    <x v="0"/>
    <x v="2"/>
  </r>
  <r>
    <n v="153"/>
    <s v="Awakening (Canceled)"/>
    <s v="What would you do if you face something beyond your understanding? If someone you loved disappeared without a trace?"/>
    <n v="50000"/>
    <n v="359"/>
    <n v="0"/>
    <x v="1"/>
    <s v="US"/>
    <s v="USD"/>
    <n v="1417532644"/>
    <d v="2014-12-02T15:04:04"/>
    <n v="1413900244"/>
    <x v="153"/>
    <x v="16"/>
    <b v="0"/>
    <n v="10"/>
    <n v="35.9"/>
    <b v="0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n v="0"/>
    <x v="1"/>
    <s v="US"/>
    <s v="USD"/>
    <n v="1433336895"/>
    <d v="2015-06-03T13:08:15"/>
    <n v="1429621695"/>
    <x v="154"/>
    <x v="40"/>
    <b v="0"/>
    <n v="3"/>
    <n v="13.33"/>
    <b v="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s v="US"/>
    <s v="USD"/>
    <n v="1437657935"/>
    <d v="2015-07-23T13:25:35"/>
    <n v="1434201935"/>
    <x v="155"/>
    <x v="4"/>
    <b v="0"/>
    <n v="4"/>
    <n v="20.25"/>
    <b v="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n v="0"/>
    <x v="1"/>
    <s v="CA"/>
    <s v="CAD"/>
    <n v="1407034796"/>
    <d v="2014-08-03T02:59:56"/>
    <n v="1401850796"/>
    <x v="156"/>
    <x v="12"/>
    <b v="0"/>
    <n v="15"/>
    <n v="119"/>
    <b v="0"/>
    <x v="0"/>
    <x v="2"/>
  </r>
  <r>
    <n v="157"/>
    <s v="Forever Man (short film) (Canceled)"/>
    <s v="Man's cryogenic chamber and his soulmate's time travel from the distant future allows them to meet in the middle."/>
    <n v="2995"/>
    <n v="8"/>
    <n v="0"/>
    <x v="1"/>
    <s v="US"/>
    <s v="USD"/>
    <n v="1456523572"/>
    <d v="2016-02-26T21:52:52"/>
    <n v="1453931572"/>
    <x v="157"/>
    <x v="1"/>
    <b v="0"/>
    <n v="2"/>
    <n v="4"/>
    <b v="0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s v="US"/>
    <s v="USD"/>
    <n v="1413942628"/>
    <d v="2014-10-22T01:50:28"/>
    <n v="1411350628"/>
    <x v="158"/>
    <x v="1"/>
    <b v="0"/>
    <n v="0"/>
    <s v="N/A"/>
    <b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s v="US"/>
    <s v="USD"/>
    <n v="1467541545"/>
    <d v="2016-07-03T10:25:45"/>
    <n v="1464085545"/>
    <x v="159"/>
    <x v="4"/>
    <b v="0"/>
    <n v="1"/>
    <n v="10"/>
    <b v="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s v="US"/>
    <s v="USD"/>
    <n v="1439675691"/>
    <d v="2015-08-15T21:54:51"/>
    <n v="1434491691"/>
    <x v="160"/>
    <x v="12"/>
    <b v="0"/>
    <n v="0"/>
    <s v="N/A"/>
    <b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n v="0"/>
    <x v="2"/>
    <s v="US"/>
    <s v="USD"/>
    <n v="1404318595"/>
    <d v="2014-07-02T16:29:55"/>
    <n v="1401726595"/>
    <x v="161"/>
    <x v="1"/>
    <b v="0"/>
    <n v="1"/>
    <n v="5"/>
    <b v="0"/>
    <x v="0"/>
    <x v="3"/>
  </r>
  <r>
    <n v="162"/>
    <s v="See It My Way"/>
    <s v="This film follows a young man who has had only a troubled family life. He turns to all the wrong things and life falls apart."/>
    <n v="2800"/>
    <n v="435"/>
    <n v="0"/>
    <x v="2"/>
    <s v="US"/>
    <s v="USD"/>
    <n v="1408232520"/>
    <d v="2014-08-16T23:42:00"/>
    <n v="1405393356"/>
    <x v="162"/>
    <x v="15"/>
    <b v="0"/>
    <n v="10"/>
    <n v="43.5"/>
    <b v="0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s v="US"/>
    <s v="USD"/>
    <n v="1443657600"/>
    <d v="2015-10-01T00:00:00"/>
    <n v="1440716654"/>
    <x v="163"/>
    <x v="35"/>
    <b v="0"/>
    <n v="0"/>
    <s v="N/A"/>
    <b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n v="0"/>
    <x v="2"/>
    <s v="US"/>
    <s v="USD"/>
    <n v="1411150701"/>
    <d v="2014-09-19T18:18:21"/>
    <n v="1405966701"/>
    <x v="164"/>
    <x v="12"/>
    <b v="0"/>
    <n v="7"/>
    <n v="91.43"/>
    <b v="0"/>
    <x v="0"/>
    <x v="3"/>
  </r>
  <r>
    <n v="165"/>
    <s v="NET"/>
    <s v="A teacher. A boy. The beach and a heatwave that drove them all insane."/>
    <n v="17000"/>
    <n v="0"/>
    <n v="0"/>
    <x v="2"/>
    <s v="GB"/>
    <s v="GBP"/>
    <n v="1452613724"/>
    <d v="2016-01-12T15:48:44"/>
    <n v="1450021724"/>
    <x v="165"/>
    <x v="1"/>
    <b v="0"/>
    <n v="0"/>
    <s v="N/A"/>
    <b v="0"/>
    <x v="0"/>
    <x v="3"/>
  </r>
  <r>
    <n v="166"/>
    <s v="Pressure"/>
    <s v="A young teen makes a bad decision after joining gang and the film expresses his choices that led him to that point."/>
    <n v="5000"/>
    <n v="3000"/>
    <n v="1"/>
    <x v="2"/>
    <s v="US"/>
    <s v="USD"/>
    <n v="1484531362"/>
    <d v="2017-01-16T01:49:22"/>
    <n v="1481939362"/>
    <x v="166"/>
    <x v="1"/>
    <b v="0"/>
    <n v="1"/>
    <n v="3000"/>
    <b v="0"/>
    <x v="0"/>
    <x v="3"/>
  </r>
  <r>
    <n v="167"/>
    <s v="Past"/>
    <s v="A young man experiences a tragedy and has the opportunity to go back and learn from his mistakes and find out his true self."/>
    <n v="110000"/>
    <n v="11"/>
    <n v="0"/>
    <x v="2"/>
    <s v="US"/>
    <s v="USD"/>
    <n v="1438726535"/>
    <d v="2015-08-04T22:15:35"/>
    <n v="1433542535"/>
    <x v="167"/>
    <x v="12"/>
    <b v="0"/>
    <n v="2"/>
    <n v="5.5"/>
    <b v="0"/>
    <x v="0"/>
    <x v="3"/>
  </r>
  <r>
    <n v="168"/>
    <s v="Moving On"/>
    <s v="A homeless Gulf War 2 vet, and Congressional Medal of Honor recipient fights for his sanity on the mean streets of Albuquerque."/>
    <n v="8000"/>
    <n v="325"/>
    <n v="0"/>
    <x v="2"/>
    <s v="US"/>
    <s v="USD"/>
    <n v="1426791770"/>
    <d v="2015-03-19T19:02:50"/>
    <n v="1424203370"/>
    <x v="168"/>
    <x v="1"/>
    <b v="0"/>
    <n v="3"/>
    <n v="108.33"/>
    <b v="0"/>
    <x v="0"/>
    <x v="3"/>
  </r>
  <r>
    <n v="169"/>
    <s v="Family"/>
    <s v="Family is a short film about a father and son and two brothers who were separated by the Korean war and finally reunite after 60 years."/>
    <n v="2500"/>
    <n v="560"/>
    <n v="0"/>
    <x v="2"/>
    <s v="GB"/>
    <s v="GBP"/>
    <n v="1413634059"/>
    <d v="2014-10-18T12:07:39"/>
    <n v="1411042059"/>
    <x v="169"/>
    <x v="1"/>
    <b v="0"/>
    <n v="10"/>
    <n v="56"/>
    <b v="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n v="0"/>
    <x v="2"/>
    <s v="US"/>
    <s v="USD"/>
    <n v="1440912480"/>
    <d v="2015-08-30T05:28:00"/>
    <n v="1438385283"/>
    <x v="170"/>
    <x v="41"/>
    <b v="0"/>
    <n v="10"/>
    <n v="32.5"/>
    <b v="0"/>
    <x v="0"/>
    <x v="3"/>
  </r>
  <r>
    <n v="171"/>
    <s v="IRL: Gamers Unite"/>
    <s v="Team Mayhem, a local small town gang of gamers who are enlisted   to save the world from the new great evil known as Prowler."/>
    <n v="50000"/>
    <n v="1"/>
    <n v="0"/>
    <x v="2"/>
    <s v="US"/>
    <s v="USD"/>
    <n v="1470975614"/>
    <d v="2016-08-12T04:20:14"/>
    <n v="1465791614"/>
    <x v="171"/>
    <x v="12"/>
    <b v="0"/>
    <n v="1"/>
    <n v="1"/>
    <b v="0"/>
    <x v="0"/>
    <x v="3"/>
  </r>
  <r>
    <n v="172"/>
    <s v="The Blind Dolphin Story"/>
    <s v="A short film on the rarest mammal and the second most endangered freshwater river dolphin, in Pakistan."/>
    <n v="95000"/>
    <n v="0"/>
    <n v="0"/>
    <x v="2"/>
    <s v="US"/>
    <s v="USD"/>
    <n v="1426753723"/>
    <d v="2015-03-19T08:28:43"/>
    <n v="1423733323"/>
    <x v="172"/>
    <x v="6"/>
    <b v="0"/>
    <n v="0"/>
    <s v="N/A"/>
    <b v="0"/>
    <x v="0"/>
    <x v="3"/>
  </r>
  <r>
    <n v="173"/>
    <s v="7 Sins"/>
    <s v="This is a film inspired by Quentin Tarantino, I want to make a film thats entertaining yet gritty. 7 Sins is in pre-production."/>
    <n v="1110"/>
    <n v="0"/>
    <n v="0"/>
    <x v="2"/>
    <s v="GB"/>
    <s v="GBP"/>
    <n v="1425131108"/>
    <d v="2015-02-28T13:45:08"/>
    <n v="1422539108"/>
    <x v="173"/>
    <x v="1"/>
    <b v="0"/>
    <n v="0"/>
    <s v="N/A"/>
    <b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n v="0"/>
    <x v="2"/>
    <s v="NL"/>
    <s v="EUR"/>
    <n v="1431108776"/>
    <d v="2015-05-08T18:12:56"/>
    <n v="1425924776"/>
    <x v="174"/>
    <x v="12"/>
    <b v="0"/>
    <n v="0"/>
    <s v="N/A"/>
    <b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n v="0"/>
    <x v="2"/>
    <s v="GB"/>
    <s v="GBP"/>
    <n v="1409337611"/>
    <d v="2014-08-29T18:40:11"/>
    <n v="1407177611"/>
    <x v="175"/>
    <x v="25"/>
    <b v="0"/>
    <n v="26"/>
    <n v="49.88"/>
    <b v="0"/>
    <x v="0"/>
    <x v="3"/>
  </r>
  <r>
    <n v="176"/>
    <s v="Silent Monster"/>
    <s v="I'm seeking funding to finish my short film, Silent Monster, to bring awareness to teenage bullying as well as teenage violence."/>
    <n v="1500"/>
    <n v="0"/>
    <n v="0"/>
    <x v="2"/>
    <s v="US"/>
    <s v="USD"/>
    <n v="1438803999"/>
    <d v="2015-08-05T19:46:39"/>
    <n v="1436211999"/>
    <x v="176"/>
    <x v="1"/>
    <b v="0"/>
    <n v="0"/>
    <s v="N/A"/>
    <b v="0"/>
    <x v="0"/>
    <x v="3"/>
  </r>
  <r>
    <n v="177"/>
    <s v="The Good Samaritan"/>
    <s v="I'm making a modern day version of the bible story &quot; The Good Samaritan&quot;"/>
    <n v="450"/>
    <n v="180"/>
    <n v="0"/>
    <x v="2"/>
    <s v="US"/>
    <s v="USD"/>
    <n v="1427155726"/>
    <d v="2015-03-24T00:08:46"/>
    <n v="1425690526"/>
    <x v="177"/>
    <x v="42"/>
    <b v="0"/>
    <n v="7"/>
    <n v="25.71"/>
    <b v="0"/>
    <x v="0"/>
    <x v="3"/>
  </r>
  <r>
    <n v="178"/>
    <s v="El viaje de LucÃ­a"/>
    <s v="El viaje de LucÃ­a es un largometraje de ficciÃ³n con temÃ¡tica sobre el cÃ¡ncer infantil."/>
    <n v="500000"/>
    <n v="0"/>
    <n v="0"/>
    <x v="2"/>
    <s v="ES"/>
    <s v="EUR"/>
    <n v="1448582145"/>
    <d v="2015-11-26T23:55:45"/>
    <n v="1445986545"/>
    <x v="178"/>
    <x v="1"/>
    <b v="0"/>
    <n v="0"/>
    <s v="N/A"/>
    <b v="0"/>
    <x v="0"/>
    <x v="3"/>
  </r>
  <r>
    <n v="179"/>
    <s v="Sustain: A Film About Survival"/>
    <s v="A feature-length film about how three people survive in a diseased world."/>
    <n v="1000"/>
    <n v="200"/>
    <n v="0"/>
    <x v="2"/>
    <s v="US"/>
    <s v="USD"/>
    <n v="1457056555"/>
    <d v="2016-03-04T01:55:55"/>
    <n v="1454464555"/>
    <x v="179"/>
    <x v="1"/>
    <b v="0"/>
    <n v="2"/>
    <n v="100"/>
    <b v="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n v="0"/>
    <x v="2"/>
    <s v="GB"/>
    <s v="GBP"/>
    <n v="1428951600"/>
    <d v="2015-04-13T19:00:00"/>
    <n v="1425512843"/>
    <x v="180"/>
    <x v="4"/>
    <b v="0"/>
    <n v="13"/>
    <n v="30.85"/>
    <b v="0"/>
    <x v="0"/>
    <x v="3"/>
  </r>
  <r>
    <n v="181"/>
    <s v="Immemorial"/>
    <s v="Christina has been suffering with flash backs and some very disturbing nightmares and realises that it is more than just nightmares."/>
    <n v="3423"/>
    <n v="722"/>
    <n v="0"/>
    <x v="2"/>
    <s v="GB"/>
    <s v="GBP"/>
    <n v="1434995295"/>
    <d v="2015-06-22T17:48:15"/>
    <n v="1432403295"/>
    <x v="181"/>
    <x v="1"/>
    <b v="0"/>
    <n v="4"/>
    <n v="180.5"/>
    <b v="0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s v="US"/>
    <s v="USD"/>
    <n v="1483748232"/>
    <d v="2017-01-07T00:17:12"/>
    <n v="1481156232"/>
    <x v="182"/>
    <x v="1"/>
    <b v="0"/>
    <n v="0"/>
    <s v="N/A"/>
    <b v="0"/>
    <x v="0"/>
    <x v="3"/>
  </r>
  <r>
    <n v="183"/>
    <s v="Three Little Words"/>
    <s v="Don't kill me until I meet my Dad"/>
    <n v="12500"/>
    <n v="4482"/>
    <n v="0"/>
    <x v="2"/>
    <s v="GB"/>
    <s v="GBP"/>
    <n v="1417033610"/>
    <d v="2014-11-26T20:26:50"/>
    <n v="1414438010"/>
    <x v="183"/>
    <x v="1"/>
    <b v="0"/>
    <n v="12"/>
    <n v="373.5"/>
    <b v="0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n v="0"/>
    <x v="2"/>
    <s v="CA"/>
    <s v="CAD"/>
    <n v="1409543940"/>
    <d v="2014-09-01T03:59:00"/>
    <n v="1404586762"/>
    <x v="184"/>
    <x v="39"/>
    <b v="0"/>
    <n v="2"/>
    <n v="25.5"/>
    <b v="0"/>
    <x v="0"/>
    <x v="3"/>
  </r>
  <r>
    <n v="185"/>
    <s v="BLANK Short Movie"/>
    <s v="Love has no boundaries!"/>
    <n v="40000"/>
    <n v="2200"/>
    <n v="0"/>
    <x v="2"/>
    <s v="NO"/>
    <s v="NOK"/>
    <n v="1471557139"/>
    <d v="2016-08-18T21:52:19"/>
    <n v="1468965139"/>
    <x v="185"/>
    <x v="1"/>
    <b v="0"/>
    <n v="10"/>
    <n v="220"/>
    <b v="0"/>
    <x v="0"/>
    <x v="3"/>
  </r>
  <r>
    <n v="186"/>
    <s v="Feature Film: The Wolfes"/>
    <s v="My film is about a boy who discovers the truth about his fathers dissapearance through the dark secrets of his mothers past."/>
    <n v="5000"/>
    <n v="0"/>
    <n v="0"/>
    <x v="2"/>
    <s v="US"/>
    <s v="USD"/>
    <n v="1488571200"/>
    <d v="2017-03-03T20:00:00"/>
    <n v="1485977434"/>
    <x v="186"/>
    <x v="1"/>
    <b v="0"/>
    <n v="0"/>
    <s v="N/A"/>
    <b v="0"/>
    <x v="0"/>
    <x v="3"/>
  </r>
  <r>
    <n v="187"/>
    <s v="The Imbalanced Heart of a Symmetric Mind (film)"/>
    <s v="A young man suffering from a severe case of OCD embarks on a road trip to find peace of mind."/>
    <n v="5000"/>
    <n v="800"/>
    <n v="0"/>
    <x v="2"/>
    <s v="US"/>
    <s v="USD"/>
    <n v="1437461940"/>
    <d v="2015-07-21T06:59:00"/>
    <n v="1435383457"/>
    <x v="187"/>
    <x v="17"/>
    <b v="0"/>
    <n v="5"/>
    <n v="160"/>
    <b v="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s v="US"/>
    <s v="USD"/>
    <n v="1409891015"/>
    <d v="2014-09-05T04:23:35"/>
    <n v="1407299015"/>
    <x v="188"/>
    <x v="1"/>
    <b v="0"/>
    <n v="0"/>
    <s v="N/A"/>
    <b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2"/>
    <s v="US"/>
    <s v="USD"/>
    <n v="1472920477"/>
    <d v="2016-09-03T16:34:37"/>
    <n v="1467736477"/>
    <x v="189"/>
    <x v="12"/>
    <b v="0"/>
    <n v="5"/>
    <n v="69"/>
    <b v="0"/>
    <x v="0"/>
    <x v="3"/>
  </r>
  <r>
    <n v="190"/>
    <s v="REGIONRAT, the movie"/>
    <s v="Because hope can be a 4 letter word"/>
    <n v="12000"/>
    <n v="50"/>
    <n v="0"/>
    <x v="2"/>
    <s v="US"/>
    <s v="USD"/>
    <n v="1466091446"/>
    <d v="2016-06-16T15:37:26"/>
    <n v="1465227446"/>
    <x v="190"/>
    <x v="2"/>
    <b v="0"/>
    <n v="1"/>
    <n v="50"/>
    <b v="0"/>
    <x v="0"/>
    <x v="3"/>
  </r>
  <r>
    <n v="191"/>
    <s v="Trillion: Feature Film"/>
    <s v="A young boy passionate about Astronomy and Chemistry tracks down an astroid that scientists said would never hit earth."/>
    <n v="5000"/>
    <n v="250"/>
    <n v="0"/>
    <x v="2"/>
    <s v="AU"/>
    <s v="AUD"/>
    <n v="1443782138"/>
    <d v="2015-10-02T10:35:38"/>
    <n v="1440326138"/>
    <x v="191"/>
    <x v="4"/>
    <b v="0"/>
    <n v="3"/>
    <n v="83.33"/>
    <b v="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2"/>
    <s v="US"/>
    <s v="USD"/>
    <n v="1413572432"/>
    <d v="2014-10-17T19:00:32"/>
    <n v="1410980432"/>
    <x v="192"/>
    <x v="1"/>
    <b v="0"/>
    <n v="3"/>
    <n v="5.67"/>
    <b v="0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s v="GB"/>
    <s v="GBP"/>
    <n v="1417217166"/>
    <d v="2014-11-28T23:26:06"/>
    <n v="1412029566"/>
    <x v="193"/>
    <x v="12"/>
    <b v="0"/>
    <n v="0"/>
    <s v="N/A"/>
    <b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n v="0"/>
    <x v="2"/>
    <s v="GB"/>
    <s v="GBP"/>
    <n v="1457308531"/>
    <d v="2016-03-06T23:55:31"/>
    <n v="1452124531"/>
    <x v="194"/>
    <x v="12"/>
    <b v="0"/>
    <n v="3"/>
    <n v="1"/>
    <b v="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s v="US"/>
    <s v="USD"/>
    <n v="1436544332"/>
    <d v="2015-07-10T16:05:32"/>
    <n v="1431360332"/>
    <x v="195"/>
    <x v="12"/>
    <b v="0"/>
    <n v="0"/>
    <s v="N/A"/>
    <b v="0"/>
    <x v="0"/>
    <x v="3"/>
  </r>
  <r>
    <n v="196"/>
    <s v="Thunder Under Control"/>
    <s v="A moving short film about a retired female boxer who develops a relationship with a young journalist who idolises her"/>
    <n v="3500"/>
    <n v="1465"/>
    <n v="0"/>
    <x v="2"/>
    <s v="GB"/>
    <s v="GBP"/>
    <n v="1444510800"/>
    <d v="2015-10-10T21:00:00"/>
    <n v="1442062898"/>
    <x v="196"/>
    <x v="33"/>
    <b v="0"/>
    <n v="19"/>
    <n v="77.11"/>
    <b v="0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n v="0"/>
    <x v="2"/>
    <s v="GB"/>
    <s v="GBP"/>
    <n v="1487365200"/>
    <d v="2017-02-17T21:00:00"/>
    <n v="1483734100"/>
    <x v="197"/>
    <x v="16"/>
    <b v="0"/>
    <n v="8"/>
    <n v="32.75"/>
    <b v="0"/>
    <x v="0"/>
    <x v="3"/>
  </r>
  <r>
    <n v="198"/>
    <s v="Nine Lives"/>
    <s v="Nine Lives is a story of one woman's survival of EIGHT near deaths and her love for one man as an influence to fight for the NINTH."/>
    <n v="25000"/>
    <n v="279"/>
    <n v="0"/>
    <x v="2"/>
    <s v="US"/>
    <s v="USD"/>
    <n v="1412500322"/>
    <d v="2014-10-05T09:12:02"/>
    <n v="1409908322"/>
    <x v="198"/>
    <x v="1"/>
    <b v="0"/>
    <n v="6"/>
    <n v="46.5"/>
    <b v="0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s v="US"/>
    <s v="USD"/>
    <n v="1472698702"/>
    <d v="2016-09-01T02:58:22"/>
    <n v="1470106702"/>
    <x v="199"/>
    <x v="1"/>
    <b v="0"/>
    <n v="0"/>
    <s v="N/A"/>
    <b v="0"/>
    <x v="0"/>
    <x v="3"/>
  </r>
  <r>
    <n v="200"/>
    <s v="The Crossing Shore"/>
    <s v="A film dedicated to an AAF Pilot's struggle to survive behind enemy lines during WWII."/>
    <n v="6000"/>
    <n v="1571.55"/>
    <n v="0"/>
    <x v="2"/>
    <s v="US"/>
    <s v="USD"/>
    <n v="1410746403"/>
    <d v="2014-09-15T02:00:03"/>
    <n v="1408154403"/>
    <x v="200"/>
    <x v="1"/>
    <b v="0"/>
    <n v="18"/>
    <n v="87.31"/>
    <b v="0"/>
    <x v="0"/>
    <x v="3"/>
  </r>
  <r>
    <n v="201"/>
    <s v="Life of Change"/>
    <s v="Everyone has a choice. Can two college students get past their differences to save the life of a man whom they've never met before?"/>
    <n v="650"/>
    <n v="380"/>
    <n v="1"/>
    <x v="2"/>
    <s v="US"/>
    <s v="USD"/>
    <n v="1423424329"/>
    <d v="2015-02-08T19:38:49"/>
    <n v="1421696329"/>
    <x v="201"/>
    <x v="18"/>
    <b v="0"/>
    <n v="7"/>
    <n v="54.29"/>
    <b v="0"/>
    <x v="0"/>
    <x v="3"/>
  </r>
  <r>
    <n v="202"/>
    <s v="Modern Gangsters"/>
    <s v="new web series created by jonney terry"/>
    <n v="6000"/>
    <n v="0"/>
    <n v="0"/>
    <x v="2"/>
    <s v="US"/>
    <s v="USD"/>
    <n v="1444337940"/>
    <d v="2015-10-08T20:59:00"/>
    <n v="1441750564"/>
    <x v="202"/>
    <x v="1"/>
    <b v="0"/>
    <n v="0"/>
    <s v="N/A"/>
    <b v="0"/>
    <x v="0"/>
    <x v="3"/>
  </r>
  <r>
    <n v="203"/>
    <s v="TheM"/>
    <s v="We are aiming to make a Web Series based on Youth Culture and the misrepresentation of socially stereotyped people."/>
    <n v="2500"/>
    <n v="746"/>
    <n v="0"/>
    <x v="2"/>
    <s v="GB"/>
    <s v="GBP"/>
    <n v="1422562864"/>
    <d v="2015-01-29T20:21:04"/>
    <n v="1417378864"/>
    <x v="203"/>
    <x v="12"/>
    <b v="0"/>
    <n v="8"/>
    <n v="93.25"/>
    <b v="0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n v="1"/>
    <x v="2"/>
    <s v="AU"/>
    <s v="AUD"/>
    <n v="1470319203"/>
    <d v="2016-08-04T14:00:03"/>
    <n v="1467727203"/>
    <x v="204"/>
    <x v="1"/>
    <b v="0"/>
    <n v="1293"/>
    <n v="117.68"/>
    <b v="0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n v="0"/>
    <x v="2"/>
    <s v="US"/>
    <s v="USD"/>
    <n v="1444144222"/>
    <d v="2015-10-06T15:10:22"/>
    <n v="1441120222"/>
    <x v="205"/>
    <x v="6"/>
    <b v="0"/>
    <n v="17"/>
    <n v="76.47"/>
    <b v="0"/>
    <x v="0"/>
    <x v="3"/>
  </r>
  <r>
    <n v="206"/>
    <s v="Blood Bond Movie Development"/>
    <s v="A love story featuring adoption,struggle,dysfunction,grace, healing, and restoration."/>
    <n v="12700"/>
    <n v="0"/>
    <n v="0"/>
    <x v="2"/>
    <s v="US"/>
    <s v="USD"/>
    <n v="1470441983"/>
    <d v="2016-08-06T00:06:23"/>
    <n v="1468627583"/>
    <x v="206"/>
    <x v="21"/>
    <b v="0"/>
    <n v="0"/>
    <s v="N/A"/>
    <b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n v="0"/>
    <x v="2"/>
    <s v="CA"/>
    <s v="CAD"/>
    <n v="1420346638"/>
    <d v="2015-01-04T04:43:58"/>
    <n v="1417754638"/>
    <x v="207"/>
    <x v="1"/>
    <b v="0"/>
    <n v="13"/>
    <n v="163.85"/>
    <b v="0"/>
    <x v="0"/>
    <x v="3"/>
  </r>
  <r>
    <n v="208"/>
    <s v="OLIVIA"/>
    <s v="A young woman's journey from Africa to Australia where she finds heaven on earth, love and tragedy. Within her tragedy she saves lives."/>
    <n v="50000"/>
    <n v="0"/>
    <n v="0"/>
    <x v="2"/>
    <s v="AU"/>
    <s v="AUD"/>
    <n v="1418719967"/>
    <d v="2014-12-16T08:52:47"/>
    <n v="1416127967"/>
    <x v="208"/>
    <x v="1"/>
    <b v="0"/>
    <n v="0"/>
    <s v="N/A"/>
    <b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s v="US"/>
    <s v="USD"/>
    <n v="1436566135"/>
    <d v="2015-07-10T22:08:55"/>
    <n v="1433974135"/>
    <x v="209"/>
    <x v="1"/>
    <b v="0"/>
    <n v="0"/>
    <s v="N/A"/>
    <b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n v="0"/>
    <x v="2"/>
    <s v="US"/>
    <s v="USD"/>
    <n v="1443675600"/>
    <d v="2015-10-01T05:00:00"/>
    <n v="1441157592"/>
    <x v="210"/>
    <x v="41"/>
    <b v="0"/>
    <n v="33"/>
    <n v="91.82"/>
    <b v="0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0"/>
    <x v="2"/>
    <s v="US"/>
    <s v="USD"/>
    <n v="1442634617"/>
    <d v="2015-09-19T03:50:17"/>
    <n v="1440042617"/>
    <x v="211"/>
    <x v="1"/>
    <b v="0"/>
    <n v="12"/>
    <n v="185.83"/>
    <b v="0"/>
    <x v="0"/>
    <x v="3"/>
  </r>
  <r>
    <n v="212"/>
    <s v="The Ecstasy of Vengeance - Feature Length Film"/>
    <s v="This film is a fictional crime drama following the events of a heist that ended in bloodshed."/>
    <n v="6300"/>
    <n v="1"/>
    <n v="0"/>
    <x v="2"/>
    <s v="US"/>
    <s v="USD"/>
    <n v="1460837320"/>
    <d v="2016-04-16T20:08:40"/>
    <n v="1455656920"/>
    <x v="212"/>
    <x v="12"/>
    <b v="0"/>
    <n v="1"/>
    <n v="1"/>
    <b v="0"/>
    <x v="0"/>
    <x v="3"/>
  </r>
  <r>
    <n v="213"/>
    <s v="Hart Blvd. A feature film by Andrew Greve"/>
    <s v="A family dramedy about a grandfather  and grandson who are both on their path to redemption."/>
    <n v="50000"/>
    <n v="20"/>
    <n v="0"/>
    <x v="2"/>
    <s v="US"/>
    <s v="USD"/>
    <n v="1439734001"/>
    <d v="2015-08-16T14:06:41"/>
    <n v="1437142547"/>
    <x v="213"/>
    <x v="1"/>
    <b v="0"/>
    <n v="1"/>
    <n v="20"/>
    <b v="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2"/>
    <s v="US"/>
    <s v="USD"/>
    <n v="1425655349"/>
    <d v="2015-03-06T15:22:29"/>
    <n v="1420471349"/>
    <x v="214"/>
    <x v="12"/>
    <b v="0"/>
    <n v="1"/>
    <n v="1"/>
    <b v="0"/>
    <x v="0"/>
    <x v="3"/>
  </r>
  <r>
    <n v="215"/>
    <s v="Invisible Scars"/>
    <s v="A short drama based on a true events. Story of a British Soldier who comes back home suffering from Post Traumatic Stress Disorder."/>
    <n v="4400"/>
    <n v="10"/>
    <n v="0"/>
    <x v="2"/>
    <s v="GB"/>
    <s v="GBP"/>
    <n v="1455753540"/>
    <d v="2016-02-17T23:59:00"/>
    <n v="1452058282"/>
    <x v="215"/>
    <x v="40"/>
    <b v="0"/>
    <n v="1"/>
    <n v="10"/>
    <b v="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1"/>
    <x v="2"/>
    <s v="US"/>
    <s v="USD"/>
    <n v="1429740037"/>
    <d v="2015-04-22T22:00:37"/>
    <n v="1425423637"/>
    <x v="216"/>
    <x v="38"/>
    <b v="0"/>
    <n v="84"/>
    <n v="331.54"/>
    <b v="0"/>
    <x v="0"/>
    <x v="3"/>
  </r>
  <r>
    <n v="217"/>
    <s v="Bitch"/>
    <s v="A roadmovie by paw"/>
    <n v="100000"/>
    <n v="11943"/>
    <n v="0"/>
    <x v="2"/>
    <s v="SE"/>
    <s v="SEK"/>
    <n v="1419780149"/>
    <d v="2014-12-28T15:22:29"/>
    <n v="1417101749"/>
    <x v="217"/>
    <x v="0"/>
    <b v="0"/>
    <n v="38"/>
    <n v="314.29000000000002"/>
    <b v="0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n v="0"/>
    <x v="2"/>
    <s v="US"/>
    <s v="USD"/>
    <n v="1431702289"/>
    <d v="2015-05-15T15:04:49"/>
    <n v="1426518289"/>
    <x v="218"/>
    <x v="12"/>
    <b v="0"/>
    <n v="1"/>
    <n v="100"/>
    <b v="0"/>
    <x v="0"/>
    <x v="3"/>
  </r>
  <r>
    <n v="219"/>
    <s v="True Colors"/>
    <s v="An hour-long pilot about a group of suburban LGBT teens coming of age in the early 90's."/>
    <n v="50000"/>
    <n v="8815"/>
    <n v="0"/>
    <x v="2"/>
    <s v="US"/>
    <s v="USD"/>
    <n v="1459493940"/>
    <d v="2016-04-01T06:59:00"/>
    <n v="1456732225"/>
    <x v="219"/>
    <x v="22"/>
    <b v="0"/>
    <n v="76"/>
    <n v="115.99"/>
    <b v="0"/>
    <x v="0"/>
    <x v="3"/>
  </r>
  <r>
    <n v="220"/>
    <s v="LA VIE"/>
    <s v="A Freelancer abandons everything to chase after his dream of being &quot;great&quot; escape to Bangkok and return to his home-world."/>
    <n v="50000"/>
    <n v="360"/>
    <n v="0"/>
    <x v="2"/>
    <s v="US"/>
    <s v="USD"/>
    <n v="1440101160"/>
    <d v="2015-08-20T20:06:00"/>
    <n v="1436542030"/>
    <x v="220"/>
    <x v="43"/>
    <b v="0"/>
    <n v="3"/>
    <n v="120"/>
    <b v="0"/>
    <x v="0"/>
    <x v="3"/>
  </r>
  <r>
    <n v="221"/>
    <s v="Archetypes"/>
    <s v="Film about Schizophrenia with Surreal Twists!"/>
    <n v="50000"/>
    <n v="0"/>
    <n v="0"/>
    <x v="2"/>
    <s v="US"/>
    <s v="USD"/>
    <n v="1427569564"/>
    <d v="2015-03-28T19:06:04"/>
    <n v="1422389164"/>
    <x v="221"/>
    <x v="12"/>
    <b v="0"/>
    <n v="0"/>
    <s v="N/A"/>
    <b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n v="0"/>
    <x v="2"/>
    <s v="US"/>
    <s v="USD"/>
    <n v="1427423940"/>
    <d v="2015-03-27T02:39:00"/>
    <n v="1422383318"/>
    <x v="222"/>
    <x v="44"/>
    <b v="0"/>
    <n v="2"/>
    <n v="65"/>
    <b v="0"/>
    <x v="0"/>
    <x v="3"/>
  </r>
  <r>
    <n v="223"/>
    <s v="The Pass"/>
    <s v="An old man, a U.S Marine Corps veteran remembers his combat experience in the battle of Toktong Pass 1950, during the Korean War."/>
    <n v="1500000"/>
    <n v="0"/>
    <n v="0"/>
    <x v="2"/>
    <s v="US"/>
    <s v="USD"/>
    <n v="1463879100"/>
    <d v="2016-05-22T01:05:00"/>
    <n v="1461287350"/>
    <x v="223"/>
    <x v="1"/>
    <b v="0"/>
    <n v="0"/>
    <s v="N/A"/>
    <b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s v="AU"/>
    <s v="AUD"/>
    <n v="1436506726"/>
    <d v="2015-07-10T05:38:46"/>
    <n v="1431322726"/>
    <x v="224"/>
    <x v="12"/>
    <b v="0"/>
    <n v="0"/>
    <s v="N/A"/>
    <b v="0"/>
    <x v="0"/>
    <x v="3"/>
  </r>
  <r>
    <n v="225"/>
    <s v="Backpage Shawty"/>
    <s v="I'm creating a &quot;Lifetime&quot; type drama film about a girl who uses backpage for money, but trying to turn her life around."/>
    <n v="200"/>
    <n v="0"/>
    <n v="0"/>
    <x v="2"/>
    <s v="US"/>
    <s v="USD"/>
    <n v="1460153054"/>
    <d v="2016-04-08T22:04:14"/>
    <n v="1457564654"/>
    <x v="225"/>
    <x v="1"/>
    <b v="0"/>
    <n v="0"/>
    <s v="N/A"/>
    <b v="0"/>
    <x v="0"/>
    <x v="3"/>
  </r>
  <r>
    <n v="226"/>
    <s v="MAGGIE Film"/>
    <s v="A TRUE STORY OF DOMESTIC VILOLENCE THAT SEEKS TO OFFER THE VIEWER OUTLEST OF SUPPORT."/>
    <n v="29000"/>
    <n v="250"/>
    <n v="0"/>
    <x v="2"/>
    <s v="GB"/>
    <s v="GBP"/>
    <n v="1433064540"/>
    <d v="2015-05-31T09:29:00"/>
    <n v="1428854344"/>
    <x v="226"/>
    <x v="45"/>
    <b v="0"/>
    <n v="2"/>
    <n v="125"/>
    <b v="0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s v="US"/>
    <s v="USD"/>
    <n v="1436477241"/>
    <d v="2015-07-09T21:27:21"/>
    <n v="1433885241"/>
    <x v="227"/>
    <x v="1"/>
    <b v="0"/>
    <n v="0"/>
    <s v="N/A"/>
    <b v="0"/>
    <x v="0"/>
    <x v="3"/>
  </r>
  <r>
    <n v="228"/>
    <s v="Facets of a Geek life"/>
    <s v="I am making a film from one one of my books called facets of a Geek life."/>
    <n v="8000"/>
    <n v="0"/>
    <n v="0"/>
    <x v="2"/>
    <s v="GB"/>
    <s v="GBP"/>
    <n v="1433176105"/>
    <d v="2015-06-01T16:28:25"/>
    <n v="1427992105"/>
    <x v="228"/>
    <x v="12"/>
    <b v="0"/>
    <n v="0"/>
    <s v="N/A"/>
    <b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s v="DE"/>
    <s v="EUR"/>
    <n v="1455402297"/>
    <d v="2016-02-13T22:24:57"/>
    <n v="1452810297"/>
    <x v="229"/>
    <x v="1"/>
    <b v="0"/>
    <n v="0"/>
    <s v="N/A"/>
    <b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n v="0"/>
    <x v="2"/>
    <s v="US"/>
    <s v="USD"/>
    <n v="1433443151"/>
    <d v="2015-06-04T18:39:11"/>
    <n v="1430851151"/>
    <x v="230"/>
    <x v="1"/>
    <b v="0"/>
    <n v="2"/>
    <n v="30"/>
    <b v="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s v="US"/>
    <s v="USD"/>
    <n v="1451775651"/>
    <d v="2016-01-02T23:00:51"/>
    <n v="1449183651"/>
    <x v="231"/>
    <x v="1"/>
    <b v="0"/>
    <n v="0"/>
    <s v="N/A"/>
    <b v="0"/>
    <x v="0"/>
    <x v="3"/>
  </r>
  <r>
    <n v="232"/>
    <s v="#noblurredlines"/>
    <s v="A high-impact, high-quality resource to address, for young people and youth-related professionals, the issue of sexual consent."/>
    <n v="4000"/>
    <n v="110"/>
    <n v="0"/>
    <x v="2"/>
    <s v="GB"/>
    <s v="GBP"/>
    <n v="1425066546"/>
    <d v="2015-02-27T19:49:06"/>
    <n v="1422474546"/>
    <x v="232"/>
    <x v="1"/>
    <b v="0"/>
    <n v="7"/>
    <n v="15.71"/>
    <b v="0"/>
    <x v="0"/>
    <x v="3"/>
  </r>
  <r>
    <n v="233"/>
    <s v="Area 4 - The Film"/>
    <s v="â€œArea 4â€ revolves around Frank Hammond, a counselor at a high school, who discovers the scandals that took place."/>
    <n v="350000"/>
    <n v="0"/>
    <n v="0"/>
    <x v="2"/>
    <s v="US"/>
    <s v="USD"/>
    <n v="1475185972"/>
    <d v="2016-09-29T21:52:52"/>
    <n v="1472593972"/>
    <x v="233"/>
    <x v="1"/>
    <b v="0"/>
    <n v="0"/>
    <s v="N/A"/>
    <b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n v="0"/>
    <x v="2"/>
    <s v="US"/>
    <s v="USD"/>
    <n v="1434847859"/>
    <d v="2015-06-21T00:50:59"/>
    <n v="1431391859"/>
    <x v="234"/>
    <x v="4"/>
    <b v="0"/>
    <n v="5"/>
    <n v="80.2"/>
    <b v="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s v="US"/>
    <s v="USD"/>
    <n v="1436478497"/>
    <d v="2015-07-09T21:48:17"/>
    <n v="1433886497"/>
    <x v="235"/>
    <x v="1"/>
    <b v="0"/>
    <n v="0"/>
    <s v="N/A"/>
    <b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s v="US"/>
    <s v="USD"/>
    <n v="1451952000"/>
    <d v="2016-01-05T00:00:00"/>
    <n v="1447380099"/>
    <x v="236"/>
    <x v="28"/>
    <b v="0"/>
    <n v="0"/>
    <s v="N/A"/>
    <b v="0"/>
    <x v="0"/>
    <x v="3"/>
  </r>
  <r>
    <n v="237"/>
    <s v="Making The Choice"/>
    <s v="Making The Choice is a christian short film series."/>
    <n v="15000"/>
    <n v="50"/>
    <n v="0"/>
    <x v="2"/>
    <s v="US"/>
    <s v="USD"/>
    <n v="1457445069"/>
    <d v="2016-03-08T13:51:09"/>
    <n v="1452261069"/>
    <x v="237"/>
    <x v="12"/>
    <b v="0"/>
    <n v="1"/>
    <n v="50"/>
    <b v="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s v="US"/>
    <s v="USD"/>
    <n v="1483088400"/>
    <d v="2016-12-30T09:00:00"/>
    <n v="1481324760"/>
    <x v="238"/>
    <x v="18"/>
    <b v="0"/>
    <n v="0"/>
    <s v="N/A"/>
    <b v="0"/>
    <x v="0"/>
    <x v="3"/>
  </r>
  <r>
    <n v="239"/>
    <s v="Filthy - Short Film"/>
    <s v="Lovers Clint and Eli convey their conflicting perspectives of guilt and remorse while in the desolate Australian bush."/>
    <n v="1000"/>
    <n v="250"/>
    <n v="0"/>
    <x v="2"/>
    <s v="AU"/>
    <s v="AUD"/>
    <n v="1446984000"/>
    <d v="2015-11-08T12:00:00"/>
    <n v="1445308730"/>
    <x v="239"/>
    <x v="23"/>
    <b v="0"/>
    <n v="5"/>
    <n v="50"/>
    <b v="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"/>
    <x v="0"/>
    <s v="US"/>
    <s v="USD"/>
    <n v="1367773211"/>
    <d v="2013-05-05T17:00:11"/>
    <n v="1363885211"/>
    <x v="240"/>
    <x v="11"/>
    <b v="1"/>
    <n v="137"/>
    <n v="117.85"/>
    <b v="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n v="1"/>
    <x v="0"/>
    <s v="US"/>
    <s v="USD"/>
    <n v="1419180304"/>
    <d v="2014-12-21T16:45:04"/>
    <n v="1415292304"/>
    <x v="241"/>
    <x v="11"/>
    <b v="1"/>
    <n v="376"/>
    <n v="109.04"/>
    <b v="1"/>
    <x v="0"/>
    <x v="4"/>
  </r>
  <r>
    <n v="242"/>
    <s v="Hardwater"/>
    <s v="An unprecedented feature-length documentary film about Maine's tribal, oft-misunderstood ice fishing sub-culture."/>
    <n v="13000"/>
    <n v="14750"/>
    <n v="1"/>
    <x v="0"/>
    <s v="US"/>
    <s v="USD"/>
    <n v="1324381790"/>
    <d v="2011-12-20T11:49:50"/>
    <n v="1321357790"/>
    <x v="242"/>
    <x v="6"/>
    <b v="1"/>
    <n v="202"/>
    <n v="73.02"/>
    <b v="1"/>
    <x v="0"/>
    <x v="4"/>
  </r>
  <r>
    <n v="243"/>
    <s v="Following Boruch"/>
    <s v="A Hasidic man reaches a turning point in his recovery from mental illness and addiction, and is determined to start a new life."/>
    <n v="25000"/>
    <n v="25648"/>
    <n v="1"/>
    <x v="0"/>
    <s v="US"/>
    <s v="USD"/>
    <n v="1393031304"/>
    <d v="2014-02-22T01:08:24"/>
    <n v="1390439304"/>
    <x v="243"/>
    <x v="1"/>
    <b v="1"/>
    <n v="328"/>
    <n v="78.2"/>
    <b v="1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n v="1"/>
    <x v="0"/>
    <s v="US"/>
    <s v="USD"/>
    <n v="1268723160"/>
    <d v="2010-03-16T07:06:00"/>
    <n v="1265269559"/>
    <x v="244"/>
    <x v="4"/>
    <b v="1"/>
    <n v="84"/>
    <n v="47.4"/>
    <b v="1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"/>
    <x v="0"/>
    <s v="US"/>
    <s v="USD"/>
    <n v="1345079785"/>
    <d v="2012-08-16T01:16:25"/>
    <n v="1342487785"/>
    <x v="245"/>
    <x v="1"/>
    <b v="1"/>
    <n v="96"/>
    <n v="54.02"/>
    <b v="1"/>
    <x v="0"/>
    <x v="4"/>
  </r>
  <r>
    <n v="246"/>
    <s v="LEAVING ATLANTA THE FILM"/>
    <s v="From 1979 to 1981 twenty-nine Black children in Atlanta were murdered and the others terrified. This is our story..."/>
    <n v="5000"/>
    <n v="15273"/>
    <n v="3"/>
    <x v="0"/>
    <s v="US"/>
    <s v="USD"/>
    <n v="1292665405"/>
    <d v="2010-12-18T09:43:25"/>
    <n v="1288341805"/>
    <x v="246"/>
    <x v="38"/>
    <b v="1"/>
    <n v="223"/>
    <n v="68.489999999999995"/>
    <b v="1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n v="1"/>
    <x v="0"/>
    <s v="US"/>
    <s v="USD"/>
    <n v="1287200340"/>
    <d v="2010-10-16T03:39:00"/>
    <n v="1284042614"/>
    <x v="247"/>
    <x v="46"/>
    <b v="1"/>
    <n v="62"/>
    <n v="108.15"/>
    <b v="1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"/>
    <x v="0"/>
    <s v="US"/>
    <s v="USD"/>
    <n v="1325961309"/>
    <d v="2012-01-07T18:35:09"/>
    <n v="1322073309"/>
    <x v="248"/>
    <x v="11"/>
    <b v="1"/>
    <n v="146"/>
    <n v="589.95000000000005"/>
    <b v="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"/>
    <x v="0"/>
    <s v="US"/>
    <s v="USD"/>
    <n v="1282498800"/>
    <d v="2010-08-22T17:40:00"/>
    <n v="1275603020"/>
    <x v="249"/>
    <x v="47"/>
    <b v="1"/>
    <n v="235"/>
    <n v="48.05"/>
    <b v="1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n v="1"/>
    <x v="0"/>
    <s v="US"/>
    <s v="USD"/>
    <n v="1370525691"/>
    <d v="2013-06-06T13:34:51"/>
    <n v="1367933691"/>
    <x v="250"/>
    <x v="1"/>
    <b v="1"/>
    <n v="437"/>
    <n v="72.48"/>
    <b v="1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n v="1"/>
    <x v="0"/>
    <s v="US"/>
    <s v="USD"/>
    <n v="1337194800"/>
    <d v="2012-05-16T19:00:00"/>
    <n v="1334429646"/>
    <x v="251"/>
    <x v="22"/>
    <b v="1"/>
    <n v="77"/>
    <n v="57.08"/>
    <b v="1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2"/>
    <x v="0"/>
    <s v="US"/>
    <s v="USD"/>
    <n v="1275364740"/>
    <d v="2010-06-01T03:59:00"/>
    <n v="1269878058"/>
    <x v="252"/>
    <x v="48"/>
    <b v="1"/>
    <n v="108"/>
    <n v="85.44"/>
    <b v="1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"/>
    <x v="0"/>
    <s v="US"/>
    <s v="USD"/>
    <n v="1329320235"/>
    <d v="2012-02-15T15:37:15"/>
    <n v="1326728235"/>
    <x v="253"/>
    <x v="1"/>
    <b v="1"/>
    <n v="7"/>
    <n v="215.86"/>
    <b v="1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n v="1"/>
    <x v="0"/>
    <s v="US"/>
    <s v="USD"/>
    <n v="1445047200"/>
    <d v="2015-10-17T02:00:00"/>
    <n v="1442443910"/>
    <x v="254"/>
    <x v="1"/>
    <b v="1"/>
    <n v="314"/>
    <n v="89.39"/>
    <b v="1"/>
    <x v="0"/>
    <x v="4"/>
  </r>
  <r>
    <n v="255"/>
    <s v="xoxosms: a documentary about love in the 21st century"/>
    <s v="xoxosms is a documentary about first love, long distance and Skype."/>
    <n v="8000"/>
    <n v="8538.66"/>
    <n v="1"/>
    <x v="0"/>
    <s v="US"/>
    <s v="USD"/>
    <n v="1300275482"/>
    <d v="2011-03-16T11:38:02"/>
    <n v="1297687082"/>
    <x v="255"/>
    <x v="1"/>
    <b v="1"/>
    <n v="188"/>
    <n v="45.42"/>
    <b v="1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n v="1"/>
    <x v="0"/>
    <s v="US"/>
    <s v="USD"/>
    <n v="1363458467"/>
    <d v="2013-03-16T18:27:47"/>
    <n v="1360866467"/>
    <x v="256"/>
    <x v="1"/>
    <b v="1"/>
    <n v="275"/>
    <n v="65.760000000000005"/>
    <b v="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"/>
    <x v="0"/>
    <s v="US"/>
    <s v="USD"/>
    <n v="1463670162"/>
    <d v="2016-05-19T15:02:42"/>
    <n v="1461078162"/>
    <x v="257"/>
    <x v="1"/>
    <b v="1"/>
    <n v="560"/>
    <n v="66.7"/>
    <b v="1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2"/>
    <x v="0"/>
    <s v="US"/>
    <s v="USD"/>
    <n v="1308359666"/>
    <d v="2011-06-18T01:14:26"/>
    <n v="1305767666"/>
    <x v="258"/>
    <x v="1"/>
    <b v="1"/>
    <n v="688"/>
    <n v="83.35"/>
    <b v="1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"/>
    <x v="0"/>
    <s v="US"/>
    <s v="USD"/>
    <n v="1428514969"/>
    <d v="2015-04-08T17:42:49"/>
    <n v="1425922969"/>
    <x v="259"/>
    <x v="1"/>
    <b v="1"/>
    <n v="942"/>
    <n v="105.05"/>
    <b v="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n v="1"/>
    <x v="0"/>
    <s v="US"/>
    <s v="USD"/>
    <n v="1279360740"/>
    <d v="2010-07-17T09:59:00"/>
    <n v="1275415679"/>
    <x v="260"/>
    <x v="32"/>
    <b v="1"/>
    <n v="88"/>
    <n v="120.91"/>
    <b v="1"/>
    <x v="0"/>
    <x v="4"/>
  </r>
  <r>
    <n v="261"/>
    <s v="Empires: The Film"/>
    <s v="Empires explores the impact of networks on histories and philosophies of political thought."/>
    <n v="20000"/>
    <n v="21480"/>
    <n v="1"/>
    <x v="0"/>
    <s v="US"/>
    <s v="USD"/>
    <n v="1339080900"/>
    <d v="2012-06-07T14:55:00"/>
    <n v="1334783704"/>
    <x v="261"/>
    <x v="38"/>
    <b v="1"/>
    <n v="220"/>
    <n v="97.64"/>
    <b v="1"/>
    <x v="0"/>
    <x v="4"/>
  </r>
  <r>
    <n v="262"/>
    <s v="The Last Cosmonaut"/>
    <s v="He can never die. He will live forever. He is the last cosmonaut, and this is his story."/>
    <n v="2500"/>
    <n v="6000"/>
    <n v="2"/>
    <x v="0"/>
    <s v="US"/>
    <s v="USD"/>
    <n v="1298699828"/>
    <d v="2011-02-26T05:57:08"/>
    <n v="1294811828"/>
    <x v="262"/>
    <x v="11"/>
    <b v="1"/>
    <n v="145"/>
    <n v="41.38"/>
    <b v="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"/>
    <x v="0"/>
    <s v="US"/>
    <s v="USD"/>
    <n v="1348786494"/>
    <d v="2012-09-27T22:54:54"/>
    <n v="1346194494"/>
    <x v="263"/>
    <x v="1"/>
    <b v="1"/>
    <n v="963"/>
    <n v="30.65"/>
    <b v="1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"/>
    <x v="0"/>
    <s v="US"/>
    <s v="USD"/>
    <n v="1336747995"/>
    <d v="2012-05-11T14:53:15"/>
    <n v="1334155995"/>
    <x v="264"/>
    <x v="1"/>
    <b v="1"/>
    <n v="91"/>
    <n v="64.95"/>
    <b v="1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n v="1"/>
    <x v="0"/>
    <s v="US"/>
    <s v="USD"/>
    <n v="1273522560"/>
    <d v="2010-05-10T20:16:00"/>
    <n v="1269928430"/>
    <x v="265"/>
    <x v="16"/>
    <b v="1"/>
    <n v="58"/>
    <n v="95.78"/>
    <b v="1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"/>
    <x v="0"/>
    <s v="US"/>
    <s v="USD"/>
    <n v="1271994660"/>
    <d v="2010-04-23T03:51:00"/>
    <n v="1264565507"/>
    <x v="266"/>
    <x v="49"/>
    <b v="1"/>
    <n v="36"/>
    <n v="40.42"/>
    <b v="1"/>
    <x v="0"/>
    <x v="4"/>
  </r>
  <r>
    <n v="267"/>
    <s v="Uncharted Amazon"/>
    <s v="A visually stunning, feature length film chronicling life's challenges in the remote depths of the Amazon rainforest."/>
    <n v="9850"/>
    <n v="12965.44"/>
    <n v="1"/>
    <x v="0"/>
    <s v="GB"/>
    <s v="GBP"/>
    <n v="1403693499"/>
    <d v="2014-06-25T10:51:39"/>
    <n v="1401101499"/>
    <x v="267"/>
    <x v="1"/>
    <b v="1"/>
    <n v="165"/>
    <n v="78.58"/>
    <b v="1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n v="1"/>
    <x v="0"/>
    <s v="US"/>
    <s v="USD"/>
    <n v="1320640778"/>
    <d v="2011-11-07T04:39:38"/>
    <n v="1316749178"/>
    <x v="268"/>
    <x v="11"/>
    <b v="1"/>
    <n v="111"/>
    <n v="50.18"/>
    <b v="1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"/>
    <x v="0"/>
    <s v="AU"/>
    <s v="AUD"/>
    <n v="1487738622"/>
    <d v="2017-02-22T04:43:42"/>
    <n v="1485146622"/>
    <x v="269"/>
    <x v="1"/>
    <b v="1"/>
    <n v="1596"/>
    <n v="92.25"/>
    <b v="1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2"/>
    <x v="0"/>
    <s v="US"/>
    <s v="USD"/>
    <n v="1306296000"/>
    <d v="2011-05-25T04:00:00"/>
    <n v="1301950070"/>
    <x v="270"/>
    <x v="38"/>
    <b v="1"/>
    <n v="61"/>
    <n v="57.54"/>
    <b v="1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n v="1"/>
    <x v="0"/>
    <s v="US"/>
    <s v="USD"/>
    <n v="1388649600"/>
    <d v="2014-01-02T08:00:00"/>
    <n v="1386123861"/>
    <x v="271"/>
    <x v="41"/>
    <b v="1"/>
    <n v="287"/>
    <n v="109.42"/>
    <b v="1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2"/>
    <x v="0"/>
    <s v="US"/>
    <s v="USD"/>
    <n v="1272480540"/>
    <d v="2010-04-28T18:49:00"/>
    <n v="1267220191"/>
    <x v="272"/>
    <x v="31"/>
    <b v="1"/>
    <n v="65"/>
    <n v="81.89"/>
    <b v="1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"/>
    <x v="0"/>
    <s v="US"/>
    <s v="USD"/>
    <n v="1309694266"/>
    <d v="2011-07-03T11:57:46"/>
    <n v="1307102266"/>
    <x v="273"/>
    <x v="1"/>
    <b v="1"/>
    <n v="118"/>
    <n v="45.67"/>
    <b v="1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n v="2"/>
    <x v="0"/>
    <s v="US"/>
    <s v="USD"/>
    <n v="1333609140"/>
    <d v="2012-04-05T06:59:00"/>
    <n v="1330638829"/>
    <x v="274"/>
    <x v="35"/>
    <b v="1"/>
    <n v="113"/>
    <n v="55.22"/>
    <b v="1"/>
    <x v="0"/>
    <x v="4"/>
  </r>
  <r>
    <n v="275"/>
    <s v="Finding the Funk"/>
    <s v="A journey through the origins and influence of funk music from James Brown to D'Angelo we are FINDING THE FUNK!"/>
    <n v="20000"/>
    <n v="21679"/>
    <n v="1"/>
    <x v="0"/>
    <s v="US"/>
    <s v="USD"/>
    <n v="1352511966"/>
    <d v="2012-11-10T01:46:06"/>
    <n v="1349916366"/>
    <x v="275"/>
    <x v="1"/>
    <b v="1"/>
    <n v="332"/>
    <n v="65.3"/>
    <b v="1"/>
    <x v="0"/>
    <x v="4"/>
  </r>
  <r>
    <n v="276"/>
    <s v="Abalimi"/>
    <s v="A film about Xhosa women in townships of South Africa micro-farming to fight extreme poverty, gain health, and create food security."/>
    <n v="4000"/>
    <n v="5904"/>
    <n v="1"/>
    <x v="0"/>
    <s v="US"/>
    <s v="USD"/>
    <n v="1335574674"/>
    <d v="2012-04-28T00:57:54"/>
    <n v="1330394274"/>
    <x v="276"/>
    <x v="12"/>
    <b v="1"/>
    <n v="62"/>
    <n v="95.23"/>
    <b v="1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n v="1"/>
    <x v="0"/>
    <s v="US"/>
    <s v="USD"/>
    <n v="1432416219"/>
    <d v="2015-05-23T21:23:39"/>
    <n v="1429824219"/>
    <x v="277"/>
    <x v="1"/>
    <b v="1"/>
    <n v="951"/>
    <n v="75.44"/>
    <b v="1"/>
    <x v="0"/>
    <x v="4"/>
  </r>
  <r>
    <n v="278"/>
    <s v="The Babushkas of Chernobyl"/>
    <s v="An unlikely story of spirit, defiance and beauty from the most contaminated place on Earth"/>
    <n v="27000"/>
    <n v="40594"/>
    <n v="2"/>
    <x v="0"/>
    <s v="US"/>
    <s v="USD"/>
    <n v="1350003539"/>
    <d v="2012-10-12T00:58:59"/>
    <n v="1347411539"/>
    <x v="278"/>
    <x v="1"/>
    <b v="1"/>
    <n v="415"/>
    <n v="97.82"/>
    <b v="1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n v="2"/>
    <x v="0"/>
    <s v="US"/>
    <s v="USD"/>
    <n v="1488160860"/>
    <d v="2017-02-27T02:01:00"/>
    <n v="1485237096"/>
    <x v="279"/>
    <x v="35"/>
    <b v="1"/>
    <n v="305"/>
    <n v="87.69"/>
    <b v="1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n v="2"/>
    <x v="0"/>
    <s v="US"/>
    <s v="USD"/>
    <n v="1401459035"/>
    <d v="2014-05-30T14:10:35"/>
    <n v="1397571035"/>
    <x v="280"/>
    <x v="11"/>
    <b v="1"/>
    <n v="2139"/>
    <n v="54.75"/>
    <b v="1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"/>
    <x v="0"/>
    <s v="US"/>
    <s v="USD"/>
    <n v="1249932360"/>
    <d v="2009-08-10T19:26:00"/>
    <n v="1242532513"/>
    <x v="281"/>
    <x v="49"/>
    <b v="1"/>
    <n v="79"/>
    <n v="83.95"/>
    <b v="1"/>
    <x v="0"/>
    <x v="4"/>
  </r>
  <r>
    <n v="282"/>
    <s v="Greenlight the PATROL BASE JAKER Movie"/>
    <s v="See US Marines make counter-insurgency work in Helmand Province--the Taliban's stronghold in Afghanistan."/>
    <n v="45000"/>
    <n v="45535"/>
    <n v="1"/>
    <x v="0"/>
    <s v="US"/>
    <s v="USD"/>
    <n v="1266876000"/>
    <d v="2010-02-22T22:00:00"/>
    <n v="1263679492"/>
    <x v="282"/>
    <x v="46"/>
    <b v="1"/>
    <n v="179"/>
    <n v="254.39"/>
    <b v="1"/>
    <x v="0"/>
    <x v="4"/>
  </r>
  <r>
    <n v="283"/>
    <s v="SOLE SURVIVOR"/>
    <s v="What is the impact of survivorship on the human condition?"/>
    <n v="18000"/>
    <n v="20569.05"/>
    <n v="1"/>
    <x v="0"/>
    <s v="US"/>
    <s v="USD"/>
    <n v="1306904340"/>
    <d v="2011-06-01T04:59:00"/>
    <n v="1305219744"/>
    <x v="283"/>
    <x v="23"/>
    <b v="1"/>
    <n v="202"/>
    <n v="101.83"/>
    <b v="1"/>
    <x v="0"/>
    <x v="4"/>
  </r>
  <r>
    <n v="284"/>
    <s v="Wisconsin Rising"/>
    <s v="A film documenting WI Gov.Scott Walker's attack on working families and how it is reanimating the American labor movement."/>
    <n v="40000"/>
    <n v="41850.46"/>
    <n v="1"/>
    <x v="0"/>
    <s v="US"/>
    <s v="USD"/>
    <n v="1327167780"/>
    <d v="2012-01-21T17:43:00"/>
    <n v="1325007780"/>
    <x v="284"/>
    <x v="25"/>
    <b v="1"/>
    <n v="760"/>
    <n v="55.07"/>
    <b v="1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"/>
    <x v="0"/>
    <s v="US"/>
    <s v="USD"/>
    <n v="1379614128"/>
    <d v="2013-09-19T18:08:48"/>
    <n v="1377022128"/>
    <x v="285"/>
    <x v="1"/>
    <b v="1"/>
    <n v="563"/>
    <n v="56.9"/>
    <b v="1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n v="1"/>
    <x v="0"/>
    <s v="US"/>
    <s v="USD"/>
    <n v="1364236524"/>
    <d v="2013-03-25T18:35:24"/>
    <n v="1360352124"/>
    <x v="286"/>
    <x v="11"/>
    <b v="1"/>
    <n v="135"/>
    <n v="121.28"/>
    <b v="1"/>
    <x v="0"/>
    <x v="4"/>
  </r>
  <r>
    <n v="287"/>
    <s v="In Country: A Documentary Film (POSTPRODUCTION)"/>
    <s v="War is hell. Why would anyone want to spend their weekends there?"/>
    <n v="15000"/>
    <n v="26445"/>
    <n v="2"/>
    <x v="0"/>
    <s v="US"/>
    <s v="USD"/>
    <n v="1351828800"/>
    <d v="2012-11-02T04:00:00"/>
    <n v="1349160018"/>
    <x v="287"/>
    <x v="0"/>
    <b v="1"/>
    <n v="290"/>
    <n v="91.19"/>
    <b v="1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"/>
    <x v="0"/>
    <s v="US"/>
    <s v="USD"/>
    <n v="1340683393"/>
    <d v="2012-06-26T04:03:13"/>
    <n v="1337659393"/>
    <x v="288"/>
    <x v="6"/>
    <b v="1"/>
    <n v="447"/>
    <n v="115.45"/>
    <b v="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n v="1"/>
    <x v="0"/>
    <s v="GB"/>
    <s v="GBP"/>
    <n v="1383389834"/>
    <d v="2013-11-02T10:57:14"/>
    <n v="1380797834"/>
    <x v="289"/>
    <x v="1"/>
    <b v="1"/>
    <n v="232"/>
    <n v="67.77"/>
    <b v="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n v="1"/>
    <x v="0"/>
    <s v="US"/>
    <s v="USD"/>
    <n v="1296633540"/>
    <d v="2011-02-02T07:59:00"/>
    <n v="1292316697"/>
    <x v="290"/>
    <x v="38"/>
    <b v="1"/>
    <n v="168"/>
    <n v="28.58"/>
    <b v="1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"/>
    <x v="0"/>
    <s v="US"/>
    <s v="USD"/>
    <n v="1367366460"/>
    <d v="2013-05-01T00:01:00"/>
    <n v="1365791246"/>
    <x v="291"/>
    <x v="10"/>
    <b v="1"/>
    <n v="128"/>
    <n v="46.88"/>
    <b v="1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n v="1"/>
    <x v="0"/>
    <s v="US"/>
    <s v="USD"/>
    <n v="1319860740"/>
    <d v="2011-10-29T03:59:00"/>
    <n v="1317064599"/>
    <x v="292"/>
    <x v="22"/>
    <b v="1"/>
    <n v="493"/>
    <n v="154.41999999999999"/>
    <b v="1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"/>
    <x v="0"/>
    <s v="US"/>
    <s v="USD"/>
    <n v="1398009714"/>
    <d v="2014-04-20T16:01:54"/>
    <n v="1395417714"/>
    <x v="293"/>
    <x v="1"/>
    <b v="1"/>
    <n v="131"/>
    <n v="201.22"/>
    <b v="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"/>
    <x v="0"/>
    <s v="US"/>
    <s v="USD"/>
    <n v="1279555200"/>
    <d v="2010-07-19T16:00:00"/>
    <n v="1276480894"/>
    <x v="294"/>
    <x v="8"/>
    <b v="1"/>
    <n v="50"/>
    <n v="100"/>
    <b v="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"/>
    <x v="0"/>
    <s v="US"/>
    <s v="USD"/>
    <n v="1383264000"/>
    <d v="2013-11-01T00:00:00"/>
    <n v="1378080409"/>
    <x v="295"/>
    <x v="12"/>
    <b v="1"/>
    <n v="665"/>
    <n v="100.08"/>
    <b v="1"/>
    <x v="0"/>
    <x v="4"/>
  </r>
  <r>
    <n v="296"/>
    <s v="Bel Borba Is Here!"/>
    <s v="Bel Borba is Here is a feature film about the most inspiring Brazilian artist you've never heard of... until now."/>
    <n v="25000"/>
    <n v="29681.55"/>
    <n v="1"/>
    <x v="0"/>
    <s v="US"/>
    <s v="USD"/>
    <n v="1347017083"/>
    <d v="2012-09-07T11:24:43"/>
    <n v="1344857083"/>
    <x v="296"/>
    <x v="25"/>
    <b v="1"/>
    <n v="129"/>
    <n v="230.09"/>
    <b v="1"/>
    <x v="0"/>
    <x v="4"/>
  </r>
  <r>
    <n v="297"/>
    <s v="Who Owns Yoga?"/>
    <s v="Who Owns Yoga? is a feature length documentary film that explores the changing nature of yoga in the modern world."/>
    <n v="20000"/>
    <n v="20128"/>
    <n v="1"/>
    <x v="0"/>
    <s v="US"/>
    <s v="USD"/>
    <n v="1430452740"/>
    <d v="2015-05-01T03:59:00"/>
    <n v="1427390901"/>
    <x v="297"/>
    <x v="6"/>
    <b v="1"/>
    <n v="142"/>
    <n v="141.75"/>
    <b v="1"/>
    <x v="0"/>
    <x v="4"/>
  </r>
  <r>
    <n v="298"/>
    <s v="DisHonesty - A Documentary Feature Film"/>
    <s v="The truth is, we all lie - and by &quot;we,&quot; we mean everyone!"/>
    <n v="126000"/>
    <n v="137254.84"/>
    <n v="1"/>
    <x v="0"/>
    <s v="US"/>
    <s v="USD"/>
    <n v="1399669200"/>
    <d v="2014-05-09T21:00:00"/>
    <n v="1394536048"/>
    <x v="298"/>
    <x v="50"/>
    <b v="1"/>
    <n v="2436"/>
    <n v="56.34"/>
    <b v="1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2"/>
    <x v="0"/>
    <s v="US"/>
    <s v="USD"/>
    <n v="1289975060"/>
    <d v="2010-11-17T06:24:20"/>
    <n v="1287379460"/>
    <x v="299"/>
    <x v="1"/>
    <b v="1"/>
    <n v="244"/>
    <n v="73.34"/>
    <b v="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n v="1"/>
    <x v="0"/>
    <s v="US"/>
    <s v="USD"/>
    <n v="1303686138"/>
    <d v="2011-04-24T23:02:18"/>
    <n v="1301007738"/>
    <x v="300"/>
    <x v="0"/>
    <b v="1"/>
    <n v="298"/>
    <n v="85.34"/>
    <b v="1"/>
    <x v="0"/>
    <x v="4"/>
  </r>
  <r>
    <n v="301"/>
    <s v="WORLD FAIR"/>
    <s v="A film about personal memory, amateur cinematography, and visions of the future at the 1939 New York World's Fair."/>
    <n v="13000"/>
    <n v="15435.55"/>
    <n v="1"/>
    <x v="0"/>
    <s v="US"/>
    <s v="USD"/>
    <n v="1363711335"/>
    <d v="2013-03-19T16:42:15"/>
    <n v="1360258935"/>
    <x v="301"/>
    <x v="4"/>
    <b v="1"/>
    <n v="251"/>
    <n v="61.5"/>
    <b v="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n v="1"/>
    <x v="0"/>
    <s v="US"/>
    <s v="USD"/>
    <n v="1330115638"/>
    <d v="2012-02-24T20:33:58"/>
    <n v="1327523638"/>
    <x v="302"/>
    <x v="1"/>
    <b v="1"/>
    <n v="108"/>
    <n v="93.02"/>
    <b v="1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n v="1"/>
    <x v="0"/>
    <s v="US"/>
    <s v="USD"/>
    <n v="1338601346"/>
    <d v="2012-06-02T01:42:26"/>
    <n v="1336009346"/>
    <x v="303"/>
    <x v="1"/>
    <b v="1"/>
    <n v="82"/>
    <n v="50.29"/>
    <b v="1"/>
    <x v="0"/>
    <x v="4"/>
  </r>
  <r>
    <n v="304"/>
    <s v="Beyond Iconic: Distribution for film on Dennis Stock"/>
    <s v="A portrait of a life fully realized and a look at what it takes to make great photography."/>
    <n v="3400"/>
    <n v="7876"/>
    <n v="2"/>
    <x v="0"/>
    <s v="US"/>
    <s v="USD"/>
    <n v="1346464800"/>
    <d v="2012-09-01T02:00:00"/>
    <n v="1343096197"/>
    <x v="304"/>
    <x v="19"/>
    <b v="1"/>
    <n v="74"/>
    <n v="106.43"/>
    <b v="1"/>
    <x v="0"/>
    <x v="4"/>
  </r>
  <r>
    <n v="305"/>
    <s v="My Friend Mott-ly"/>
    <s v="A documentary that I am making about the difficult, but inspiring, life of a late friend of mine."/>
    <n v="7500"/>
    <n v="9775"/>
    <n v="1"/>
    <x v="0"/>
    <s v="US"/>
    <s v="USD"/>
    <n v="1331392049"/>
    <d v="2012-03-10T15:07:29"/>
    <n v="1328800049"/>
    <x v="305"/>
    <x v="1"/>
    <b v="1"/>
    <n v="189"/>
    <n v="51.72"/>
    <b v="1"/>
    <x v="0"/>
    <x v="4"/>
  </r>
  <r>
    <n v="306"/>
    <s v="Escape/Artist: The Jason Escape Documentary"/>
    <s v="A feature-length documentary on the life of Boston escape artist Jason Escape."/>
    <n v="1000"/>
    <n v="2929"/>
    <n v="3"/>
    <x v="0"/>
    <s v="US"/>
    <s v="USD"/>
    <n v="1363806333"/>
    <d v="2013-03-20T19:05:33"/>
    <n v="1362081933"/>
    <x v="306"/>
    <x v="18"/>
    <b v="1"/>
    <n v="80"/>
    <n v="36.61"/>
    <b v="1"/>
    <x v="0"/>
    <x v="4"/>
  </r>
  <r>
    <n v="307"/>
    <s v="Grammar Revolution"/>
    <s v="Why is grammar important?"/>
    <n v="22000"/>
    <n v="24490"/>
    <n v="1"/>
    <x v="0"/>
    <s v="US"/>
    <s v="USD"/>
    <n v="1360276801"/>
    <d v="2013-02-07T22:40:01"/>
    <n v="1357684801"/>
    <x v="307"/>
    <x v="1"/>
    <b v="1"/>
    <n v="576"/>
    <n v="42.52"/>
    <b v="1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"/>
    <x v="0"/>
    <s v="US"/>
    <s v="USD"/>
    <n v="1299775210"/>
    <d v="2011-03-10T16:40:10"/>
    <n v="1295887210"/>
    <x v="308"/>
    <x v="11"/>
    <b v="1"/>
    <n v="202"/>
    <n v="62.71"/>
    <b v="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n v="1"/>
    <x v="0"/>
    <s v="US"/>
    <s v="USD"/>
    <n v="1346695334"/>
    <d v="2012-09-03T18:02:14"/>
    <n v="1344880934"/>
    <x v="309"/>
    <x v="21"/>
    <b v="1"/>
    <n v="238"/>
    <n v="89.96"/>
    <b v="1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n v="1"/>
    <x v="0"/>
    <s v="US"/>
    <s v="USD"/>
    <n v="1319076000"/>
    <d v="2011-10-20T02:00:00"/>
    <n v="1317788623"/>
    <x v="310"/>
    <x v="13"/>
    <b v="1"/>
    <n v="36"/>
    <n v="28.92"/>
    <b v="1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n v="1"/>
    <x v="0"/>
    <s v="US"/>
    <s v="USD"/>
    <n v="1325404740"/>
    <d v="2012-01-01T07:59:00"/>
    <n v="1321852592"/>
    <x v="311"/>
    <x v="43"/>
    <b v="1"/>
    <n v="150"/>
    <n v="138.80000000000001"/>
    <b v="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"/>
    <x v="0"/>
    <s v="US"/>
    <s v="USD"/>
    <n v="1365973432"/>
    <d v="2013-04-14T21:03:52"/>
    <n v="1363381432"/>
    <x v="312"/>
    <x v="1"/>
    <b v="1"/>
    <n v="146"/>
    <n v="61.3"/>
    <b v="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n v="1"/>
    <x v="0"/>
    <s v="US"/>
    <s v="USD"/>
    <n v="1281542340"/>
    <d v="2010-08-11T15:59:00"/>
    <n v="1277702894"/>
    <x v="313"/>
    <x v="7"/>
    <b v="1"/>
    <n v="222"/>
    <n v="80.2"/>
    <b v="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n v="4"/>
    <x v="0"/>
    <s v="US"/>
    <s v="USD"/>
    <n v="1362167988"/>
    <d v="2013-03-01T19:59:48"/>
    <n v="1359575988"/>
    <x v="314"/>
    <x v="1"/>
    <b v="1"/>
    <n v="120"/>
    <n v="32.1"/>
    <b v="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n v="1"/>
    <x v="0"/>
    <s v="US"/>
    <s v="USD"/>
    <n v="1345660334"/>
    <d v="2012-08-22T18:32:14"/>
    <n v="1343068334"/>
    <x v="315"/>
    <x v="1"/>
    <b v="1"/>
    <n v="126"/>
    <n v="200.89"/>
    <b v="1"/>
    <x v="0"/>
    <x v="4"/>
  </r>
  <r>
    <n v="316"/>
    <s v="THE SECRET TRIAL 5 - GRASSROOTS CROSS-CANADA TOUR"/>
    <s v="Award winning documentary The Secret Trial 5 needs your help for a Cross-Canada Tour!"/>
    <n v="15000"/>
    <n v="17066"/>
    <n v="1"/>
    <x v="0"/>
    <s v="CA"/>
    <s v="CAD"/>
    <n v="1418273940"/>
    <d v="2014-12-11T04:59:00"/>
    <n v="1415398197"/>
    <x v="316"/>
    <x v="15"/>
    <b v="1"/>
    <n v="158"/>
    <n v="108.01"/>
    <b v="1"/>
    <x v="0"/>
    <x v="4"/>
  </r>
  <r>
    <n v="317"/>
    <s v="Good Men, Bad Men, and a Few Rowdy Ladies"/>
    <s v="The story of a cowboy town with a prison problem, and the colorful characters who call it home."/>
    <n v="30000"/>
    <n v="30241"/>
    <n v="1"/>
    <x v="0"/>
    <s v="US"/>
    <s v="USD"/>
    <n v="1386778483"/>
    <d v="2013-12-11T16:14:43"/>
    <n v="1384186483"/>
    <x v="317"/>
    <x v="1"/>
    <b v="1"/>
    <n v="316"/>
    <n v="95.7"/>
    <b v="1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n v="3"/>
    <x v="0"/>
    <s v="US"/>
    <s v="USD"/>
    <n v="1364342151"/>
    <d v="2013-03-26T23:55:51"/>
    <n v="1361753751"/>
    <x v="318"/>
    <x v="1"/>
    <b v="1"/>
    <n v="284"/>
    <n v="49.88"/>
    <b v="1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"/>
    <x v="0"/>
    <s v="US"/>
    <s v="USD"/>
    <n v="1265097540"/>
    <d v="2010-02-02T07:59:00"/>
    <n v="1257538029"/>
    <x v="319"/>
    <x v="51"/>
    <b v="1"/>
    <n v="51"/>
    <n v="110.47"/>
    <b v="1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"/>
    <x v="0"/>
    <s v="GB"/>
    <s v="GBP"/>
    <n v="1450825200"/>
    <d v="2015-12-22T23:00:00"/>
    <n v="1448284433"/>
    <x v="320"/>
    <x v="41"/>
    <b v="1"/>
    <n v="158"/>
    <n v="134.91"/>
    <b v="1"/>
    <x v="0"/>
    <x v="4"/>
  </r>
  <r>
    <n v="321"/>
    <s v="An Impossible Project"/>
    <s v="The more digital the world, the more analog our dreams._x000a_A feature documentary shot on 35mm film."/>
    <n v="35000"/>
    <n v="35932"/>
    <n v="1"/>
    <x v="0"/>
    <s v="DE"/>
    <s v="EUR"/>
    <n v="1478605386"/>
    <d v="2016-11-08T11:43:06"/>
    <n v="1475577786"/>
    <x v="321"/>
    <x v="6"/>
    <b v="1"/>
    <n v="337"/>
    <n v="106.62"/>
    <b v="1"/>
    <x v="0"/>
    <x v="4"/>
  </r>
  <r>
    <n v="322"/>
    <s v="Last of the Big Tuskers"/>
    <s v="A documentary film about the largest elephants on earth and what is being done to ensure their survival."/>
    <n v="25000"/>
    <n v="26978"/>
    <n v="1"/>
    <x v="0"/>
    <s v="US"/>
    <s v="USD"/>
    <n v="1463146848"/>
    <d v="2016-05-13T13:40:48"/>
    <n v="1460554848"/>
    <x v="322"/>
    <x v="1"/>
    <b v="1"/>
    <n v="186"/>
    <n v="145.04"/>
    <b v="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"/>
    <x v="0"/>
    <s v="US"/>
    <s v="USD"/>
    <n v="1482307140"/>
    <d v="2016-12-21T07:59:00"/>
    <n v="1479886966"/>
    <x v="323"/>
    <x v="33"/>
    <b v="1"/>
    <n v="58"/>
    <n v="114.59"/>
    <b v="1"/>
    <x v="0"/>
    <x v="4"/>
  </r>
  <r>
    <n v="324"/>
    <s v="KEEP MOVING FORWARD - Documentary Film"/>
    <s v="A documentary about a Vietnam veteran who finds peace from his PTSD through Disney, rather than medication."/>
    <n v="8500"/>
    <n v="8636"/>
    <n v="1"/>
    <x v="0"/>
    <s v="US"/>
    <s v="USD"/>
    <n v="1438441308"/>
    <d v="2015-08-01T15:01:48"/>
    <n v="1435590108"/>
    <x v="324"/>
    <x v="15"/>
    <b v="1"/>
    <n v="82"/>
    <n v="105.32"/>
    <b v="1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"/>
    <x v="0"/>
    <s v="US"/>
    <s v="USD"/>
    <n v="1482208233"/>
    <d v="2016-12-20T04:30:33"/>
    <n v="1479184233"/>
    <x v="325"/>
    <x v="6"/>
    <b v="1"/>
    <n v="736"/>
    <n v="70.92"/>
    <b v="1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"/>
    <x v="0"/>
    <s v="US"/>
    <s v="USD"/>
    <n v="1489532220"/>
    <d v="2017-03-14T22:57:00"/>
    <n v="1486625606"/>
    <x v="326"/>
    <x v="35"/>
    <b v="1"/>
    <n v="1151"/>
    <n v="147.16999999999999"/>
    <b v="1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n v="1"/>
    <x v="0"/>
    <s v="US"/>
    <s v="USD"/>
    <n v="1427011200"/>
    <d v="2015-03-22T08:00:00"/>
    <n v="1424669929"/>
    <x v="327"/>
    <x v="14"/>
    <b v="1"/>
    <n v="34"/>
    <n v="160.47"/>
    <b v="1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n v="1"/>
    <x v="0"/>
    <s v="US"/>
    <s v="USD"/>
    <n v="1446350400"/>
    <d v="2015-11-01T04:00:00"/>
    <n v="1443739388"/>
    <x v="328"/>
    <x v="1"/>
    <b v="1"/>
    <n v="498"/>
    <n v="156.05000000000001"/>
    <b v="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n v="1"/>
    <x v="0"/>
    <s v="US"/>
    <s v="USD"/>
    <n v="1446868800"/>
    <d v="2015-11-07T04:00:00"/>
    <n v="1444821127"/>
    <x v="329"/>
    <x v="17"/>
    <b v="1"/>
    <n v="167"/>
    <n v="63.17"/>
    <b v="1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n v="1"/>
    <x v="0"/>
    <s v="US"/>
    <s v="USD"/>
    <n v="1368763140"/>
    <d v="2013-05-17T03:59:00"/>
    <n v="1366028563"/>
    <x v="330"/>
    <x v="22"/>
    <b v="1"/>
    <n v="340"/>
    <n v="104.82"/>
    <b v="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n v="1"/>
    <x v="0"/>
    <s v="US"/>
    <s v="USD"/>
    <n v="1466171834"/>
    <d v="2016-06-17T13:57:14"/>
    <n v="1463493434"/>
    <x v="331"/>
    <x v="0"/>
    <b v="1"/>
    <n v="438"/>
    <n v="97.36"/>
    <b v="1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n v="1"/>
    <x v="0"/>
    <s v="US"/>
    <s v="USD"/>
    <n v="1446019200"/>
    <d v="2015-10-28T08:00:00"/>
    <n v="1442420377"/>
    <x v="332"/>
    <x v="16"/>
    <b v="1"/>
    <n v="555"/>
    <n v="203.63"/>
    <b v="1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n v="1"/>
    <x v="0"/>
    <s v="US"/>
    <s v="USD"/>
    <n v="1460038591"/>
    <d v="2016-04-07T14:16:31"/>
    <n v="1457450191"/>
    <x v="333"/>
    <x v="1"/>
    <b v="1"/>
    <n v="266"/>
    <n v="188.31"/>
    <b v="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"/>
    <x v="0"/>
    <s v="US"/>
    <s v="USD"/>
    <n v="1431716400"/>
    <d v="2015-05-15T19:00:00"/>
    <n v="1428423757"/>
    <x v="334"/>
    <x v="52"/>
    <b v="1"/>
    <n v="69"/>
    <n v="146.65"/>
    <b v="1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"/>
    <x v="0"/>
    <s v="US"/>
    <s v="USD"/>
    <n v="1431122400"/>
    <d v="2015-05-08T22:00:00"/>
    <n v="1428428515"/>
    <x v="335"/>
    <x v="0"/>
    <b v="1"/>
    <n v="80"/>
    <n v="109.19"/>
    <b v="1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"/>
    <x v="0"/>
    <s v="US"/>
    <s v="USD"/>
    <n v="1447427918"/>
    <d v="2015-11-13T15:18:38"/>
    <n v="1444832318"/>
    <x v="336"/>
    <x v="1"/>
    <b v="1"/>
    <n v="493"/>
    <n v="59.25"/>
    <b v="1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"/>
    <x v="0"/>
    <s v="US"/>
    <s v="USD"/>
    <n v="1426298708"/>
    <d v="2015-03-14T02:05:08"/>
    <n v="1423710308"/>
    <x v="337"/>
    <x v="1"/>
    <b v="1"/>
    <n v="31"/>
    <n v="97.9"/>
    <b v="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n v="1"/>
    <x v="0"/>
    <s v="US"/>
    <s v="USD"/>
    <n v="1472864400"/>
    <d v="2016-09-03T01:00:00"/>
    <n v="1468001290"/>
    <x v="338"/>
    <x v="53"/>
    <b v="1"/>
    <n v="236"/>
    <n v="70"/>
    <b v="1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n v="1"/>
    <x v="0"/>
    <s v="US"/>
    <s v="USD"/>
    <n v="1430331268"/>
    <d v="2015-04-29T18:14:28"/>
    <n v="1427739268"/>
    <x v="339"/>
    <x v="1"/>
    <b v="1"/>
    <n v="89"/>
    <n v="72.87"/>
    <b v="1"/>
    <x v="0"/>
    <x v="4"/>
  </r>
  <r>
    <n v="340"/>
    <s v="Somaliland: The Abaarso Story"/>
    <s v="Feature-length documentary about five Somali Muslim students pursuing dreams of education in America"/>
    <n v="35000"/>
    <n v="43758"/>
    <n v="1"/>
    <x v="0"/>
    <s v="US"/>
    <s v="USD"/>
    <n v="1489006800"/>
    <d v="2017-03-08T21:00:00"/>
    <n v="1486397007"/>
    <x v="340"/>
    <x v="1"/>
    <b v="1"/>
    <n v="299"/>
    <n v="146.35"/>
    <b v="1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n v="1"/>
    <x v="0"/>
    <s v="US"/>
    <s v="USD"/>
    <n v="1412135940"/>
    <d v="2014-10-01T03:59:00"/>
    <n v="1410555998"/>
    <x v="341"/>
    <x v="10"/>
    <b v="1"/>
    <n v="55"/>
    <n v="67.91"/>
    <b v="1"/>
    <x v="0"/>
    <x v="4"/>
  </r>
  <r>
    <n v="342"/>
    <s v="BREAKING A MONSTER a film about the band Unlocking The Truth"/>
    <s v="BREAKING A MONSTER needs your help to play in THEATERS!"/>
    <n v="55000"/>
    <n v="55201.52"/>
    <n v="1"/>
    <x v="0"/>
    <s v="US"/>
    <s v="USD"/>
    <n v="1461955465"/>
    <d v="2016-04-29T18:44:25"/>
    <n v="1459363465"/>
    <x v="342"/>
    <x v="1"/>
    <b v="1"/>
    <n v="325"/>
    <n v="169.85"/>
    <b v="1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"/>
    <x v="0"/>
    <s v="US"/>
    <s v="USD"/>
    <n v="1415934000"/>
    <d v="2014-11-14T03:00:00"/>
    <n v="1413308545"/>
    <x v="343"/>
    <x v="1"/>
    <b v="1"/>
    <n v="524"/>
    <n v="58.41"/>
    <b v="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"/>
    <x v="0"/>
    <s v="US"/>
    <s v="USD"/>
    <n v="1433125200"/>
    <d v="2015-06-01T02:20:00"/>
    <n v="1429312694"/>
    <x v="344"/>
    <x v="7"/>
    <b v="1"/>
    <n v="285"/>
    <n v="119.99"/>
    <b v="1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n v="1"/>
    <x v="0"/>
    <s v="US"/>
    <s v="USD"/>
    <n v="1432161590"/>
    <d v="2015-05-20T22:39:50"/>
    <n v="1429569590"/>
    <x v="345"/>
    <x v="1"/>
    <b v="1"/>
    <n v="179"/>
    <n v="99.86"/>
    <b v="1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n v="2"/>
    <x v="0"/>
    <s v="US"/>
    <s v="USD"/>
    <n v="1444824021"/>
    <d v="2015-10-14T12:00:21"/>
    <n v="1442232021"/>
    <x v="346"/>
    <x v="1"/>
    <b v="1"/>
    <n v="188"/>
    <n v="90.58"/>
    <b v="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"/>
    <x v="0"/>
    <s v="US"/>
    <s v="USD"/>
    <n v="1447505609"/>
    <d v="2015-11-14T12:53:29"/>
    <n v="1444910009"/>
    <x v="347"/>
    <x v="1"/>
    <b v="1"/>
    <n v="379"/>
    <n v="117.77"/>
    <b v="1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"/>
    <x v="0"/>
    <s v="US"/>
    <s v="USD"/>
    <n v="1440165916"/>
    <d v="2015-08-21T14:05:16"/>
    <n v="1437573916"/>
    <x v="348"/>
    <x v="1"/>
    <b v="1"/>
    <n v="119"/>
    <n v="86.55"/>
    <b v="1"/>
    <x v="0"/>
    <x v="4"/>
  </r>
  <r>
    <n v="349"/>
    <s v="Strangers To Peace: A Documentary"/>
    <s v="After 52 years of war, FARC guerrilla soldiers rejoin Colombian society to forge new lives of peace."/>
    <n v="11260"/>
    <n v="12007.18"/>
    <n v="1"/>
    <x v="0"/>
    <s v="US"/>
    <s v="USD"/>
    <n v="1487937508"/>
    <d v="2017-02-24T11:58:28"/>
    <n v="1485345508"/>
    <x v="349"/>
    <x v="1"/>
    <b v="1"/>
    <n v="167"/>
    <n v="71.900000000000006"/>
    <b v="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"/>
    <x v="0"/>
    <s v="US"/>
    <s v="USD"/>
    <n v="1473566340"/>
    <d v="2016-09-11T03:59:00"/>
    <n v="1470274509"/>
    <x v="350"/>
    <x v="52"/>
    <b v="1"/>
    <n v="221"/>
    <n v="129.82"/>
    <b v="1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"/>
    <x v="0"/>
    <s v="ES"/>
    <s v="EUR"/>
    <n v="1460066954"/>
    <d v="2016-04-07T22:09:14"/>
    <n v="1456614554"/>
    <x v="351"/>
    <x v="4"/>
    <b v="1"/>
    <n v="964"/>
    <n v="44.91"/>
    <b v="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n v="1"/>
    <x v="0"/>
    <s v="US"/>
    <s v="USD"/>
    <n v="1412740868"/>
    <d v="2014-10-08T04:01:08"/>
    <n v="1410148868"/>
    <x v="352"/>
    <x v="1"/>
    <b v="1"/>
    <n v="286"/>
    <n v="40.76"/>
    <b v="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"/>
    <x v="0"/>
    <s v="US"/>
    <s v="USD"/>
    <n v="1447963219"/>
    <d v="2015-11-19T20:00:19"/>
    <n v="1445367619"/>
    <x v="353"/>
    <x v="1"/>
    <b v="1"/>
    <n v="613"/>
    <n v="103.52"/>
    <b v="1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"/>
    <x v="0"/>
    <s v="US"/>
    <s v="USD"/>
    <n v="1460141521"/>
    <d v="2016-04-08T18:52:01"/>
    <n v="1457553121"/>
    <x v="354"/>
    <x v="1"/>
    <b v="1"/>
    <n v="29"/>
    <n v="125.45"/>
    <b v="1"/>
    <x v="0"/>
    <x v="4"/>
  </r>
  <r>
    <n v="355"/>
    <s v="REZA ABDOH -Theatre Visionary"/>
    <s v="A documentary film about the late REZA ABDOH and his performance company DAR A LUZ."/>
    <n v="35000"/>
    <n v="40690"/>
    <n v="1"/>
    <x v="0"/>
    <s v="US"/>
    <s v="USD"/>
    <n v="1417420994"/>
    <d v="2014-12-01T08:03:14"/>
    <n v="1414738994"/>
    <x v="355"/>
    <x v="0"/>
    <b v="1"/>
    <n v="165"/>
    <n v="246.61"/>
    <b v="1"/>
    <x v="0"/>
    <x v="4"/>
  </r>
  <r>
    <n v="356"/>
    <s v="43 and 80"/>
    <s v="A documentary about halibut conservation and how it impacts communities of Southeast Alaska."/>
    <n v="7500"/>
    <n v="7701.93"/>
    <n v="1"/>
    <x v="0"/>
    <s v="US"/>
    <s v="USD"/>
    <n v="1458152193"/>
    <d v="2016-03-16T18:16:33"/>
    <n v="1455563793"/>
    <x v="356"/>
    <x v="1"/>
    <b v="1"/>
    <n v="97"/>
    <n v="79.400000000000006"/>
    <b v="1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2"/>
    <x v="0"/>
    <s v="US"/>
    <s v="USD"/>
    <n v="1429852797"/>
    <d v="2015-04-24T05:19:57"/>
    <n v="1426396797"/>
    <x v="357"/>
    <x v="4"/>
    <b v="1"/>
    <n v="303"/>
    <n v="86.14"/>
    <b v="1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n v="1"/>
    <x v="0"/>
    <s v="US"/>
    <s v="USD"/>
    <n v="1466002800"/>
    <d v="2016-06-15T15:00:00"/>
    <n v="1463517521"/>
    <x v="358"/>
    <x v="41"/>
    <b v="1"/>
    <n v="267"/>
    <n v="193.05"/>
    <b v="1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n v="1"/>
    <x v="0"/>
    <s v="US"/>
    <s v="USD"/>
    <n v="1415941920"/>
    <d v="2014-11-14T05:12:00"/>
    <n v="1414028490"/>
    <x v="359"/>
    <x v="24"/>
    <b v="1"/>
    <n v="302"/>
    <n v="84.02"/>
    <b v="1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n v="1"/>
    <x v="0"/>
    <s v="US"/>
    <s v="USD"/>
    <n v="1437621060"/>
    <d v="2015-07-23T03:11:00"/>
    <n v="1433799180"/>
    <x v="360"/>
    <x v="7"/>
    <b v="0"/>
    <n v="87"/>
    <n v="139.83000000000001"/>
    <b v="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"/>
    <x v="0"/>
    <s v="US"/>
    <s v="USD"/>
    <n v="1416704506"/>
    <d v="2014-11-23T01:01:46"/>
    <n v="1414108906"/>
    <x v="361"/>
    <x v="1"/>
    <b v="0"/>
    <n v="354"/>
    <n v="109.82"/>
    <b v="1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n v="1"/>
    <x v="0"/>
    <s v="US"/>
    <s v="USD"/>
    <n v="1407456000"/>
    <d v="2014-08-08T00:00:00"/>
    <n v="1405573391"/>
    <x v="362"/>
    <x v="24"/>
    <b v="0"/>
    <n v="86"/>
    <n v="139.53"/>
    <b v="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"/>
    <x v="0"/>
    <s v="US"/>
    <s v="USD"/>
    <n v="1272828120"/>
    <d v="2010-05-02T19:22:00"/>
    <n v="1268934736"/>
    <x v="363"/>
    <x v="11"/>
    <b v="0"/>
    <n v="26"/>
    <n v="347.85"/>
    <b v="1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"/>
    <x v="0"/>
    <s v="US"/>
    <s v="USD"/>
    <n v="1403323140"/>
    <d v="2014-06-21T03:59:00"/>
    <n v="1400704672"/>
    <x v="364"/>
    <x v="1"/>
    <b v="0"/>
    <n v="113"/>
    <n v="68.239999999999995"/>
    <b v="1"/>
    <x v="0"/>
    <x v="4"/>
  </r>
  <r>
    <n v="365"/>
    <s v="A QUEER COUNTRY"/>
    <s v="Please help us finish this documentary about how Tel Aviv in Israel became a gay friendly liberal hub in a religious state"/>
    <n v="15000"/>
    <n v="15596"/>
    <n v="1"/>
    <x v="0"/>
    <s v="GB"/>
    <s v="GBP"/>
    <n v="1393597999"/>
    <d v="2014-02-28T14:33:19"/>
    <n v="1391005999"/>
    <x v="365"/>
    <x v="1"/>
    <b v="0"/>
    <n v="65"/>
    <n v="239.94"/>
    <b v="1"/>
    <x v="0"/>
    <x v="4"/>
  </r>
  <r>
    <n v="366"/>
    <s v="A BUSHMAN ODYSSEY"/>
    <s v="One Bushman familyâ€™s struggle to survive genocide, dispossession and post-apartheid freedom in South Africa."/>
    <n v="38000"/>
    <n v="38500"/>
    <n v="1"/>
    <x v="0"/>
    <s v="US"/>
    <s v="USD"/>
    <n v="1337540518"/>
    <d v="2012-05-20T19:01:58"/>
    <n v="1334948518"/>
    <x v="366"/>
    <x v="1"/>
    <b v="0"/>
    <n v="134"/>
    <n v="287.31"/>
    <b v="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"/>
    <x v="0"/>
    <s v="US"/>
    <s v="USD"/>
    <n v="1367384340"/>
    <d v="2013-05-01T04:59:00"/>
    <n v="1363960278"/>
    <x v="367"/>
    <x v="4"/>
    <b v="0"/>
    <n v="119"/>
    <n v="86.85"/>
    <b v="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"/>
    <x v="0"/>
    <s v="US"/>
    <s v="USD"/>
    <n v="1426426322"/>
    <d v="2015-03-15T13:32:02"/>
    <n v="1423405922"/>
    <x v="368"/>
    <x v="6"/>
    <b v="0"/>
    <n v="159"/>
    <n v="81.849999999999994"/>
    <b v="1"/>
    <x v="0"/>
    <x v="4"/>
  </r>
  <r>
    <n v="369"/>
    <s v="Alpine Zone"/>
    <s v="A documentary of one woman's attempt at solo hiking 2,000 miles, in an effort to understand herself and societal expectations."/>
    <n v="6500"/>
    <n v="7160.12"/>
    <n v="1"/>
    <x v="0"/>
    <s v="US"/>
    <s v="USD"/>
    <n v="1326633269"/>
    <d v="2012-01-15T13:14:29"/>
    <n v="1324041269"/>
    <x v="369"/>
    <x v="1"/>
    <b v="0"/>
    <n v="167"/>
    <n v="42.87"/>
    <b v="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"/>
    <x v="0"/>
    <s v="US"/>
    <s v="USD"/>
    <n v="1483729500"/>
    <d v="2017-01-06T19:05:00"/>
    <n v="1481137500"/>
    <x v="370"/>
    <x v="1"/>
    <b v="0"/>
    <n v="43"/>
    <n v="709.42"/>
    <b v="1"/>
    <x v="0"/>
    <x v="4"/>
  </r>
  <r>
    <n v="371"/>
    <s v="Unbranded"/>
    <s v="3,000 Miles. 18 Wild Horses. 6 Months. 5 States. 4 men. A documentary about Conservation, Exploration, and Wild Mustangs."/>
    <n v="150000"/>
    <n v="171253"/>
    <n v="1"/>
    <x v="0"/>
    <s v="US"/>
    <s v="USD"/>
    <n v="1359743139"/>
    <d v="2013-02-01T18:25:39"/>
    <n v="1355855139"/>
    <x v="371"/>
    <x v="11"/>
    <b v="0"/>
    <n v="1062"/>
    <n v="161.26"/>
    <b v="1"/>
    <x v="0"/>
    <x v="4"/>
  </r>
  <r>
    <n v="372"/>
    <s v="Wild Equus"/>
    <s v="A short documentary exploring the uses of 'Natural Horsemanship' across Europe"/>
    <n v="300"/>
    <n v="376"/>
    <n v="1"/>
    <x v="0"/>
    <s v="GB"/>
    <s v="GBP"/>
    <n v="1459872000"/>
    <d v="2016-04-05T16:00:00"/>
    <n v="1456408244"/>
    <x v="372"/>
    <x v="4"/>
    <b v="0"/>
    <n v="9"/>
    <n v="41.78"/>
    <b v="1"/>
    <x v="0"/>
    <x v="4"/>
  </r>
  <r>
    <n v="373"/>
    <s v="The Boing Heard 'Round the World"/>
    <s v="A feature documentary about UPA Pictures, the little studio that changed the course of animation around the world"/>
    <n v="7500"/>
    <n v="8000"/>
    <n v="1"/>
    <x v="0"/>
    <s v="US"/>
    <s v="USD"/>
    <n v="1342648398"/>
    <d v="2012-07-18T21:53:18"/>
    <n v="1340056398"/>
    <x v="373"/>
    <x v="1"/>
    <b v="0"/>
    <n v="89"/>
    <n v="89.89"/>
    <b v="1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"/>
    <x v="0"/>
    <s v="US"/>
    <s v="USD"/>
    <n v="1316208031"/>
    <d v="2011-09-16T21:20:31"/>
    <n v="1312320031"/>
    <x v="374"/>
    <x v="11"/>
    <b v="0"/>
    <n v="174"/>
    <n v="45.05"/>
    <b v="1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n v="1"/>
    <x v="0"/>
    <s v="US"/>
    <s v="USD"/>
    <n v="1393694280"/>
    <d v="2014-03-01T17:18:00"/>
    <n v="1390088311"/>
    <x v="375"/>
    <x v="16"/>
    <b v="0"/>
    <n v="14"/>
    <n v="42.86"/>
    <b v="1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n v="1"/>
    <x v="0"/>
    <s v="GB"/>
    <s v="GBP"/>
    <n v="1472122316"/>
    <d v="2016-08-25T10:51:56"/>
    <n v="1469443916"/>
    <x v="376"/>
    <x v="0"/>
    <b v="0"/>
    <n v="48"/>
    <n v="54.08"/>
    <b v="1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n v="1"/>
    <x v="0"/>
    <s v="US"/>
    <s v="USD"/>
    <n v="1447484460"/>
    <d v="2015-11-14T07:01:00"/>
    <n v="1444888868"/>
    <x v="377"/>
    <x v="1"/>
    <b v="0"/>
    <n v="133"/>
    <n v="103.22"/>
    <b v="1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n v="1"/>
    <x v="0"/>
    <s v="CA"/>
    <s v="CAD"/>
    <n v="1453765920"/>
    <d v="2016-01-25T23:52:00"/>
    <n v="1451655808"/>
    <x v="378"/>
    <x v="17"/>
    <b v="0"/>
    <n v="83"/>
    <n v="40.4"/>
    <b v="1"/>
    <x v="0"/>
    <x v="4"/>
  </r>
  <r>
    <n v="379"/>
    <s v="The Unknowns"/>
    <s v="The U.S. Army has granted us permission to film a documentary at America's most sacred shrine: The Tomb of the Unknown Soldier."/>
    <n v="15000"/>
    <n v="17412"/>
    <n v="1"/>
    <x v="0"/>
    <s v="US"/>
    <s v="USD"/>
    <n v="1336062672"/>
    <d v="2012-05-03T16:31:12"/>
    <n v="1332174672"/>
    <x v="379"/>
    <x v="11"/>
    <b v="0"/>
    <n v="149"/>
    <n v="116.86"/>
    <b v="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n v="1"/>
    <x v="0"/>
    <s v="US"/>
    <s v="USD"/>
    <n v="1453569392"/>
    <d v="2016-01-23T17:16:32"/>
    <n v="1451409392"/>
    <x v="380"/>
    <x v="25"/>
    <b v="0"/>
    <n v="49"/>
    <n v="115.51"/>
    <b v="1"/>
    <x v="0"/>
    <x v="4"/>
  </r>
  <r>
    <n v="381"/>
    <s v="Clearwater"/>
    <s v="Set in the ancient waters of the Puget Sound, Clearwater is a universal story about the need to adapt to change."/>
    <n v="25000"/>
    <n v="26182.5"/>
    <n v="1"/>
    <x v="0"/>
    <s v="US"/>
    <s v="USD"/>
    <n v="1343624400"/>
    <d v="2012-07-30T05:00:00"/>
    <n v="1340642717"/>
    <x v="381"/>
    <x v="6"/>
    <b v="0"/>
    <n v="251"/>
    <n v="104.31"/>
    <b v="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n v="3"/>
    <x v="0"/>
    <s v="US"/>
    <s v="USD"/>
    <n v="1346950900"/>
    <d v="2012-09-06T17:01:40"/>
    <n v="1345741300"/>
    <x v="382"/>
    <x v="20"/>
    <b v="0"/>
    <n v="22"/>
    <n v="69.77"/>
    <b v="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n v="2"/>
    <x v="0"/>
    <s v="US"/>
    <s v="USD"/>
    <n v="1400467759"/>
    <d v="2014-05-19T02:49:19"/>
    <n v="1398480559"/>
    <x v="383"/>
    <x v="26"/>
    <b v="0"/>
    <n v="48"/>
    <n v="43.02"/>
    <b v="1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n v="1"/>
    <x v="0"/>
    <s v="US"/>
    <s v="USD"/>
    <n v="1420569947"/>
    <d v="2015-01-06T18:45:47"/>
    <n v="1417977947"/>
    <x v="384"/>
    <x v="1"/>
    <b v="0"/>
    <n v="383"/>
    <n v="58.54"/>
    <b v="1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n v="1"/>
    <x v="0"/>
    <s v="US"/>
    <s v="USD"/>
    <n v="1416582101"/>
    <d v="2014-11-21T15:01:41"/>
    <n v="1413986501"/>
    <x v="385"/>
    <x v="1"/>
    <b v="0"/>
    <n v="237"/>
    <n v="111.8"/>
    <b v="1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n v="1"/>
    <x v="0"/>
    <s v="US"/>
    <s v="USD"/>
    <n v="1439246991"/>
    <d v="2015-08-10T22:49:51"/>
    <n v="1437950991"/>
    <x v="386"/>
    <x v="13"/>
    <b v="0"/>
    <n v="13"/>
    <n v="46.23"/>
    <b v="1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n v="2"/>
    <x v="0"/>
    <s v="US"/>
    <s v="USD"/>
    <n v="1439618400"/>
    <d v="2015-08-15T06:00:00"/>
    <n v="1436976858"/>
    <x v="387"/>
    <x v="0"/>
    <b v="0"/>
    <n v="562"/>
    <n v="144.69"/>
    <b v="1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n v="1"/>
    <x v="0"/>
    <s v="US"/>
    <s v="USD"/>
    <n v="1469670580"/>
    <d v="2016-07-28T01:49:40"/>
    <n v="1467078580"/>
    <x v="388"/>
    <x v="1"/>
    <b v="0"/>
    <n v="71"/>
    <n v="88.85"/>
    <b v="1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n v="2"/>
    <x v="0"/>
    <s v="US"/>
    <s v="USD"/>
    <n v="1394233140"/>
    <d v="2014-03-07T22:59:00"/>
    <n v="1391477450"/>
    <x v="389"/>
    <x v="22"/>
    <b v="0"/>
    <n v="1510"/>
    <n v="81.75"/>
    <b v="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n v="1"/>
    <x v="0"/>
    <s v="US"/>
    <s v="USD"/>
    <n v="1431046372"/>
    <d v="2015-05-08T00:52:52"/>
    <n v="1429318372"/>
    <x v="390"/>
    <x v="18"/>
    <b v="0"/>
    <n v="14"/>
    <n v="71.430000000000007"/>
    <b v="1"/>
    <x v="0"/>
    <x v="4"/>
  </r>
  <r>
    <n v="391"/>
    <s v="Science, Sex and the Ladies"/>
    <s v="Too many women feel confused about their orgasm and shame about their desire. This movie aims to change that."/>
    <n v="20000"/>
    <n v="20122"/>
    <n v="1"/>
    <x v="0"/>
    <s v="US"/>
    <s v="USD"/>
    <n v="1324169940"/>
    <d v="2011-12-18T00:59:00"/>
    <n v="1321578051"/>
    <x v="391"/>
    <x v="1"/>
    <b v="0"/>
    <n v="193"/>
    <n v="104.26"/>
    <b v="1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"/>
    <x v="0"/>
    <s v="US"/>
    <s v="USD"/>
    <n v="1315450800"/>
    <d v="2011-09-08T03:00:00"/>
    <n v="1312823571"/>
    <x v="392"/>
    <x v="1"/>
    <b v="0"/>
    <n v="206"/>
    <n v="90.62"/>
    <b v="1"/>
    <x v="0"/>
    <x v="4"/>
  </r>
  <r>
    <n v="393"/>
    <s v="THE PENGUIN COUNTERS Documentary Film"/>
    <s v="This is a story thatâ€™s never been told, about tackling climate change one penguin at a timeâ€¦"/>
    <n v="50000"/>
    <n v="55223"/>
    <n v="1"/>
    <x v="0"/>
    <s v="US"/>
    <s v="USD"/>
    <n v="1381424452"/>
    <d v="2013-10-10T17:00:52"/>
    <n v="1378746052"/>
    <x v="393"/>
    <x v="0"/>
    <b v="0"/>
    <n v="351"/>
    <n v="157.33000000000001"/>
    <b v="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"/>
    <x v="0"/>
    <s v="ES"/>
    <s v="EUR"/>
    <n v="1460918282"/>
    <d v="2016-04-17T18:38:02"/>
    <n v="1455737882"/>
    <x v="394"/>
    <x v="12"/>
    <b v="0"/>
    <n v="50"/>
    <n v="105.18"/>
    <b v="1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"/>
    <x v="0"/>
    <s v="US"/>
    <s v="USD"/>
    <n v="1335562320"/>
    <d v="2012-04-27T21:32:00"/>
    <n v="1332452960"/>
    <x v="395"/>
    <x v="8"/>
    <b v="0"/>
    <n v="184"/>
    <n v="58.72"/>
    <b v="1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n v="1"/>
    <x v="0"/>
    <s v="US"/>
    <s v="USD"/>
    <n v="1341668006"/>
    <d v="2012-07-07T13:33:26"/>
    <n v="1340372006"/>
    <x v="396"/>
    <x v="13"/>
    <b v="0"/>
    <n v="196"/>
    <n v="81.63"/>
    <b v="1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"/>
    <x v="0"/>
    <s v="US"/>
    <s v="USD"/>
    <n v="1283312640"/>
    <d v="2010-09-01T03:44:00"/>
    <n v="1279651084"/>
    <x v="397"/>
    <x v="16"/>
    <b v="0"/>
    <n v="229"/>
    <n v="56.46"/>
    <b v="1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"/>
    <x v="0"/>
    <s v="US"/>
    <s v="USD"/>
    <n v="1430334126"/>
    <d v="2015-04-29T19:02:06"/>
    <n v="1426446126"/>
    <x v="398"/>
    <x v="11"/>
    <b v="0"/>
    <n v="67"/>
    <n v="140.1"/>
    <b v="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"/>
    <x v="0"/>
    <s v="GB"/>
    <s v="GBP"/>
    <n v="1481716800"/>
    <d v="2016-12-14T12:00:00"/>
    <n v="1479070867"/>
    <x v="399"/>
    <x v="0"/>
    <b v="0"/>
    <n v="95"/>
    <n v="224.85"/>
    <b v="1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"/>
    <x v="0"/>
    <s v="US"/>
    <s v="USD"/>
    <n v="1400297400"/>
    <d v="2014-05-17T03:30:00"/>
    <n v="1397661347"/>
    <x v="400"/>
    <x v="0"/>
    <b v="0"/>
    <n v="62"/>
    <n v="181.13"/>
    <b v="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"/>
    <x v="0"/>
    <s v="US"/>
    <s v="USD"/>
    <n v="1312747970"/>
    <d v="2011-08-07T20:12:50"/>
    <n v="1310155970"/>
    <x v="401"/>
    <x v="1"/>
    <b v="0"/>
    <n v="73"/>
    <n v="711.04"/>
    <b v="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"/>
    <x v="0"/>
    <s v="US"/>
    <s v="USD"/>
    <n v="1446731817"/>
    <d v="2015-11-05T13:56:57"/>
    <n v="1444913817"/>
    <x v="402"/>
    <x v="21"/>
    <b v="0"/>
    <n v="43"/>
    <n v="65.88"/>
    <b v="1"/>
    <x v="0"/>
    <x v="4"/>
  </r>
  <r>
    <n v="403"/>
    <s v="MONDO BANANA"/>
    <s v="A documentary adventure about bananas - and people. Your round-trip ticket into the heart of banana-cultures!!"/>
    <n v="5000"/>
    <n v="5263"/>
    <n v="1"/>
    <x v="0"/>
    <s v="US"/>
    <s v="USD"/>
    <n v="1312960080"/>
    <d v="2011-08-10T07:08:00"/>
    <n v="1308900441"/>
    <x v="403"/>
    <x v="54"/>
    <b v="0"/>
    <n v="70"/>
    <n v="75.19"/>
    <b v="1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n v="1"/>
    <x v="0"/>
    <s v="US"/>
    <s v="USD"/>
    <n v="1391641440"/>
    <d v="2014-02-05T23:04:00"/>
    <n v="1389107062"/>
    <x v="404"/>
    <x v="41"/>
    <b v="0"/>
    <n v="271"/>
    <n v="133.13999999999999"/>
    <b v="1"/>
    <x v="0"/>
    <x v="4"/>
  </r>
  <r>
    <n v="405"/>
    <s v="The Healing Effect Movie"/>
    <s v="Come, join our movie movement.  A new documentary about the healing power of food."/>
    <n v="2820"/>
    <n v="3036"/>
    <n v="1"/>
    <x v="0"/>
    <s v="US"/>
    <s v="USD"/>
    <n v="1394071339"/>
    <d v="2014-03-06T02:02:19"/>
    <n v="1391479339"/>
    <x v="405"/>
    <x v="1"/>
    <b v="0"/>
    <n v="55"/>
    <n v="55.2"/>
    <b v="1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n v="1"/>
    <x v="0"/>
    <s v="US"/>
    <s v="USD"/>
    <n v="1304920740"/>
    <d v="2011-05-09T05:59:00"/>
    <n v="1301975637"/>
    <x v="406"/>
    <x v="35"/>
    <b v="0"/>
    <n v="35"/>
    <n v="86.16"/>
    <b v="1"/>
    <x v="0"/>
    <x v="4"/>
  </r>
  <r>
    <n v="407"/>
    <s v="Haymarket Documentary"/>
    <s v="The story of the 1886 Haymarket Riot explored through the history of the Haymarket Police Memorial Statue."/>
    <n v="2000"/>
    <n v="2031"/>
    <n v="1"/>
    <x v="0"/>
    <s v="US"/>
    <s v="USD"/>
    <n v="1321739650"/>
    <d v="2011-11-19T21:54:10"/>
    <n v="1316552050"/>
    <x v="407"/>
    <x v="12"/>
    <b v="0"/>
    <n v="22"/>
    <n v="92.32"/>
    <b v="1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n v="1"/>
    <x v="0"/>
    <s v="US"/>
    <s v="USD"/>
    <n v="1383676790"/>
    <d v="2013-11-05T18:39:50"/>
    <n v="1380217190"/>
    <x v="408"/>
    <x v="4"/>
    <b v="0"/>
    <n v="38"/>
    <n v="160.16"/>
    <b v="1"/>
    <x v="0"/>
    <x v="4"/>
  </r>
  <r>
    <n v="409"/>
    <s v="The Lost Generation"/>
    <s v="I am working on a project that explores the relationship between education to work for youth within the European Union."/>
    <n v="500"/>
    <n v="684"/>
    <n v="1"/>
    <x v="0"/>
    <s v="GB"/>
    <s v="GBP"/>
    <n v="1469220144"/>
    <d v="2016-07-22T20:42:24"/>
    <n v="1466628144"/>
    <x v="409"/>
    <x v="1"/>
    <b v="0"/>
    <n v="15"/>
    <n v="45.6"/>
    <b v="1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"/>
    <x v="0"/>
    <s v="CA"/>
    <s v="CAD"/>
    <n v="1434670397"/>
    <d v="2015-06-18T23:33:17"/>
    <n v="1429486397"/>
    <x v="410"/>
    <x v="12"/>
    <b v="0"/>
    <n v="7"/>
    <n v="183.29"/>
    <b v="1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n v="1"/>
    <x v="0"/>
    <s v="US"/>
    <s v="USD"/>
    <n v="1387688400"/>
    <d v="2013-12-22T05:00:00"/>
    <n v="1384920804"/>
    <x v="411"/>
    <x v="22"/>
    <b v="0"/>
    <n v="241"/>
    <n v="125.79"/>
    <b v="1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n v="1"/>
    <x v="0"/>
    <s v="US"/>
    <s v="USD"/>
    <n v="1343238578"/>
    <d v="2012-07-25T17:49:38"/>
    <n v="1341856178"/>
    <x v="412"/>
    <x v="3"/>
    <b v="0"/>
    <n v="55"/>
    <n v="57.65"/>
    <b v="1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n v="1"/>
    <x v="0"/>
    <s v="US"/>
    <s v="USD"/>
    <n v="1342731811"/>
    <d v="2012-07-19T21:03:31"/>
    <n v="1340139811"/>
    <x v="413"/>
    <x v="1"/>
    <b v="0"/>
    <n v="171"/>
    <n v="78.66"/>
    <b v="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n v="1"/>
    <x v="0"/>
    <s v="US"/>
    <s v="USD"/>
    <n v="1381541465"/>
    <d v="2013-10-12T01:31:05"/>
    <n v="1378949465"/>
    <x v="414"/>
    <x v="1"/>
    <b v="0"/>
    <n v="208"/>
    <n v="91.48"/>
    <b v="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"/>
    <x v="0"/>
    <s v="CA"/>
    <s v="CAD"/>
    <n v="1413547200"/>
    <d v="2014-10-17T12:00:00"/>
    <n v="1411417602"/>
    <x v="415"/>
    <x v="25"/>
    <b v="0"/>
    <n v="21"/>
    <n v="68.099999999999994"/>
    <b v="1"/>
    <x v="0"/>
    <x v="4"/>
  </r>
  <r>
    <n v="416"/>
    <s v="Fire in the Heart of the City"/>
    <s v="35,000 pounds of food to a city. Highlighting the &quot;Convoy New Britain&quot; event from birth to beyond."/>
    <n v="1000"/>
    <n v="1202.17"/>
    <n v="1"/>
    <x v="0"/>
    <s v="US"/>
    <s v="USD"/>
    <n v="1391851831"/>
    <d v="2014-02-08T09:30:31"/>
    <n v="1389259831"/>
    <x v="416"/>
    <x v="1"/>
    <b v="0"/>
    <n v="25"/>
    <n v="48.09"/>
    <b v="1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n v="1"/>
    <x v="0"/>
    <s v="US"/>
    <s v="USD"/>
    <n v="1365395580"/>
    <d v="2013-04-08T04:33:00"/>
    <n v="1364426260"/>
    <x v="417"/>
    <x v="55"/>
    <b v="0"/>
    <n v="52"/>
    <n v="202.42"/>
    <b v="1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n v="1"/>
    <x v="0"/>
    <s v="US"/>
    <s v="USD"/>
    <n v="1437633997"/>
    <d v="2015-07-23T06:46:37"/>
    <n v="1435041997"/>
    <x v="418"/>
    <x v="1"/>
    <b v="0"/>
    <n v="104"/>
    <n v="216.75"/>
    <b v="1"/>
    <x v="0"/>
    <x v="4"/>
  </r>
  <r>
    <n v="419"/>
    <s v="BEYOND LOCAL"/>
    <s v="Beyond Local is a personal journey through an art-centric and musically talented community that fosters creativity."/>
    <n v="8000"/>
    <n v="8035"/>
    <n v="1"/>
    <x v="0"/>
    <s v="US"/>
    <s v="USD"/>
    <n v="1372536787"/>
    <d v="2013-06-29T20:13:07"/>
    <n v="1367352787"/>
    <x v="419"/>
    <x v="12"/>
    <b v="0"/>
    <n v="73"/>
    <n v="110.07"/>
    <b v="1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2"/>
    <s v="US"/>
    <s v="USD"/>
    <n v="1394772031"/>
    <d v="2014-03-14T04:40:31"/>
    <n v="1392183631"/>
    <x v="420"/>
    <x v="1"/>
    <b v="0"/>
    <n v="3"/>
    <n v="4.83"/>
    <b v="0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n v="0"/>
    <x v="2"/>
    <s v="US"/>
    <s v="USD"/>
    <n v="1440157656"/>
    <d v="2015-08-21T11:47:36"/>
    <n v="1434973656"/>
    <x v="421"/>
    <x v="12"/>
    <b v="0"/>
    <n v="6"/>
    <n v="50.17"/>
    <b v="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0"/>
    <x v="2"/>
    <s v="US"/>
    <s v="USD"/>
    <n v="1410416097"/>
    <d v="2014-09-11T06:14:57"/>
    <n v="1407824097"/>
    <x v="422"/>
    <x v="1"/>
    <b v="0"/>
    <n v="12"/>
    <n v="35.83"/>
    <b v="0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n v="0"/>
    <x v="2"/>
    <s v="US"/>
    <s v="USD"/>
    <n v="1370470430"/>
    <d v="2013-06-05T22:13:50"/>
    <n v="1367878430"/>
    <x v="423"/>
    <x v="1"/>
    <b v="0"/>
    <n v="13"/>
    <n v="11.77"/>
    <b v="0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n v="0"/>
    <x v="2"/>
    <s v="US"/>
    <s v="USD"/>
    <n v="1332748899"/>
    <d v="2012-03-26T08:01:39"/>
    <n v="1327568499"/>
    <x v="424"/>
    <x v="12"/>
    <b v="0"/>
    <n v="5"/>
    <n v="40.78"/>
    <b v="0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s v="US"/>
    <s v="USD"/>
    <n v="1448660404"/>
    <d v="2015-11-27T21:40:04"/>
    <n v="1443472804"/>
    <x v="425"/>
    <x v="12"/>
    <b v="0"/>
    <n v="2"/>
    <n v="3"/>
    <b v="0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n v="0"/>
    <x v="2"/>
    <s v="US"/>
    <s v="USD"/>
    <n v="1456851914"/>
    <d v="2016-03-01T17:05:14"/>
    <n v="1454259914"/>
    <x v="426"/>
    <x v="1"/>
    <b v="0"/>
    <n v="8"/>
    <n v="16.63"/>
    <b v="0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s v="US"/>
    <s v="USD"/>
    <n v="1445540340"/>
    <d v="2015-10-22T18:59:00"/>
    <n v="1444340940"/>
    <x v="427"/>
    <x v="20"/>
    <b v="0"/>
    <n v="0"/>
    <s v="N/A"/>
    <b v="0"/>
    <x v="0"/>
    <x v="5"/>
  </r>
  <r>
    <n v="428"/>
    <s v="Little Clay Bible - Zacchaeus"/>
    <s v="Fresh, fun, entertaining Bible stories on YouTube, stop-motion style."/>
    <n v="12000"/>
    <n v="676"/>
    <n v="0"/>
    <x v="2"/>
    <s v="US"/>
    <s v="USD"/>
    <n v="1402956000"/>
    <d v="2014-06-16T22:00:00"/>
    <n v="1400523845"/>
    <x v="428"/>
    <x v="33"/>
    <b v="0"/>
    <n v="13"/>
    <n v="52"/>
    <b v="0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s v="US"/>
    <s v="USD"/>
    <n v="1259297940"/>
    <d v="2009-11-27T04:59:00"/>
    <n v="1252964282"/>
    <x v="429"/>
    <x v="56"/>
    <b v="0"/>
    <n v="0"/>
    <s v="N/A"/>
    <b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0"/>
    <x v="2"/>
    <s v="US"/>
    <s v="USD"/>
    <n v="1378866867"/>
    <d v="2013-09-11T02:34:27"/>
    <n v="1377570867"/>
    <x v="430"/>
    <x v="13"/>
    <b v="0"/>
    <n v="5"/>
    <n v="4.8"/>
    <b v="0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n v="0"/>
    <x v="2"/>
    <s v="GB"/>
    <s v="GBP"/>
    <n v="1467752083"/>
    <d v="2016-07-05T20:54:43"/>
    <n v="1465160083"/>
    <x v="431"/>
    <x v="1"/>
    <b v="0"/>
    <n v="8"/>
    <n v="51.88"/>
    <b v="0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n v="0"/>
    <x v="2"/>
    <s v="US"/>
    <s v="USD"/>
    <n v="1445448381"/>
    <d v="2015-10-21T17:26:21"/>
    <n v="1440264381"/>
    <x v="432"/>
    <x v="12"/>
    <b v="0"/>
    <n v="8"/>
    <n v="71.25"/>
    <b v="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s v="US"/>
    <s v="USD"/>
    <n v="1444576022"/>
    <d v="2015-10-11T15:07:02"/>
    <n v="1439392022"/>
    <x v="433"/>
    <x v="12"/>
    <b v="0"/>
    <n v="0"/>
    <s v="N/A"/>
    <b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n v="0"/>
    <x v="2"/>
    <s v="US"/>
    <s v="USD"/>
    <n v="1385931702"/>
    <d v="2013-12-01T21:01:42"/>
    <n v="1383076902"/>
    <x v="434"/>
    <x v="15"/>
    <b v="0"/>
    <n v="2"/>
    <n v="62.5"/>
    <b v="0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n v="0"/>
    <x v="2"/>
    <s v="US"/>
    <s v="USD"/>
    <n v="1379094980"/>
    <d v="2013-09-13T17:56:20"/>
    <n v="1376502980"/>
    <x v="435"/>
    <x v="1"/>
    <b v="0"/>
    <n v="3"/>
    <n v="1"/>
    <b v="0"/>
    <x v="0"/>
    <x v="5"/>
  </r>
  <r>
    <n v="436"/>
    <s v="Blinky"/>
    <s v="Blinky is the story of a naÃ¯ve simpleton who suddenly finds himself struggling to adapt to changes within his environment."/>
    <n v="1000"/>
    <n v="0"/>
    <n v="0"/>
    <x v="2"/>
    <s v="US"/>
    <s v="USD"/>
    <n v="1375260113"/>
    <d v="2013-07-31T08:41:53"/>
    <n v="1372668113"/>
    <x v="436"/>
    <x v="1"/>
    <b v="0"/>
    <n v="0"/>
    <s v="N/A"/>
    <b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s v="CA"/>
    <s v="CAD"/>
    <n v="1475912326"/>
    <d v="2016-10-08T07:38:46"/>
    <n v="1470728326"/>
    <x v="437"/>
    <x v="12"/>
    <b v="0"/>
    <n v="0"/>
    <s v="N/A"/>
    <b v="0"/>
    <x v="0"/>
    <x v="5"/>
  </r>
  <r>
    <n v="438"/>
    <s v="In Game: The Animated Series"/>
    <s v="As Smyton pushes himself to become respected, he unlocks secrets about himself and the world around him."/>
    <n v="20000"/>
    <n v="1876"/>
    <n v="0"/>
    <x v="2"/>
    <s v="US"/>
    <s v="USD"/>
    <n v="1447830958"/>
    <d v="2015-11-18T07:15:58"/>
    <n v="1445235358"/>
    <x v="438"/>
    <x v="1"/>
    <b v="0"/>
    <n v="11"/>
    <n v="170.55"/>
    <b v="0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s v="US"/>
    <s v="USD"/>
    <n v="1413569818"/>
    <d v="2014-10-17T18:16:58"/>
    <n v="1412705818"/>
    <x v="439"/>
    <x v="2"/>
    <b v="0"/>
    <n v="0"/>
    <s v="N/A"/>
    <b v="0"/>
    <x v="0"/>
    <x v="5"/>
  </r>
  <r>
    <n v="440"/>
    <s v="Consumed"/>
    <s v="A stop-motion animation made by a one girl team, with a camera, creativity, and a lot of determination."/>
    <n v="5000"/>
    <n v="5"/>
    <n v="0"/>
    <x v="2"/>
    <s v="US"/>
    <s v="USD"/>
    <n v="1458859153"/>
    <d v="2016-03-24T22:39:13"/>
    <n v="1456270753"/>
    <x v="440"/>
    <x v="1"/>
    <b v="0"/>
    <n v="1"/>
    <n v="5"/>
    <b v="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s v="GB"/>
    <s v="GBP"/>
    <n v="1383418996"/>
    <d v="2013-11-02T19:03:16"/>
    <n v="1380826996"/>
    <x v="441"/>
    <x v="1"/>
    <b v="0"/>
    <n v="0"/>
    <s v="N/A"/>
    <b v="0"/>
    <x v="0"/>
    <x v="5"/>
  </r>
  <r>
    <n v="442"/>
    <s v="The Paranormal Idiot"/>
    <s v="Doomsday is here"/>
    <n v="17000"/>
    <n v="6691"/>
    <n v="0"/>
    <x v="2"/>
    <s v="US"/>
    <s v="USD"/>
    <n v="1424380783"/>
    <d v="2015-02-19T21:19:43"/>
    <n v="1421788783"/>
    <x v="442"/>
    <x v="1"/>
    <b v="0"/>
    <n v="17"/>
    <n v="393.59"/>
    <b v="0"/>
    <x v="0"/>
    <x v="5"/>
  </r>
  <r>
    <n v="443"/>
    <s v="Bad Teddy Studios"/>
    <s v="We love cartoons!! We want to make more but it costs money to so. Be apart of your daily dose of WTF!?! Pledge now!!"/>
    <n v="10000"/>
    <n v="10"/>
    <n v="0"/>
    <x v="2"/>
    <s v="CA"/>
    <s v="CAD"/>
    <n v="1391991701"/>
    <d v="2014-02-10T00:21:41"/>
    <n v="1389399701"/>
    <x v="443"/>
    <x v="1"/>
    <b v="0"/>
    <n v="2"/>
    <n v="5"/>
    <b v="0"/>
    <x v="0"/>
    <x v="5"/>
  </r>
  <r>
    <n v="444"/>
    <s v="Discovering the Other Woman"/>
    <s v="An upcoming animated web sitcom series centered around dealing with life, love, and relationships."/>
    <n v="1000"/>
    <n v="50"/>
    <n v="0"/>
    <x v="2"/>
    <s v="US"/>
    <s v="USD"/>
    <n v="1329342361"/>
    <d v="2012-02-15T21:46:01"/>
    <n v="1324158361"/>
    <x v="444"/>
    <x v="12"/>
    <b v="0"/>
    <n v="1"/>
    <n v="50"/>
    <b v="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2"/>
    <s v="US"/>
    <s v="USD"/>
    <n v="1432195375"/>
    <d v="2015-05-21T08:02:55"/>
    <n v="1430899375"/>
    <x v="445"/>
    <x v="13"/>
    <b v="0"/>
    <n v="2"/>
    <n v="1"/>
    <b v="0"/>
    <x v="0"/>
    <x v="5"/>
  </r>
  <r>
    <n v="446"/>
    <s v="DisChord"/>
    <s v="A faith based animated short. (The same guy who said a picture is worth a thousand words also said a cartoon is worth two thousand.)"/>
    <n v="10500"/>
    <n v="766"/>
    <n v="0"/>
    <x v="2"/>
    <s v="US"/>
    <s v="USD"/>
    <n v="1425434420"/>
    <d v="2015-03-04T02:00:20"/>
    <n v="1422842420"/>
    <x v="446"/>
    <x v="1"/>
    <b v="0"/>
    <n v="16"/>
    <n v="47.88"/>
    <b v="0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2"/>
    <s v="GB"/>
    <s v="GBP"/>
    <n v="1364041163"/>
    <d v="2013-03-23T12:19:23"/>
    <n v="1361884763"/>
    <x v="447"/>
    <x v="25"/>
    <b v="0"/>
    <n v="1"/>
    <n v="5"/>
    <b v="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n v="0"/>
    <x v="2"/>
    <s v="US"/>
    <s v="USD"/>
    <n v="1400091095"/>
    <d v="2014-05-14T18:11:35"/>
    <n v="1398363095"/>
    <x v="448"/>
    <x v="18"/>
    <b v="0"/>
    <n v="4"/>
    <n v="20.5"/>
    <b v="0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n v="0"/>
    <x v="2"/>
    <s v="GB"/>
    <s v="GBP"/>
    <n v="1382017085"/>
    <d v="2013-10-17T13:38:05"/>
    <n v="1379425085"/>
    <x v="449"/>
    <x v="1"/>
    <b v="0"/>
    <n v="5"/>
    <n v="9"/>
    <b v="0"/>
    <x v="0"/>
    <x v="5"/>
  </r>
  <r>
    <n v="450"/>
    <s v="DreamAfrica"/>
    <s v="Why do the moon and stars receive their light from the sun? Africa has a story to tell. Ananse and Kweku appear in this great folktale."/>
    <n v="50000"/>
    <n v="396"/>
    <n v="0"/>
    <x v="2"/>
    <s v="US"/>
    <s v="USD"/>
    <n v="1392417800"/>
    <d v="2014-02-14T22:43:20"/>
    <n v="1389825800"/>
    <x v="450"/>
    <x v="1"/>
    <b v="0"/>
    <n v="7"/>
    <n v="56.57"/>
    <b v="0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s v="US"/>
    <s v="USD"/>
    <n v="1390669791"/>
    <d v="2014-01-25T17:09:51"/>
    <n v="1388077791"/>
    <x v="451"/>
    <x v="1"/>
    <b v="0"/>
    <n v="0"/>
    <s v="N/A"/>
    <b v="0"/>
    <x v="0"/>
    <x v="5"/>
  </r>
  <r>
    <n v="452"/>
    <s v="Lost in the Shadows"/>
    <s v="A man must find his way out of the depths of the shadows by using the aid of a little girl."/>
    <n v="750"/>
    <n v="480"/>
    <n v="1"/>
    <x v="2"/>
    <s v="US"/>
    <s v="USD"/>
    <n v="1431536015"/>
    <d v="2015-05-13T16:53:35"/>
    <n v="1428944015"/>
    <x v="452"/>
    <x v="1"/>
    <b v="0"/>
    <n v="12"/>
    <n v="40"/>
    <b v="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n v="0"/>
    <x v="2"/>
    <s v="US"/>
    <s v="USD"/>
    <n v="1424375279"/>
    <d v="2015-02-19T19:47:59"/>
    <n v="1422992879"/>
    <x v="453"/>
    <x v="3"/>
    <b v="0"/>
    <n v="2"/>
    <n v="13"/>
    <b v="0"/>
    <x v="0"/>
    <x v="5"/>
  </r>
  <r>
    <n v="454"/>
    <s v="Super Hi-Speed Road Strikers"/>
    <s v="Itâ€™s an Action/Adventure Anime for The Yuusha Brave series, G1 Transformer, and the Fast and the Furious Fans!"/>
    <n v="10000"/>
    <n v="82"/>
    <n v="0"/>
    <x v="2"/>
    <s v="US"/>
    <s v="USD"/>
    <n v="1417007640"/>
    <d v="2014-11-26T13:14:00"/>
    <n v="1414343571"/>
    <x v="454"/>
    <x v="0"/>
    <b v="0"/>
    <n v="5"/>
    <n v="16.399999999999999"/>
    <b v="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2"/>
    <s v="US"/>
    <s v="USD"/>
    <n v="1334622660"/>
    <d v="2012-04-17T00:31:00"/>
    <n v="1330733022"/>
    <x v="455"/>
    <x v="11"/>
    <b v="0"/>
    <n v="2"/>
    <n v="22.5"/>
    <b v="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0"/>
    <x v="2"/>
    <s v="US"/>
    <s v="USD"/>
    <n v="1382414340"/>
    <d v="2013-10-22T03:59:00"/>
    <n v="1380559201"/>
    <x v="456"/>
    <x v="21"/>
    <b v="0"/>
    <n v="3"/>
    <n v="20.329999999999998"/>
    <b v="0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s v="CA"/>
    <s v="CAD"/>
    <n v="1408213512"/>
    <d v="2014-08-16T18:25:12"/>
    <n v="1405621512"/>
    <x v="457"/>
    <x v="1"/>
    <b v="0"/>
    <n v="0"/>
    <s v="N/A"/>
    <b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n v="0"/>
    <x v="2"/>
    <s v="GB"/>
    <s v="GBP"/>
    <n v="1368550060"/>
    <d v="2013-05-14T16:47:40"/>
    <n v="1365958060"/>
    <x v="458"/>
    <x v="1"/>
    <b v="0"/>
    <n v="49"/>
    <n v="16.760000000000002"/>
    <b v="0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2"/>
    <s v="US"/>
    <s v="USD"/>
    <n v="1321201327"/>
    <d v="2011-11-13T16:22:07"/>
    <n v="1316013727"/>
    <x v="459"/>
    <x v="12"/>
    <b v="0"/>
    <n v="1"/>
    <n v="25"/>
    <b v="0"/>
    <x v="0"/>
    <x v="5"/>
  </r>
  <r>
    <n v="460"/>
    <s v="Darwin's Kiss"/>
    <s v="An animated web series about biological evolution gone haywire."/>
    <n v="8500"/>
    <n v="25"/>
    <n v="0"/>
    <x v="2"/>
    <s v="US"/>
    <s v="USD"/>
    <n v="1401595200"/>
    <d v="2014-06-01T04:00:00"/>
    <n v="1398862875"/>
    <x v="460"/>
    <x v="22"/>
    <b v="0"/>
    <n v="2"/>
    <n v="12.5"/>
    <b v="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s v="GB"/>
    <s v="GBP"/>
    <n v="1370204367"/>
    <d v="2013-06-02T20:19:27"/>
    <n v="1368476367"/>
    <x v="461"/>
    <x v="18"/>
    <b v="0"/>
    <n v="0"/>
    <s v="N/A"/>
    <b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n v="0"/>
    <x v="2"/>
    <s v="US"/>
    <s v="USD"/>
    <n v="1312945341"/>
    <d v="2011-08-10T03:02:21"/>
    <n v="1307761341"/>
    <x v="462"/>
    <x v="12"/>
    <b v="0"/>
    <n v="0"/>
    <s v="N/A"/>
    <b v="0"/>
    <x v="0"/>
    <x v="5"/>
  </r>
  <r>
    <n v="463"/>
    <s v="Tuskegee Redtails"/>
    <s v="Depicts the contribution the Tuskegee airmen made in certain historical events that helped turn the tide in World War II."/>
    <n v="55000"/>
    <n v="1250"/>
    <n v="0"/>
    <x v="2"/>
    <s v="US"/>
    <s v="USD"/>
    <n v="1316883753"/>
    <d v="2011-09-24T17:02:33"/>
    <n v="1311699753"/>
    <x v="463"/>
    <x v="12"/>
    <b v="0"/>
    <n v="11"/>
    <n v="113.64"/>
    <b v="0"/>
    <x v="0"/>
    <x v="5"/>
  </r>
  <r>
    <n v="464"/>
    <s v="PokÃ©Movie - A PokÃ©monâ„¢ school project"/>
    <s v="We are three students that want to make a short PokÃ©mon movie as a school project!"/>
    <n v="1010"/>
    <n v="1"/>
    <n v="0"/>
    <x v="2"/>
    <s v="DE"/>
    <s v="EUR"/>
    <n v="1463602935"/>
    <d v="2016-05-18T20:22:15"/>
    <n v="1461874935"/>
    <x v="464"/>
    <x v="18"/>
    <b v="0"/>
    <n v="1"/>
    <n v="1"/>
    <b v="0"/>
    <x v="0"/>
    <x v="5"/>
  </r>
  <r>
    <n v="465"/>
    <s v="&quot;Amp&quot; A Story About a Robot"/>
    <s v="&quot;Amp&quot; is a short film about a robot with needs."/>
    <n v="512"/>
    <n v="138"/>
    <n v="0"/>
    <x v="2"/>
    <s v="US"/>
    <s v="USD"/>
    <n v="1403837574"/>
    <d v="2014-06-27T02:52:54"/>
    <n v="1402455174"/>
    <x v="465"/>
    <x v="3"/>
    <b v="0"/>
    <n v="8"/>
    <n v="17.25"/>
    <b v="0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n v="0"/>
    <x v="2"/>
    <s v="US"/>
    <s v="USD"/>
    <n v="1347057464"/>
    <d v="2012-09-07T22:37:44"/>
    <n v="1344465464"/>
    <x v="466"/>
    <x v="1"/>
    <b v="0"/>
    <n v="5"/>
    <n v="15.2"/>
    <b v="0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0"/>
    <x v="2"/>
    <s v="US"/>
    <s v="USD"/>
    <n v="1348849134"/>
    <d v="2012-09-28T16:18:54"/>
    <n v="1344961134"/>
    <x v="467"/>
    <x v="11"/>
    <b v="0"/>
    <n v="39"/>
    <n v="110.64"/>
    <b v="0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s v="US"/>
    <s v="USD"/>
    <n v="1341978665"/>
    <d v="2012-07-11T03:51:05"/>
    <n v="1336795283"/>
    <x v="468"/>
    <x v="12"/>
    <b v="0"/>
    <n v="0"/>
    <s v="N/A"/>
    <b v="0"/>
    <x v="0"/>
    <x v="5"/>
  </r>
  <r>
    <n v="469"/>
    <s v="Dreamland PERSONALISED Animated Shorts Film"/>
    <s v="Create a personalised animation film using your child's name and photo."/>
    <n v="6000"/>
    <n v="0"/>
    <n v="0"/>
    <x v="2"/>
    <s v="GB"/>
    <s v="GBP"/>
    <n v="1409960724"/>
    <d v="2014-09-05T23:45:24"/>
    <n v="1404776724"/>
    <x v="469"/>
    <x v="12"/>
    <b v="0"/>
    <n v="0"/>
    <s v="N/A"/>
    <b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0"/>
    <x v="2"/>
    <s v="US"/>
    <s v="USD"/>
    <n v="1389844800"/>
    <d v="2014-01-16T04:00:00"/>
    <n v="1385524889"/>
    <x v="470"/>
    <x v="38"/>
    <b v="0"/>
    <n v="2"/>
    <n v="25.5"/>
    <b v="0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n v="0"/>
    <x v="2"/>
    <s v="US"/>
    <s v="USD"/>
    <n v="1397924379"/>
    <d v="2014-04-19T16:19:39"/>
    <n v="1394039979"/>
    <x v="471"/>
    <x v="11"/>
    <b v="0"/>
    <n v="170"/>
    <n v="38.479999999999997"/>
    <b v="0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0"/>
    <x v="2"/>
    <s v="US"/>
    <s v="USD"/>
    <n v="1408831718"/>
    <d v="2014-08-23T22:08:38"/>
    <n v="1406239718"/>
    <x v="472"/>
    <x v="1"/>
    <b v="0"/>
    <n v="5"/>
    <n v="28.2"/>
    <b v="0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0"/>
    <x v="2"/>
    <s v="US"/>
    <s v="USD"/>
    <n v="1410972319"/>
    <d v="2014-09-17T16:45:19"/>
    <n v="1408380319"/>
    <x v="473"/>
    <x v="1"/>
    <b v="0"/>
    <n v="14"/>
    <n v="61.5"/>
    <b v="0"/>
    <x v="0"/>
    <x v="5"/>
  </r>
  <r>
    <n v="474"/>
    <s v="TAO Mr. Fantastic!!"/>
    <s v="Time travel the light Mr. Fantastic!  Spin the dimensions toward other continuums and worlds.  Hold onto your panties."/>
    <n v="3300"/>
    <n v="1"/>
    <n v="0"/>
    <x v="2"/>
    <s v="US"/>
    <s v="USD"/>
    <n v="1487318029"/>
    <d v="2017-02-17T07:53:49"/>
    <n v="1484726029"/>
    <x v="474"/>
    <x v="1"/>
    <b v="0"/>
    <n v="1"/>
    <n v="1"/>
    <b v="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s v="US"/>
    <s v="USD"/>
    <n v="1430877843"/>
    <d v="2015-05-06T02:04:03"/>
    <n v="1428285843"/>
    <x v="475"/>
    <x v="1"/>
    <b v="0"/>
    <n v="0"/>
    <s v="N/A"/>
    <b v="0"/>
    <x v="0"/>
    <x v="5"/>
  </r>
  <r>
    <n v="476"/>
    <s v="Sight Word Music Videos"/>
    <s v="Animated Music Videos that teach kids how to read."/>
    <n v="220000"/>
    <n v="4906.59"/>
    <n v="0"/>
    <x v="2"/>
    <s v="US"/>
    <s v="USD"/>
    <n v="1401767940"/>
    <d v="2014-06-03T03:59:00"/>
    <n v="1398727441"/>
    <x v="476"/>
    <x v="6"/>
    <b v="0"/>
    <n v="124"/>
    <n v="39.57"/>
    <b v="0"/>
    <x v="0"/>
    <x v="5"/>
  </r>
  <r>
    <n v="477"/>
    <s v="Hymn of Unity"/>
    <s v="A Comedy-drama animation revolving around a man who finds a problematic pair of headphones that literally take over his whole life."/>
    <n v="1500"/>
    <n v="0"/>
    <n v="0"/>
    <x v="2"/>
    <s v="US"/>
    <s v="USD"/>
    <n v="1337371334"/>
    <d v="2012-05-18T20:02:14"/>
    <n v="1332187334"/>
    <x v="477"/>
    <x v="12"/>
    <b v="0"/>
    <n v="0"/>
    <s v="N/A"/>
    <b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s v="US"/>
    <s v="USD"/>
    <n v="1427921509"/>
    <d v="2015-04-01T20:51:49"/>
    <n v="1425333109"/>
    <x v="478"/>
    <x v="1"/>
    <b v="0"/>
    <n v="0"/>
    <s v="N/A"/>
    <b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n v="0"/>
    <x v="2"/>
    <s v="US"/>
    <s v="USD"/>
    <n v="1416566835"/>
    <d v="2014-11-21T10:47:15"/>
    <n v="1411379235"/>
    <x v="479"/>
    <x v="12"/>
    <b v="0"/>
    <n v="55"/>
    <n v="88.8"/>
    <b v="0"/>
    <x v="0"/>
    <x v="5"/>
  </r>
  <r>
    <n v="480"/>
    <s v="The CafÃ©"/>
    <s v="To court his muse, an artist must first outsmart her dog.  A short animated film collaboration by Dana and Terrence Masson."/>
    <n v="40000"/>
    <n v="7764"/>
    <n v="0"/>
    <x v="2"/>
    <s v="US"/>
    <s v="USD"/>
    <n v="1376049615"/>
    <d v="2013-08-09T12:00:15"/>
    <n v="1373457615"/>
    <x v="480"/>
    <x v="1"/>
    <b v="0"/>
    <n v="140"/>
    <n v="55.46"/>
    <b v="0"/>
    <x v="0"/>
    <x v="5"/>
  </r>
  <r>
    <n v="481"/>
    <s v="ERA"/>
    <s v="The year is 2043. Test subject David Beck has been augmented with psychokinetic abilities. He uses his newfound gifts to thwart evil."/>
    <n v="30000"/>
    <n v="1830"/>
    <n v="0"/>
    <x v="2"/>
    <s v="US"/>
    <s v="USD"/>
    <n v="1349885289"/>
    <d v="2012-10-10T16:08:09"/>
    <n v="1347293289"/>
    <x v="481"/>
    <x v="1"/>
    <b v="0"/>
    <n v="21"/>
    <n v="87.14"/>
    <b v="0"/>
    <x v="0"/>
    <x v="5"/>
  </r>
  <r>
    <n v="482"/>
    <s v="Animated Stand-up Routines Shenanigans"/>
    <s v="Help me quit my day job and also create animated Stand-up routines from local up and coming comedians."/>
    <n v="10000"/>
    <n v="10"/>
    <n v="0"/>
    <x v="2"/>
    <s v="US"/>
    <s v="USD"/>
    <n v="1460644440"/>
    <d v="2016-04-14T14:34:00"/>
    <n v="1458336690"/>
    <x v="482"/>
    <x v="14"/>
    <b v="0"/>
    <n v="1"/>
    <n v="10"/>
    <b v="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1"/>
    <x v="2"/>
    <s v="GB"/>
    <s v="GBP"/>
    <n v="1359434672"/>
    <d v="2013-01-29T04:44:32"/>
    <n v="1354250672"/>
    <x v="483"/>
    <x v="12"/>
    <b v="0"/>
    <n v="147"/>
    <n v="51.22"/>
    <b v="0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2"/>
    <s v="GB"/>
    <s v="GBP"/>
    <n v="1446766372"/>
    <d v="2015-11-05T23:32:52"/>
    <n v="1443220372"/>
    <x v="484"/>
    <x v="43"/>
    <b v="0"/>
    <n v="11"/>
    <n v="13.55"/>
    <b v="0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n v="0"/>
    <x v="2"/>
    <s v="GB"/>
    <s v="GBP"/>
    <n v="1368792499"/>
    <d v="2013-05-17T12:08:19"/>
    <n v="1366200499"/>
    <x v="485"/>
    <x v="1"/>
    <b v="0"/>
    <n v="125"/>
    <n v="66.52"/>
    <b v="0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s v="AU"/>
    <s v="AUD"/>
    <n v="1401662239"/>
    <d v="2014-06-01T22:37:19"/>
    <n v="1399070239"/>
    <x v="486"/>
    <x v="1"/>
    <b v="0"/>
    <n v="1"/>
    <n v="50"/>
    <b v="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s v="CA"/>
    <s v="CAD"/>
    <n v="1482678994"/>
    <d v="2016-12-25T15:16:34"/>
    <n v="1477491394"/>
    <x v="487"/>
    <x v="12"/>
    <b v="0"/>
    <n v="0"/>
    <s v="N/A"/>
    <b v="0"/>
    <x v="0"/>
    <x v="5"/>
  </r>
  <r>
    <n v="488"/>
    <s v="City Animals independent cartoon series"/>
    <s v="When humans left the earth, the animals took over the city. What could go wrong? Well...everything!"/>
    <n v="12000"/>
    <n v="0"/>
    <n v="0"/>
    <x v="2"/>
    <s v="US"/>
    <s v="USD"/>
    <n v="1483924700"/>
    <d v="2017-01-09T01:18:20"/>
    <n v="1481332700"/>
    <x v="488"/>
    <x v="1"/>
    <b v="0"/>
    <n v="0"/>
    <s v="N/A"/>
    <b v="0"/>
    <x v="0"/>
    <x v="5"/>
  </r>
  <r>
    <n v="489"/>
    <s v="THE GUINEAS SHOW"/>
    <s v="Help America's favorite dysfunctional immigrant family THE GUINEAS launch the first season of their animated web series."/>
    <n v="74997"/>
    <n v="215"/>
    <n v="0"/>
    <x v="2"/>
    <s v="US"/>
    <s v="USD"/>
    <n v="1325763180"/>
    <d v="2012-01-05T11:33:00"/>
    <n v="1323084816"/>
    <x v="489"/>
    <x v="0"/>
    <b v="0"/>
    <n v="3"/>
    <n v="71.67"/>
    <b v="0"/>
    <x v="0"/>
    <x v="5"/>
  </r>
  <r>
    <n v="490"/>
    <s v="PROJECT IS CANCELLED"/>
    <s v="Cancelled"/>
    <n v="1000"/>
    <n v="0"/>
    <n v="0"/>
    <x v="2"/>
    <s v="US"/>
    <s v="USD"/>
    <n v="1345677285"/>
    <d v="2012-08-22T23:14:45"/>
    <n v="1343085285"/>
    <x v="490"/>
    <x v="1"/>
    <b v="0"/>
    <n v="0"/>
    <s v="N/A"/>
    <b v="0"/>
    <x v="0"/>
    <x v="5"/>
  </r>
  <r>
    <n v="491"/>
    <s v="Guess What? Gus"/>
    <s v="&quot;Guess What? Gus&quot; is a magical animated comedy that follow a new kid who playful antics for attention make the news."/>
    <n v="10000"/>
    <n v="0"/>
    <n v="0"/>
    <x v="2"/>
    <s v="US"/>
    <s v="USD"/>
    <n v="1453937699"/>
    <d v="2016-01-27T23:34:59"/>
    <n v="1451345699"/>
    <x v="491"/>
    <x v="1"/>
    <b v="0"/>
    <n v="0"/>
    <s v="N/A"/>
    <b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s v="SE"/>
    <s v="SEK"/>
    <n v="1476319830"/>
    <d v="2016-10-13T00:50:30"/>
    <n v="1471135830"/>
    <x v="492"/>
    <x v="12"/>
    <b v="0"/>
    <n v="0"/>
    <s v="N/A"/>
    <b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s v="GB"/>
    <s v="GBP"/>
    <n v="1432142738"/>
    <d v="2015-05-20T17:25:38"/>
    <n v="1429550738"/>
    <x v="493"/>
    <x v="1"/>
    <b v="0"/>
    <n v="0"/>
    <s v="N/A"/>
    <b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n v="0"/>
    <x v="2"/>
    <s v="US"/>
    <s v="USD"/>
    <n v="1404356400"/>
    <d v="2014-07-03T03:00:00"/>
    <n v="1402343765"/>
    <x v="494"/>
    <x v="26"/>
    <b v="0"/>
    <n v="3"/>
    <n v="10.33"/>
    <b v="0"/>
    <x v="0"/>
    <x v="5"/>
  </r>
  <r>
    <n v="495"/>
    <s v="Average Heroes pilot"/>
    <s v="two friends set out to conquer and reach the level cap of the quest watch, how will they do it when they're 2 teenage idiots"/>
    <n v="7000"/>
    <n v="0"/>
    <n v="0"/>
    <x v="2"/>
    <s v="US"/>
    <s v="USD"/>
    <n v="1437076305"/>
    <d v="2015-07-16T19:51:45"/>
    <n v="1434484305"/>
    <x v="495"/>
    <x v="1"/>
    <b v="0"/>
    <n v="0"/>
    <s v="N/A"/>
    <b v="0"/>
    <x v="0"/>
    <x v="5"/>
  </r>
  <r>
    <n v="496"/>
    <s v="Airships and Anatasia: The Movie"/>
    <s v="The movie is about the adventures of Ethan, Danna, The mysterious inventor and more."/>
    <n v="60000"/>
    <n v="1"/>
    <n v="0"/>
    <x v="2"/>
    <s v="US"/>
    <s v="USD"/>
    <n v="1392070874"/>
    <d v="2014-02-10T22:21:14"/>
    <n v="1386886874"/>
    <x v="496"/>
    <x v="12"/>
    <b v="0"/>
    <n v="1"/>
    <n v="1"/>
    <b v="0"/>
    <x v="0"/>
    <x v="5"/>
  </r>
  <r>
    <n v="497"/>
    <s v="Galaxy Probe Kids"/>
    <s v="live-action/animated series pilot."/>
    <n v="4480"/>
    <n v="30"/>
    <n v="0"/>
    <x v="2"/>
    <s v="US"/>
    <s v="USD"/>
    <n v="1419483600"/>
    <d v="2014-12-25T05:00:00"/>
    <n v="1414889665"/>
    <x v="497"/>
    <x v="28"/>
    <b v="0"/>
    <n v="3"/>
    <n v="10"/>
    <b v="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n v="0"/>
    <x v="2"/>
    <s v="US"/>
    <s v="USD"/>
    <n v="1324664249"/>
    <d v="2011-12-23T18:17:29"/>
    <n v="1321035449"/>
    <x v="498"/>
    <x v="16"/>
    <b v="0"/>
    <n v="22"/>
    <n v="136.09"/>
    <b v="0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0"/>
    <x v="2"/>
    <s v="US"/>
    <s v="USD"/>
    <n v="1255381140"/>
    <d v="2009-10-12T20:59:00"/>
    <n v="1250630968"/>
    <x v="499"/>
    <x v="57"/>
    <b v="0"/>
    <n v="26"/>
    <n v="73.459999999999994"/>
    <b v="0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0"/>
    <x v="2"/>
    <s v="US"/>
    <s v="USD"/>
    <n v="1273356960"/>
    <d v="2010-05-08T22:16:00"/>
    <n v="1268255751"/>
    <x v="500"/>
    <x v="50"/>
    <b v="0"/>
    <n v="4"/>
    <n v="53.75"/>
    <b v="0"/>
    <x v="0"/>
    <x v="5"/>
  </r>
  <r>
    <n v="501"/>
    <s v="World War 4"/>
    <s v="Based on the invention portfolio of a patented inventor World War Four is a look into the future of warfare and humanity as a whole"/>
    <n v="10000"/>
    <n v="0"/>
    <n v="0"/>
    <x v="2"/>
    <s v="US"/>
    <s v="USD"/>
    <n v="1310189851"/>
    <d v="2011-07-09T05:37:31"/>
    <n v="1307597851"/>
    <x v="501"/>
    <x v="1"/>
    <b v="0"/>
    <n v="0"/>
    <s v="N/A"/>
    <b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n v="0"/>
    <x v="2"/>
    <s v="US"/>
    <s v="USD"/>
    <n v="1332073025"/>
    <d v="2012-03-18T12:17:05"/>
    <n v="1329484625"/>
    <x v="502"/>
    <x v="1"/>
    <b v="0"/>
    <n v="4"/>
    <n v="57.5"/>
    <b v="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n v="0"/>
    <x v="2"/>
    <s v="GB"/>
    <s v="GBP"/>
    <n v="1421498303"/>
    <d v="2015-01-17T12:38:23"/>
    <n v="1418906303"/>
    <x v="503"/>
    <x v="1"/>
    <b v="0"/>
    <n v="9"/>
    <n v="12.67"/>
    <b v="0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0"/>
    <x v="2"/>
    <s v="US"/>
    <s v="USD"/>
    <n v="1334097387"/>
    <d v="2012-04-10T22:36:27"/>
    <n v="1328916987"/>
    <x v="504"/>
    <x v="12"/>
    <b v="0"/>
    <n v="5"/>
    <n v="67"/>
    <b v="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2"/>
    <s v="US"/>
    <s v="USD"/>
    <n v="1451010086"/>
    <d v="2015-12-25T02:21:26"/>
    <n v="1447122086"/>
    <x v="505"/>
    <x v="11"/>
    <b v="0"/>
    <n v="14"/>
    <n v="3.71"/>
    <b v="0"/>
    <x v="0"/>
    <x v="5"/>
  </r>
  <r>
    <n v="506"/>
    <s v="Age of Spirit: The Battle in Heaven"/>
    <s v="A feature-length 3D animation that depicts what happened when the Son of the Morning rebelled against God."/>
    <n v="200000"/>
    <n v="250"/>
    <n v="0"/>
    <x v="2"/>
    <s v="US"/>
    <s v="USD"/>
    <n v="1376140520"/>
    <d v="2013-08-10T13:15:20"/>
    <n v="1373548520"/>
    <x v="506"/>
    <x v="1"/>
    <b v="0"/>
    <n v="1"/>
    <n v="250"/>
    <b v="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n v="0"/>
    <x v="2"/>
    <s v="US"/>
    <s v="USD"/>
    <n v="1350687657"/>
    <d v="2012-10-19T23:00:57"/>
    <n v="1346799657"/>
    <x v="507"/>
    <x v="11"/>
    <b v="0"/>
    <n v="10"/>
    <n v="64"/>
    <b v="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n v="0"/>
    <x v="2"/>
    <s v="US"/>
    <s v="USD"/>
    <n v="1337955240"/>
    <d v="2012-05-25T14:14:00"/>
    <n v="1332808501"/>
    <x v="508"/>
    <x v="12"/>
    <b v="0"/>
    <n v="3"/>
    <n v="133.33000000000001"/>
    <b v="0"/>
    <x v="0"/>
    <x v="5"/>
  </r>
  <r>
    <n v="509"/>
    <s v="Indian in Chelsea - Web Animated series"/>
    <s v="A hilarious comedy podcast being turned into an animated series  about an indian servant and his boss."/>
    <n v="5000"/>
    <n v="10"/>
    <n v="0"/>
    <x v="2"/>
    <s v="GB"/>
    <s v="GBP"/>
    <n v="1435504170"/>
    <d v="2015-06-28T15:09:30"/>
    <n v="1432912170"/>
    <x v="509"/>
    <x v="1"/>
    <b v="0"/>
    <n v="1"/>
    <n v="10"/>
    <b v="0"/>
    <x v="0"/>
    <x v="5"/>
  </r>
  <r>
    <n v="510"/>
    <s v="TPI Episode 2: Doomsday Dean"/>
    <s v="A mile below the Franco-Swiss border Dean manages to break the Large Hadron Collider and triggers the end of the world."/>
    <n v="14000"/>
    <n v="0"/>
    <n v="0"/>
    <x v="2"/>
    <s v="US"/>
    <s v="USD"/>
    <n v="1456805639"/>
    <d v="2016-03-01T04:13:59"/>
    <n v="1454213639"/>
    <x v="510"/>
    <x v="1"/>
    <b v="0"/>
    <n v="0"/>
    <s v="N/A"/>
    <b v="0"/>
    <x v="0"/>
    <x v="5"/>
  </r>
  <r>
    <n v="511"/>
    <s v="Stuck On An Eyeland"/>
    <s v="A project that incorporates animation and comic art into a relevant story. 4 boys, 1 eyeland, and a whole lot of drama!!!"/>
    <n v="5000"/>
    <n v="150"/>
    <n v="0"/>
    <x v="2"/>
    <s v="US"/>
    <s v="USD"/>
    <n v="1365228982"/>
    <d v="2013-04-06T06:16:22"/>
    <n v="1362640582"/>
    <x v="511"/>
    <x v="1"/>
    <b v="0"/>
    <n v="5"/>
    <n v="30"/>
    <b v="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2"/>
    <s v="US"/>
    <s v="USD"/>
    <n v="1479667727"/>
    <d v="2016-11-20T18:48:47"/>
    <n v="1475776127"/>
    <x v="512"/>
    <x v="11"/>
    <b v="0"/>
    <n v="2"/>
    <n v="5.5"/>
    <b v="0"/>
    <x v="0"/>
    <x v="5"/>
  </r>
  <r>
    <n v="513"/>
    <s v="Paradigm Spiral - The Animated Series"/>
    <s v="A sci-fi fantasy 2.5D anime styled series about some guys trying to save the world, probably..."/>
    <n v="50000"/>
    <n v="6962"/>
    <n v="0"/>
    <x v="2"/>
    <s v="US"/>
    <s v="USD"/>
    <n v="1471244400"/>
    <d v="2016-08-15T07:00:00"/>
    <n v="1467387705"/>
    <x v="513"/>
    <x v="11"/>
    <b v="0"/>
    <n v="68"/>
    <n v="102.38"/>
    <b v="0"/>
    <x v="0"/>
    <x v="5"/>
  </r>
  <r>
    <n v="514"/>
    <s v="I'm Sticking With You."/>
    <s v="A film created entirely out of paper, visual effects and found objects depicts how one man created a new life for himself."/>
    <n v="1500"/>
    <n v="50"/>
    <n v="0"/>
    <x v="2"/>
    <s v="CA"/>
    <s v="CAD"/>
    <n v="1407595447"/>
    <d v="2014-08-09T14:44:07"/>
    <n v="1405003447"/>
    <x v="514"/>
    <x v="1"/>
    <b v="0"/>
    <n v="3"/>
    <n v="16.670000000000002"/>
    <b v="0"/>
    <x v="0"/>
    <x v="5"/>
  </r>
  <r>
    <n v="515"/>
    <s v="A Tale of Faith - An Animated Short Film"/>
    <s v="A Tale of Faith is an animated short film based on the heartwarming tale by Rebbe Nachman of Breslov."/>
    <n v="97000"/>
    <n v="24651"/>
    <n v="0"/>
    <x v="2"/>
    <s v="US"/>
    <s v="USD"/>
    <n v="1451389601"/>
    <d v="2015-12-29T11:46:41"/>
    <n v="1447933601"/>
    <x v="515"/>
    <x v="4"/>
    <b v="0"/>
    <n v="34"/>
    <n v="725.03"/>
    <b v="0"/>
    <x v="0"/>
    <x v="5"/>
  </r>
  <r>
    <n v="516"/>
    <s v="Shipmates"/>
    <s v="A big brother style comedy animation series starring famous seafarers"/>
    <n v="5000"/>
    <n v="0"/>
    <n v="0"/>
    <x v="2"/>
    <s v="GB"/>
    <s v="GBP"/>
    <n v="1432752080"/>
    <d v="2015-05-27T18:41:20"/>
    <n v="1427568080"/>
    <x v="516"/>
    <x v="12"/>
    <b v="0"/>
    <n v="0"/>
    <s v="N/A"/>
    <b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n v="0"/>
    <x v="2"/>
    <s v="US"/>
    <s v="USD"/>
    <n v="1486046761"/>
    <d v="2017-02-02T14:46:01"/>
    <n v="1483454761"/>
    <x v="517"/>
    <x v="1"/>
    <b v="0"/>
    <n v="3"/>
    <n v="68.33"/>
    <b v="0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s v="US"/>
    <s v="USD"/>
    <n v="1441550760"/>
    <d v="2015-09-06T14:46:00"/>
    <n v="1438958824"/>
    <x v="518"/>
    <x v="1"/>
    <b v="0"/>
    <n v="0"/>
    <s v="N/A"/>
    <b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0"/>
    <x v="2"/>
    <s v="US"/>
    <s v="USD"/>
    <n v="1354699421"/>
    <d v="2012-12-05T09:23:41"/>
    <n v="1352107421"/>
    <x v="519"/>
    <x v="1"/>
    <b v="0"/>
    <n v="70"/>
    <n v="39.229999999999997"/>
    <b v="0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n v="1"/>
    <x v="0"/>
    <s v="GB"/>
    <s v="GBP"/>
    <n v="1449766261"/>
    <d v="2015-12-10T16:51:01"/>
    <n v="1447174261"/>
    <x v="520"/>
    <x v="1"/>
    <b v="0"/>
    <n v="34"/>
    <n v="150.15"/>
    <b v="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"/>
    <x v="0"/>
    <s v="US"/>
    <s v="USD"/>
    <n v="1477976340"/>
    <d v="2016-11-01T04:59:00"/>
    <n v="1475460819"/>
    <x v="521"/>
    <x v="41"/>
    <b v="0"/>
    <n v="56"/>
    <n v="93.43"/>
    <b v="1"/>
    <x v="1"/>
    <x v="6"/>
  </r>
  <r>
    <n v="522"/>
    <s v="COMPASS PLAYERS"/>
    <s v="*** TO MAKE DONATIONS IN THE FUTURE                                   GO TO OUR WEBSITE: www.compassplayers.com ***"/>
    <n v="3000"/>
    <n v="3440"/>
    <n v="1"/>
    <x v="0"/>
    <s v="US"/>
    <s v="USD"/>
    <n v="1458518325"/>
    <d v="2016-03-20T23:58:45"/>
    <n v="1456793925"/>
    <x v="522"/>
    <x v="18"/>
    <b v="0"/>
    <n v="31"/>
    <n v="110.97"/>
    <b v="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"/>
    <x v="0"/>
    <s v="US"/>
    <s v="USD"/>
    <n v="1442805076"/>
    <d v="2015-09-21T03:11:16"/>
    <n v="1440213076"/>
    <x v="523"/>
    <x v="1"/>
    <b v="0"/>
    <n v="84"/>
    <n v="71.790000000000006"/>
    <b v="1"/>
    <x v="1"/>
    <x v="6"/>
  </r>
  <r>
    <n v="524"/>
    <s v="Zero Down"/>
    <s v="Angel on the Corner need YOUR help to raise Â£3,500 to take Zero Down by Sarah Hehir to the Edinburgh Fringe Festival this August!"/>
    <n v="3500"/>
    <n v="3803.55"/>
    <n v="1"/>
    <x v="0"/>
    <s v="GB"/>
    <s v="GBP"/>
    <n v="1464801169"/>
    <d v="2016-06-01T17:12:49"/>
    <n v="1462209169"/>
    <x v="524"/>
    <x v="1"/>
    <b v="0"/>
    <n v="130"/>
    <n v="29.26"/>
    <b v="1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"/>
    <x v="0"/>
    <s v="US"/>
    <s v="USD"/>
    <n v="1410601041"/>
    <d v="2014-09-13T09:37:21"/>
    <n v="1406713041"/>
    <x v="525"/>
    <x v="11"/>
    <b v="0"/>
    <n v="12"/>
    <n v="1000"/>
    <b v="1"/>
    <x v="1"/>
    <x v="6"/>
  </r>
  <r>
    <n v="526"/>
    <s v="Victory by Madicken Malm"/>
    <s v="We have a brand new play. We urgently need your help to fund our production, which opens at Theatre503 on August 18th."/>
    <n v="1500"/>
    <n v="1710"/>
    <n v="1"/>
    <x v="0"/>
    <s v="GB"/>
    <s v="GBP"/>
    <n v="1438966800"/>
    <d v="2015-08-07T17:00:00"/>
    <n v="1436278344"/>
    <x v="526"/>
    <x v="0"/>
    <b v="0"/>
    <n v="23"/>
    <n v="74.349999999999994"/>
    <b v="1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n v="1"/>
    <x v="0"/>
    <s v="US"/>
    <s v="USD"/>
    <n v="1487347500"/>
    <d v="2017-02-17T16:05:00"/>
    <n v="1484715366"/>
    <x v="527"/>
    <x v="1"/>
    <b v="0"/>
    <n v="158"/>
    <n v="63.83"/>
    <b v="1"/>
    <x v="1"/>
    <x v="6"/>
  </r>
  <r>
    <n v="528"/>
    <s v="Devastated No Matter What"/>
    <s v="A Festival Backed Production of a Full-Length Play."/>
    <n v="1150"/>
    <n v="1330"/>
    <n v="1"/>
    <x v="0"/>
    <s v="US"/>
    <s v="USD"/>
    <n v="1434921600"/>
    <d v="2015-06-21T21:20:00"/>
    <n v="1433109907"/>
    <x v="528"/>
    <x v="21"/>
    <b v="0"/>
    <n v="30"/>
    <n v="44.33"/>
    <b v="1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"/>
    <x v="0"/>
    <s v="CA"/>
    <s v="CAD"/>
    <n v="1484110800"/>
    <d v="2017-01-11T05:00:00"/>
    <n v="1482281094"/>
    <x v="529"/>
    <x v="21"/>
    <b v="0"/>
    <n v="18"/>
    <n v="86.94"/>
    <b v="1"/>
    <x v="1"/>
    <x v="6"/>
  </r>
  <r>
    <n v="530"/>
    <s v="Corners Grove"/>
    <s v="Corners Grove is a coming-of-age play about leaving home, gender identity and the death of Whitney Houston; will benefit Win NYC."/>
    <n v="3405"/>
    <n v="3670"/>
    <n v="1"/>
    <x v="0"/>
    <s v="US"/>
    <s v="USD"/>
    <n v="1435111200"/>
    <d v="2015-06-24T02:00:00"/>
    <n v="1433254268"/>
    <x v="530"/>
    <x v="21"/>
    <b v="0"/>
    <n v="29"/>
    <n v="126.55"/>
    <b v="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"/>
    <x v="0"/>
    <s v="US"/>
    <s v="USD"/>
    <n v="1481957940"/>
    <d v="2016-12-17T06:59:00"/>
    <n v="1478050429"/>
    <x v="531"/>
    <x v="11"/>
    <b v="0"/>
    <n v="31"/>
    <n v="129.03"/>
    <b v="1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n v="1"/>
    <x v="0"/>
    <s v="US"/>
    <s v="USD"/>
    <n v="1463098208"/>
    <d v="2016-05-13T00:10:08"/>
    <n v="1460506208"/>
    <x v="532"/>
    <x v="1"/>
    <b v="0"/>
    <n v="173"/>
    <n v="71.239999999999995"/>
    <b v="1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n v="1"/>
    <x v="0"/>
    <s v="GB"/>
    <s v="GBP"/>
    <n v="1463394365"/>
    <d v="2016-05-16T10:26:05"/>
    <n v="1461320765"/>
    <x v="533"/>
    <x v="17"/>
    <b v="0"/>
    <n v="17"/>
    <n v="117.88"/>
    <b v="1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"/>
    <x v="0"/>
    <s v="NO"/>
    <s v="NOK"/>
    <n v="1446418800"/>
    <d v="2015-11-01T23:00:00"/>
    <n v="1443036470"/>
    <x v="534"/>
    <x v="19"/>
    <b v="0"/>
    <n v="48"/>
    <n v="327.08"/>
    <b v="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n v="1"/>
    <x v="0"/>
    <s v="GB"/>
    <s v="GBP"/>
    <n v="1483707905"/>
    <d v="2017-01-06T13:05:05"/>
    <n v="1481115905"/>
    <x v="535"/>
    <x v="1"/>
    <b v="0"/>
    <n v="59"/>
    <n v="34.75"/>
    <b v="1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"/>
    <x v="0"/>
    <s v="GB"/>
    <s v="GBP"/>
    <n v="1438624800"/>
    <d v="2015-08-03T18:00:00"/>
    <n v="1435133807"/>
    <x v="536"/>
    <x v="4"/>
    <b v="0"/>
    <n v="39"/>
    <n v="100.06"/>
    <b v="1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"/>
    <x v="0"/>
    <s v="US"/>
    <s v="USD"/>
    <n v="1446665191"/>
    <d v="2015-11-04T19:26:31"/>
    <n v="1444069591"/>
    <x v="537"/>
    <x v="1"/>
    <b v="0"/>
    <n v="59"/>
    <n v="40.85"/>
    <b v="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"/>
    <x v="0"/>
    <s v="US"/>
    <s v="USD"/>
    <n v="1463166263"/>
    <d v="2016-05-13T19:04:23"/>
    <n v="1460574263"/>
    <x v="538"/>
    <x v="1"/>
    <b v="0"/>
    <n v="60"/>
    <n v="252.02"/>
    <b v="1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"/>
    <x v="0"/>
    <s v="GB"/>
    <s v="GBP"/>
    <n v="1467681107"/>
    <d v="2016-07-05T01:11:47"/>
    <n v="1465866707"/>
    <x v="539"/>
    <x v="21"/>
    <b v="0"/>
    <n v="20"/>
    <n v="25.16"/>
    <b v="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2"/>
    <s v="US"/>
    <s v="USD"/>
    <n v="1423078606"/>
    <d v="2015-02-04T19:36:46"/>
    <n v="1420486606"/>
    <x v="540"/>
    <x v="1"/>
    <b v="0"/>
    <n v="1"/>
    <n v="1"/>
    <b v="0"/>
    <x v="2"/>
    <x v="7"/>
  </r>
  <r>
    <n v="541"/>
    <s v="Deviations"/>
    <s v="A website dedicated to local Kink Communities; to find others with matching interests and bring them together."/>
    <n v="4500"/>
    <n v="25"/>
    <n v="0"/>
    <x v="2"/>
    <s v="US"/>
    <s v="USD"/>
    <n v="1446080834"/>
    <d v="2015-10-29T01:07:14"/>
    <n v="1443488834"/>
    <x v="541"/>
    <x v="1"/>
    <b v="0"/>
    <n v="1"/>
    <n v="25"/>
    <b v="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2"/>
    <s v="US"/>
    <s v="USD"/>
    <n v="1462293716"/>
    <d v="2016-05-03T16:41:56"/>
    <n v="1457113316"/>
    <x v="542"/>
    <x v="12"/>
    <b v="0"/>
    <n v="1"/>
    <n v="1"/>
    <b v="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2"/>
    <s v="AU"/>
    <s v="AUD"/>
    <n v="1414807962"/>
    <d v="2014-11-01T02:12:42"/>
    <n v="1412215962"/>
    <x v="543"/>
    <x v="1"/>
    <b v="0"/>
    <n v="2"/>
    <n v="35"/>
    <b v="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0"/>
    <x v="2"/>
    <s v="US"/>
    <s v="USD"/>
    <n v="1467647160"/>
    <d v="2016-07-04T15:46:00"/>
    <n v="1465055160"/>
    <x v="544"/>
    <x v="1"/>
    <b v="0"/>
    <n v="2"/>
    <n v="3"/>
    <b v="0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0"/>
    <x v="2"/>
    <s v="FR"/>
    <s v="EUR"/>
    <n v="1447600389"/>
    <d v="2015-11-15T15:13:09"/>
    <n v="1444140789"/>
    <x v="545"/>
    <x v="4"/>
    <b v="0"/>
    <n v="34"/>
    <n v="402.71"/>
    <b v="0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2"/>
    <s v="US"/>
    <s v="USD"/>
    <n v="1445097715"/>
    <d v="2015-10-17T16:01:55"/>
    <n v="1441209715"/>
    <x v="546"/>
    <x v="11"/>
    <b v="0"/>
    <n v="2"/>
    <n v="26"/>
    <b v="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s v="GB"/>
    <s v="GBP"/>
    <n v="1455122564"/>
    <d v="2016-02-10T16:42:44"/>
    <n v="1452530564"/>
    <x v="547"/>
    <x v="1"/>
    <b v="0"/>
    <n v="0"/>
    <s v="N/A"/>
    <b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2"/>
    <s v="GB"/>
    <s v="GBP"/>
    <n v="1446154848"/>
    <d v="2015-10-29T21:40:48"/>
    <n v="1443562848"/>
    <x v="548"/>
    <x v="1"/>
    <b v="0"/>
    <n v="1"/>
    <n v="9"/>
    <b v="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0"/>
    <x v="2"/>
    <s v="GB"/>
    <s v="GBP"/>
    <n v="1436368622"/>
    <d v="2015-07-08T15:17:02"/>
    <n v="1433776622"/>
    <x v="549"/>
    <x v="1"/>
    <b v="0"/>
    <n v="8"/>
    <n v="8.5"/>
    <b v="0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0"/>
    <x v="2"/>
    <s v="CA"/>
    <s v="CAD"/>
    <n v="1485838800"/>
    <d v="2017-01-31T05:00:00"/>
    <n v="1484756245"/>
    <x v="550"/>
    <x v="58"/>
    <b v="0"/>
    <n v="4"/>
    <n v="8.75"/>
    <b v="0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0"/>
    <x v="2"/>
    <s v="US"/>
    <s v="USD"/>
    <n v="1438451580"/>
    <d v="2015-08-01T17:53:00"/>
    <n v="1434609424"/>
    <x v="551"/>
    <x v="7"/>
    <b v="0"/>
    <n v="28"/>
    <n v="135.04"/>
    <b v="0"/>
    <x v="2"/>
    <x v="7"/>
  </r>
  <r>
    <n v="552"/>
    <s v="Spinnable Social Media"/>
    <s v="Axoral is a 3d interactive social media interface, with the potential to be so much more, but we need your help!"/>
    <n v="45000"/>
    <n v="0"/>
    <n v="0"/>
    <x v="2"/>
    <s v="CA"/>
    <s v="CAD"/>
    <n v="1452350896"/>
    <d v="2016-01-09T14:48:16"/>
    <n v="1447166896"/>
    <x v="552"/>
    <x v="12"/>
    <b v="0"/>
    <n v="0"/>
    <s v="N/A"/>
    <b v="0"/>
    <x v="2"/>
    <x v="7"/>
  </r>
  <r>
    <n v="553"/>
    <s v="sellorshopusa.com"/>
    <s v="Groundbreaking New Classifieds Website Grows Into Largest Nationwide Coverage By Turning Users Into Entrepreneurs"/>
    <n v="25000"/>
    <n v="123"/>
    <n v="0"/>
    <x v="2"/>
    <s v="US"/>
    <s v="USD"/>
    <n v="1415988991"/>
    <d v="2014-11-14T18:16:31"/>
    <n v="1413393391"/>
    <x v="553"/>
    <x v="1"/>
    <b v="0"/>
    <n v="6"/>
    <n v="20.5"/>
    <b v="0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0"/>
    <x v="2"/>
    <s v="US"/>
    <s v="USD"/>
    <n v="1413735972"/>
    <d v="2014-10-19T16:26:12"/>
    <n v="1411143972"/>
    <x v="554"/>
    <x v="1"/>
    <b v="0"/>
    <n v="22"/>
    <n v="64.36"/>
    <b v="0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s v="GB"/>
    <s v="GBP"/>
    <n v="1465720143"/>
    <d v="2016-06-12T08:29:03"/>
    <n v="1463128143"/>
    <x v="555"/>
    <x v="1"/>
    <b v="0"/>
    <n v="0"/>
    <s v="N/A"/>
    <b v="0"/>
    <x v="2"/>
    <x v="7"/>
  </r>
  <r>
    <n v="556"/>
    <s v="Braille Academy"/>
    <s v="An educational platform for learning Unified English Braille Code"/>
    <n v="8000"/>
    <n v="200"/>
    <n v="0"/>
    <x v="2"/>
    <s v="US"/>
    <s v="USD"/>
    <n v="1452112717"/>
    <d v="2016-01-06T20:38:37"/>
    <n v="1449520717"/>
    <x v="556"/>
    <x v="1"/>
    <b v="0"/>
    <n v="1"/>
    <n v="200"/>
    <b v="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0"/>
    <x v="2"/>
    <s v="DE"/>
    <s v="EUR"/>
    <n v="1480721803"/>
    <d v="2016-12-02T23:36:43"/>
    <n v="1478126203"/>
    <x v="557"/>
    <x v="1"/>
    <b v="0"/>
    <n v="20"/>
    <n v="68.3"/>
    <b v="0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s v="US"/>
    <s v="USD"/>
    <n v="1427227905"/>
    <d v="2015-03-24T20:11:45"/>
    <n v="1424639505"/>
    <x v="558"/>
    <x v="1"/>
    <b v="0"/>
    <n v="0"/>
    <s v="N/A"/>
    <b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2"/>
    <s v="US"/>
    <s v="USD"/>
    <n v="1449989260"/>
    <d v="2015-12-13T06:47:40"/>
    <n v="1447397260"/>
    <x v="559"/>
    <x v="1"/>
    <b v="0"/>
    <n v="1"/>
    <n v="50"/>
    <b v="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2"/>
    <s v="CA"/>
    <s v="CAD"/>
    <n v="1418841045"/>
    <d v="2014-12-17T18:30:45"/>
    <n v="1416249045"/>
    <x v="560"/>
    <x v="1"/>
    <b v="0"/>
    <n v="3"/>
    <n v="4"/>
    <b v="0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n v="0"/>
    <x v="2"/>
    <s v="US"/>
    <s v="USD"/>
    <n v="1445874513"/>
    <d v="2015-10-26T15:48:33"/>
    <n v="1442850513"/>
    <x v="561"/>
    <x v="6"/>
    <b v="0"/>
    <n v="2"/>
    <n v="27.5"/>
    <b v="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s v="NL"/>
    <s v="EUR"/>
    <n v="1482052815"/>
    <d v="2016-12-18T09:20:15"/>
    <n v="1479460815"/>
    <x v="562"/>
    <x v="1"/>
    <b v="0"/>
    <n v="0"/>
    <s v="N/A"/>
    <b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2"/>
    <s v="AU"/>
    <s v="AUD"/>
    <n v="1424137247"/>
    <d v="2015-02-17T01:40:47"/>
    <n v="1421545247"/>
    <x v="563"/>
    <x v="1"/>
    <b v="0"/>
    <n v="2"/>
    <n v="34"/>
    <b v="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n v="0"/>
    <x v="2"/>
    <s v="FR"/>
    <s v="EUR"/>
    <n v="1457822275"/>
    <d v="2016-03-12T22:37:55"/>
    <n v="1455230275"/>
    <x v="564"/>
    <x v="1"/>
    <b v="0"/>
    <n v="1"/>
    <n v="1"/>
    <b v="0"/>
    <x v="2"/>
    <x v="7"/>
  </r>
  <r>
    <n v="565"/>
    <s v="EasyLearnings"/>
    <s v="Our objective is to provide a platform which helps teachers to provide courses to leaners in wide range of locations including Africa."/>
    <n v="25000"/>
    <n v="0"/>
    <n v="0"/>
    <x v="2"/>
    <s v="GB"/>
    <s v="GBP"/>
    <n v="1436554249"/>
    <d v="2015-07-10T18:50:49"/>
    <n v="1433962249"/>
    <x v="565"/>
    <x v="1"/>
    <b v="0"/>
    <n v="0"/>
    <s v="N/A"/>
    <b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2"/>
    <s v="US"/>
    <s v="USD"/>
    <n v="1468513533"/>
    <d v="2016-07-14T16:25:33"/>
    <n v="1465921533"/>
    <x v="566"/>
    <x v="1"/>
    <b v="0"/>
    <n v="1"/>
    <n v="1"/>
    <b v="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s v="US"/>
    <s v="USD"/>
    <n v="1420143194"/>
    <d v="2015-01-01T20:13:14"/>
    <n v="1417551194"/>
    <x v="567"/>
    <x v="1"/>
    <b v="0"/>
    <n v="0"/>
    <s v="N/A"/>
    <b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0"/>
    <x v="2"/>
    <s v="NZ"/>
    <s v="NZD"/>
    <n v="1452942000"/>
    <d v="2016-01-16T11:00:00"/>
    <n v="1449785223"/>
    <x v="568"/>
    <x v="46"/>
    <b v="0"/>
    <n v="5"/>
    <n v="49"/>
    <b v="0"/>
    <x v="2"/>
    <x v="7"/>
  </r>
  <r>
    <n v="569"/>
    <s v="Mioti"/>
    <s v="Mioti is an indie game marketplace that doubles as a community for developers to join networks and discuss projects."/>
    <n v="2500"/>
    <n v="20"/>
    <n v="0"/>
    <x v="2"/>
    <s v="CA"/>
    <s v="CAD"/>
    <n v="1451679612"/>
    <d v="2016-01-01T20:20:12"/>
    <n v="1449087612"/>
    <x v="569"/>
    <x v="1"/>
    <b v="0"/>
    <n v="1"/>
    <n v="20"/>
    <b v="0"/>
    <x v="2"/>
    <x v="7"/>
  </r>
  <r>
    <n v="570"/>
    <s v="Relaunching in May"/>
    <s v="Humans have AM/FM/Satellite radio, kids have radio Disney, pets have DogCatRadio."/>
    <n v="85000"/>
    <n v="142"/>
    <n v="0"/>
    <x v="2"/>
    <s v="US"/>
    <s v="USD"/>
    <n v="1455822569"/>
    <d v="2016-02-18T19:09:29"/>
    <n v="1453230569"/>
    <x v="570"/>
    <x v="1"/>
    <b v="0"/>
    <n v="1"/>
    <n v="142"/>
    <b v="0"/>
    <x v="2"/>
    <x v="7"/>
  </r>
  <r>
    <n v="571"/>
    <s v="Snag-A-Slip"/>
    <s v="Snag-A-Slip is an online platform that connects boaters with awesome marinas and available boat slips so that they can book with ease."/>
    <n v="25000"/>
    <n v="106"/>
    <n v="0"/>
    <x v="2"/>
    <s v="US"/>
    <s v="USD"/>
    <n v="1437969540"/>
    <d v="2015-07-27T03:59:00"/>
    <n v="1436297723"/>
    <x v="571"/>
    <x v="23"/>
    <b v="0"/>
    <n v="2"/>
    <n v="53"/>
    <b v="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s v="US"/>
    <s v="USD"/>
    <n v="1446660688"/>
    <d v="2015-11-04T18:11:28"/>
    <n v="1444065088"/>
    <x v="572"/>
    <x v="1"/>
    <b v="0"/>
    <n v="0"/>
    <s v="N/A"/>
    <b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2"/>
    <s v="US"/>
    <s v="USD"/>
    <n v="1421543520"/>
    <d v="2015-01-18T01:12:00"/>
    <n v="1416445931"/>
    <x v="573"/>
    <x v="50"/>
    <b v="0"/>
    <n v="9"/>
    <n v="38.44"/>
    <b v="0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n v="0"/>
    <x v="2"/>
    <s v="GB"/>
    <s v="GBP"/>
    <n v="1476873507"/>
    <d v="2016-10-19T10:38:27"/>
    <n v="1474281507"/>
    <x v="574"/>
    <x v="1"/>
    <b v="0"/>
    <n v="4"/>
    <n v="20"/>
    <b v="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2"/>
    <s v="DE"/>
    <s v="EUR"/>
    <n v="1434213443"/>
    <d v="2015-06-13T16:37:23"/>
    <n v="1431621443"/>
    <x v="575"/>
    <x v="1"/>
    <b v="0"/>
    <n v="4"/>
    <n v="64.75"/>
    <b v="0"/>
    <x v="2"/>
    <x v="7"/>
  </r>
  <r>
    <n v="576"/>
    <s v="Uthtopia"/>
    <s v="UthTopia Is a social media organization that believes in positive online usage, youth mentorship, and youth empowerment."/>
    <n v="80000"/>
    <n v="1"/>
    <n v="0"/>
    <x v="2"/>
    <s v="US"/>
    <s v="USD"/>
    <n v="1427537952"/>
    <d v="2015-03-28T10:19:12"/>
    <n v="1422357552"/>
    <x v="576"/>
    <x v="12"/>
    <b v="0"/>
    <n v="1"/>
    <n v="1"/>
    <b v="0"/>
    <x v="2"/>
    <x v="7"/>
  </r>
  <r>
    <n v="577"/>
    <s v="everydayrelay"/>
    <s v="Emails are one of pervasively used mode of communication today. However, emails can be personal and sometimes discretion is needed."/>
    <n v="5000"/>
    <n v="10"/>
    <n v="0"/>
    <x v="2"/>
    <s v="US"/>
    <s v="USD"/>
    <n v="1463753302"/>
    <d v="2016-05-20T14:08:22"/>
    <n v="1458569302"/>
    <x v="577"/>
    <x v="12"/>
    <b v="0"/>
    <n v="1"/>
    <n v="10"/>
    <b v="0"/>
    <x v="2"/>
    <x v="7"/>
  </r>
  <r>
    <n v="578"/>
    <s v="weBuy Crowdsourced Shopping"/>
    <s v="weBuy trade built on technology and Crowd Sourced Power"/>
    <n v="125000"/>
    <n v="14"/>
    <n v="0"/>
    <x v="2"/>
    <s v="GB"/>
    <s v="GBP"/>
    <n v="1441633993"/>
    <d v="2015-09-07T13:53:13"/>
    <n v="1439560393"/>
    <x v="578"/>
    <x v="17"/>
    <b v="0"/>
    <n v="7"/>
    <n v="2"/>
    <b v="0"/>
    <x v="2"/>
    <x v="7"/>
  </r>
  <r>
    <n v="579"/>
    <s v="Course: Learn Cryptography"/>
    <s v="Learn classic and public key cryptography with a full proof-of-concept system in JavaScript."/>
    <n v="12000"/>
    <n v="175"/>
    <n v="0"/>
    <x v="2"/>
    <s v="US"/>
    <s v="USD"/>
    <n v="1419539223"/>
    <d v="2014-12-25T20:27:03"/>
    <n v="1416947223"/>
    <x v="579"/>
    <x v="1"/>
    <b v="0"/>
    <n v="5"/>
    <n v="35"/>
    <b v="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n v="0"/>
    <x v="2"/>
    <s v="US"/>
    <s v="USD"/>
    <n v="1474580867"/>
    <d v="2016-09-22T21:47:47"/>
    <n v="1471988867"/>
    <x v="580"/>
    <x v="1"/>
    <b v="0"/>
    <n v="1"/>
    <n v="1"/>
    <b v="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s v="US"/>
    <s v="USD"/>
    <n v="1438474704"/>
    <d v="2015-08-02T00:18:24"/>
    <n v="1435882704"/>
    <x v="581"/>
    <x v="1"/>
    <b v="0"/>
    <n v="0"/>
    <s v="N/A"/>
    <b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s v="US"/>
    <s v="USD"/>
    <n v="1426442400"/>
    <d v="2015-03-15T18:00:00"/>
    <n v="1424454319"/>
    <x v="582"/>
    <x v="26"/>
    <b v="0"/>
    <n v="0"/>
    <s v="N/A"/>
    <b v="0"/>
    <x v="2"/>
    <x v="7"/>
  </r>
  <r>
    <n v="583"/>
    <s v="HackersArchive.com"/>
    <s v="HackersArchive.com will help rid the web of viruses and scams found everywhere else you look!"/>
    <n v="9000"/>
    <n v="1"/>
    <n v="0"/>
    <x v="2"/>
    <s v="US"/>
    <s v="USD"/>
    <n v="1426800687"/>
    <d v="2015-03-19T21:31:27"/>
    <n v="1424212287"/>
    <x v="583"/>
    <x v="1"/>
    <b v="0"/>
    <n v="1"/>
    <n v="1"/>
    <b v="0"/>
    <x v="2"/>
    <x v="7"/>
  </r>
  <r>
    <n v="584"/>
    <s v="scriptCall - The Personal Presentation Platform"/>
    <s v="Script Call takes your presentation from the wall to your audience; from your device to theirs."/>
    <n v="1000"/>
    <n v="10"/>
    <n v="0"/>
    <x v="2"/>
    <s v="US"/>
    <s v="USD"/>
    <n v="1426522316"/>
    <d v="2015-03-16T16:11:56"/>
    <n v="1423933916"/>
    <x v="584"/>
    <x v="1"/>
    <b v="0"/>
    <n v="2"/>
    <n v="5"/>
    <b v="0"/>
    <x v="2"/>
    <x v="7"/>
  </r>
  <r>
    <n v="585"/>
    <s v="Link Card"/>
    <s v="SAVE UP TO 40% WHEN YOU SPEND!_x000a__x000a_PRE-ORDER YOUR LINK CARD TODAY"/>
    <n v="9000"/>
    <n v="0"/>
    <n v="0"/>
    <x v="2"/>
    <s v="GB"/>
    <s v="GBP"/>
    <n v="1448928000"/>
    <d v="2015-12-01T00:00:00"/>
    <n v="1444123377"/>
    <x v="585"/>
    <x v="53"/>
    <b v="0"/>
    <n v="0"/>
    <s v="N/A"/>
    <b v="0"/>
    <x v="2"/>
    <x v="7"/>
  </r>
  <r>
    <n v="586"/>
    <s v="Employ College 2K"/>
    <s v="Employ College is a movement for companies to hire college graduates from their respected institutions."/>
    <n v="10000"/>
    <n v="56"/>
    <n v="0"/>
    <x v="2"/>
    <s v="US"/>
    <s v="USD"/>
    <n v="1424032207"/>
    <d v="2015-02-15T20:30:07"/>
    <n v="1421440207"/>
    <x v="586"/>
    <x v="1"/>
    <b v="0"/>
    <n v="4"/>
    <n v="14"/>
    <b v="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n v="0"/>
    <x v="2"/>
    <s v="CA"/>
    <s v="CAD"/>
    <n v="1429207833"/>
    <d v="2015-04-16T18:10:33"/>
    <n v="1426615833"/>
    <x v="587"/>
    <x v="1"/>
    <b v="0"/>
    <n v="7"/>
    <n v="389.29"/>
    <b v="0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n v="0"/>
    <x v="2"/>
    <s v="IT"/>
    <s v="EUR"/>
    <n v="1479410886"/>
    <d v="2016-11-17T19:28:06"/>
    <n v="1474223286"/>
    <x v="588"/>
    <x v="12"/>
    <b v="0"/>
    <n v="2"/>
    <n v="150.5"/>
    <b v="0"/>
    <x v="2"/>
    <x v="7"/>
  </r>
  <r>
    <n v="589"/>
    <s v="Get Neighborly"/>
    <s v="Services closer than you think..."/>
    <n v="7500"/>
    <n v="1"/>
    <n v="0"/>
    <x v="2"/>
    <s v="US"/>
    <s v="USD"/>
    <n v="1436366699"/>
    <d v="2015-07-08T14:44:59"/>
    <n v="1435070699"/>
    <x v="589"/>
    <x v="13"/>
    <b v="0"/>
    <n v="1"/>
    <n v="1"/>
    <b v="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0"/>
    <x v="2"/>
    <s v="GB"/>
    <s v="GBP"/>
    <n v="1454936460"/>
    <d v="2016-02-08T13:01:00"/>
    <n v="1452259131"/>
    <x v="590"/>
    <x v="0"/>
    <b v="0"/>
    <n v="9"/>
    <n v="24.78"/>
    <b v="0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2"/>
    <s v="US"/>
    <s v="USD"/>
    <n v="1437570130"/>
    <d v="2015-07-22T13:02:10"/>
    <n v="1434978130"/>
    <x v="591"/>
    <x v="1"/>
    <b v="0"/>
    <n v="2"/>
    <n v="30.5"/>
    <b v="0"/>
    <x v="2"/>
    <x v="7"/>
  </r>
  <r>
    <n v="592"/>
    <s v="Go Start A Biz"/>
    <s v="Together, we can build a FREE, business start-up system that will help aspiring entrepreneurs change their economic circumstances."/>
    <n v="7500"/>
    <n v="250"/>
    <n v="0"/>
    <x v="2"/>
    <s v="US"/>
    <s v="USD"/>
    <n v="1417584860"/>
    <d v="2014-12-03T05:34:20"/>
    <n v="1414992860"/>
    <x v="592"/>
    <x v="1"/>
    <b v="0"/>
    <n v="1"/>
    <n v="250"/>
    <b v="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0"/>
    <x v="2"/>
    <s v="GB"/>
    <s v="GBP"/>
    <n v="1428333345"/>
    <d v="2015-04-06T15:15:45"/>
    <n v="1425744945"/>
    <x v="593"/>
    <x v="1"/>
    <b v="0"/>
    <n v="7"/>
    <n v="16.43"/>
    <b v="0"/>
    <x v="2"/>
    <x v="7"/>
  </r>
  <r>
    <n v="594"/>
    <s v="Unleashed Fitness"/>
    <s v="Creating a fitness site that will change the fitness game forever!"/>
    <n v="25000"/>
    <n v="26"/>
    <n v="0"/>
    <x v="2"/>
    <s v="US"/>
    <s v="USD"/>
    <n v="1460832206"/>
    <d v="2016-04-16T18:43:26"/>
    <n v="1458240206"/>
    <x v="594"/>
    <x v="1"/>
    <b v="0"/>
    <n v="2"/>
    <n v="13"/>
    <b v="0"/>
    <x v="2"/>
    <x v="7"/>
  </r>
  <r>
    <n v="595"/>
    <s v="MyBestInterest.org"/>
    <s v="MyBestInterest.org elminates election research by quickly identifying the candidates that will best represent your interests."/>
    <n v="100000"/>
    <n v="426"/>
    <n v="0"/>
    <x v="2"/>
    <s v="US"/>
    <s v="USD"/>
    <n v="1430703638"/>
    <d v="2015-05-04T01:40:38"/>
    <n v="1426815638"/>
    <x v="595"/>
    <x v="11"/>
    <b v="0"/>
    <n v="8"/>
    <n v="53.25"/>
    <b v="0"/>
    <x v="2"/>
    <x v="7"/>
  </r>
  <r>
    <n v="596"/>
    <s v="DigitaliBook free library"/>
    <s v="We present digitaibook,com site which can become a free electronic library with your help,"/>
    <n v="20000"/>
    <n v="6"/>
    <n v="0"/>
    <x v="2"/>
    <s v="US"/>
    <s v="USD"/>
    <n v="1478122292"/>
    <d v="2016-11-02T21:31:32"/>
    <n v="1475530292"/>
    <x v="596"/>
    <x v="1"/>
    <b v="0"/>
    <n v="2"/>
    <n v="3"/>
    <b v="0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2"/>
    <s v="US"/>
    <s v="USD"/>
    <n v="1469980800"/>
    <d v="2016-07-31T16:00:00"/>
    <n v="1466787335"/>
    <x v="597"/>
    <x v="46"/>
    <b v="0"/>
    <n v="2"/>
    <n v="10"/>
    <b v="0"/>
    <x v="2"/>
    <x v="7"/>
  </r>
  <r>
    <n v="598"/>
    <s v="Goals not creeds"/>
    <s v="This is a project to create a crowd-funding site for Urantia Book readers worldwide."/>
    <n v="2500"/>
    <n v="850"/>
    <n v="0"/>
    <x v="2"/>
    <s v="US"/>
    <s v="USD"/>
    <n v="1417737781"/>
    <d v="2014-12-05T00:03:01"/>
    <n v="1415145781"/>
    <x v="598"/>
    <x v="1"/>
    <b v="0"/>
    <n v="7"/>
    <n v="121.43"/>
    <b v="0"/>
    <x v="2"/>
    <x v="7"/>
  </r>
  <r>
    <n v="599"/>
    <s v="Mail 4 Jail"/>
    <s v="We send care packages to incarcerated individuals throughout the country that include specific items hand picked by the sender."/>
    <n v="50000"/>
    <n v="31"/>
    <n v="0"/>
    <x v="2"/>
    <s v="US"/>
    <s v="USD"/>
    <n v="1425827760"/>
    <d v="2015-03-08T15:16:00"/>
    <n v="1423769402"/>
    <x v="599"/>
    <x v="17"/>
    <b v="0"/>
    <n v="2"/>
    <n v="15.5"/>
    <b v="0"/>
    <x v="2"/>
    <x v="7"/>
  </r>
  <r>
    <n v="600"/>
    <s v="Anaheim California here we come but we need your help."/>
    <s v="Science Technology Engineering and Math + youth = a brighter tomorrow."/>
    <n v="5000"/>
    <n v="100"/>
    <n v="0"/>
    <x v="1"/>
    <s v="US"/>
    <s v="USD"/>
    <n v="1431198562"/>
    <d v="2015-05-09T19:09:22"/>
    <n v="1426014562"/>
    <x v="600"/>
    <x v="12"/>
    <b v="0"/>
    <n v="1"/>
    <n v="100"/>
    <b v="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0"/>
    <x v="1"/>
    <s v="CA"/>
    <s v="CAD"/>
    <n v="1419626139"/>
    <d v="2014-12-26T20:35:39"/>
    <n v="1417034139"/>
    <x v="601"/>
    <x v="1"/>
    <b v="0"/>
    <n v="6"/>
    <n v="23.33"/>
    <b v="0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s v="US"/>
    <s v="USD"/>
    <n v="1434654215"/>
    <d v="2015-06-18T19:03:35"/>
    <n v="1432062215"/>
    <x v="602"/>
    <x v="1"/>
    <b v="0"/>
    <n v="0"/>
    <s v="N/A"/>
    <b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0"/>
    <x v="1"/>
    <s v="US"/>
    <s v="USD"/>
    <n v="1408029623"/>
    <d v="2014-08-14T15:20:23"/>
    <n v="1405437623"/>
    <x v="603"/>
    <x v="1"/>
    <b v="0"/>
    <n v="13"/>
    <n v="45.39"/>
    <b v="0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s v="US"/>
    <s v="USD"/>
    <n v="1409187056"/>
    <d v="2014-08-28T00:50:56"/>
    <n v="1406595056"/>
    <x v="604"/>
    <x v="1"/>
    <b v="0"/>
    <n v="0"/>
    <s v="N/A"/>
    <b v="0"/>
    <x v="2"/>
    <x v="7"/>
  </r>
  <r>
    <n v="605"/>
    <s v="Teach Your Parents iPad (Canceled)"/>
    <s v="An iPad support care package for your parents / seniors."/>
    <n v="5000"/>
    <n v="131"/>
    <n v="0"/>
    <x v="1"/>
    <s v="US"/>
    <s v="USD"/>
    <n v="1440318908"/>
    <d v="2015-08-23T08:35:08"/>
    <n v="1436430908"/>
    <x v="605"/>
    <x v="11"/>
    <b v="0"/>
    <n v="8"/>
    <n v="16.38"/>
    <b v="0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1"/>
    <s v="NL"/>
    <s v="EUR"/>
    <n v="1432479600"/>
    <d v="2015-05-24T15:00:00"/>
    <n v="1428507409"/>
    <x v="606"/>
    <x v="32"/>
    <b v="0"/>
    <n v="1"/>
    <n v="10"/>
    <b v="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s v="US"/>
    <s v="USD"/>
    <n v="1448225336"/>
    <d v="2015-11-22T20:48:56"/>
    <n v="1445629736"/>
    <x v="607"/>
    <x v="1"/>
    <b v="0"/>
    <n v="0"/>
    <s v="N/A"/>
    <b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0"/>
    <x v="1"/>
    <s v="US"/>
    <s v="USD"/>
    <n v="1434405980"/>
    <d v="2015-06-15T22:06:20"/>
    <n v="1431813980"/>
    <x v="608"/>
    <x v="1"/>
    <b v="0"/>
    <n v="5"/>
    <n v="292.2"/>
    <b v="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n v="0"/>
    <x v="1"/>
    <s v="GB"/>
    <s v="GBP"/>
    <n v="1448761744"/>
    <d v="2015-11-29T01:49:04"/>
    <n v="1446166144"/>
    <x v="609"/>
    <x v="1"/>
    <b v="0"/>
    <n v="1"/>
    <n v="5"/>
    <b v="0"/>
    <x v="2"/>
    <x v="7"/>
  </r>
  <r>
    <n v="610"/>
    <s v="UniteChrist (Canceled)"/>
    <s v="We are creating a Christian social network to empower, educate, and connect Christians all over the world."/>
    <n v="13803"/>
    <n v="0"/>
    <n v="0"/>
    <x v="1"/>
    <s v="US"/>
    <s v="USD"/>
    <n v="1429732586"/>
    <d v="2015-04-22T19:56:26"/>
    <n v="1427140586"/>
    <x v="610"/>
    <x v="1"/>
    <b v="0"/>
    <n v="0"/>
    <s v="N/A"/>
    <b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s v="FR"/>
    <s v="EUR"/>
    <n v="1453210037"/>
    <d v="2016-01-19T13:27:17"/>
    <n v="1448026037"/>
    <x v="611"/>
    <x v="12"/>
    <b v="0"/>
    <n v="0"/>
    <s v="N/A"/>
    <b v="0"/>
    <x v="2"/>
    <x v="7"/>
  </r>
  <r>
    <n v="612"/>
    <s v="Web Streaming 2.0 (Canceled)"/>
    <s v="A Fast and Reliable new Web platform to stream videos from Internet"/>
    <n v="10000"/>
    <n v="0"/>
    <n v="0"/>
    <x v="1"/>
    <s v="IT"/>
    <s v="EUR"/>
    <n v="1472777146"/>
    <d v="2016-09-02T00:45:46"/>
    <n v="1470185146"/>
    <x v="612"/>
    <x v="1"/>
    <b v="0"/>
    <n v="0"/>
    <s v="N/A"/>
    <b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0"/>
    <x v="1"/>
    <s v="US"/>
    <s v="USD"/>
    <n v="1443675540"/>
    <d v="2015-10-01T04:59:00"/>
    <n v="1441022120"/>
    <x v="613"/>
    <x v="0"/>
    <b v="0"/>
    <n v="121"/>
    <n v="105.93"/>
    <b v="0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s v="US"/>
    <s v="USD"/>
    <n v="1466731740"/>
    <d v="2016-06-24T01:29:00"/>
    <n v="1464139740"/>
    <x v="614"/>
    <x v="1"/>
    <b v="0"/>
    <n v="0"/>
    <s v="N/A"/>
    <b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s v="NZ"/>
    <s v="NZD"/>
    <n v="1443149759"/>
    <d v="2015-09-25T02:55:59"/>
    <n v="1440557759"/>
    <x v="615"/>
    <x v="1"/>
    <b v="0"/>
    <n v="0"/>
    <s v="N/A"/>
    <b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s v="FR"/>
    <s v="EUR"/>
    <n v="1488013307"/>
    <d v="2017-02-25T09:01:47"/>
    <n v="1485421307"/>
    <x v="616"/>
    <x v="1"/>
    <b v="0"/>
    <n v="0"/>
    <s v="N/A"/>
    <b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0"/>
    <x v="1"/>
    <s v="GB"/>
    <s v="GBP"/>
    <n v="1431072843"/>
    <d v="2015-05-08T08:14:03"/>
    <n v="1427184843"/>
    <x v="617"/>
    <x v="11"/>
    <b v="0"/>
    <n v="3"/>
    <n v="20"/>
    <b v="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s v="US"/>
    <s v="USD"/>
    <n v="1449689203"/>
    <d v="2015-12-09T19:26:43"/>
    <n v="1447097203"/>
    <x v="618"/>
    <x v="1"/>
    <b v="0"/>
    <n v="0"/>
    <s v="N/A"/>
    <b v="0"/>
    <x v="2"/>
    <x v="7"/>
  </r>
  <r>
    <n v="619"/>
    <s v="Big Data (Canceled)"/>
    <s v="Big Data Sets for researchers interested in improving the quality of life."/>
    <n v="2500000"/>
    <n v="1"/>
    <n v="0"/>
    <x v="1"/>
    <s v="US"/>
    <s v="USD"/>
    <n v="1416933390"/>
    <d v="2014-11-25T16:36:30"/>
    <n v="1411745790"/>
    <x v="619"/>
    <x v="12"/>
    <b v="0"/>
    <n v="1"/>
    <n v="1"/>
    <b v="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n v="0"/>
    <x v="1"/>
    <s v="CA"/>
    <s v="CAD"/>
    <n v="1408986738"/>
    <d v="2014-08-25T17:12:18"/>
    <n v="1405098738"/>
    <x v="620"/>
    <x v="11"/>
    <b v="0"/>
    <n v="1"/>
    <n v="300"/>
    <b v="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0"/>
    <x v="1"/>
    <s v="US"/>
    <s v="USD"/>
    <n v="1467934937"/>
    <d v="2016-07-07T23:42:17"/>
    <n v="1465342937"/>
    <x v="621"/>
    <x v="1"/>
    <b v="0"/>
    <n v="3"/>
    <n v="87"/>
    <b v="0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0"/>
    <x v="1"/>
    <s v="US"/>
    <s v="USD"/>
    <n v="1467398138"/>
    <d v="2016-07-01T18:35:38"/>
    <n v="1465670138"/>
    <x v="622"/>
    <x v="18"/>
    <b v="0"/>
    <n v="9"/>
    <n v="37.89"/>
    <b v="0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s v="AU"/>
    <s v="AUD"/>
    <n v="1432771997"/>
    <d v="2015-05-28T00:13:17"/>
    <n v="1430179997"/>
    <x v="623"/>
    <x v="1"/>
    <b v="0"/>
    <n v="0"/>
    <s v="N/A"/>
    <b v="0"/>
    <x v="2"/>
    <x v="7"/>
  </r>
  <r>
    <n v="624"/>
    <s v="NeedSomeLoven.com (Canceled)"/>
    <s v="I am designing a fun, high tech dating website, with over 25 cool features. It is innovate as well as user friendly."/>
    <n v="5000"/>
    <n v="0"/>
    <n v="0"/>
    <x v="1"/>
    <s v="US"/>
    <s v="USD"/>
    <n v="1431647041"/>
    <d v="2015-05-14T23:44:01"/>
    <n v="1429055041"/>
    <x v="624"/>
    <x v="1"/>
    <b v="0"/>
    <n v="0"/>
    <s v="N/A"/>
    <b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s v="CA"/>
    <s v="CAD"/>
    <n v="1490560177"/>
    <d v="2017-03-26T20:29:37"/>
    <n v="1487971777"/>
    <x v="625"/>
    <x v="1"/>
    <b v="0"/>
    <n v="0"/>
    <s v="N/A"/>
    <b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0"/>
    <x v="1"/>
    <s v="US"/>
    <s v="USD"/>
    <n v="1439644920"/>
    <d v="2015-08-15T13:22:00"/>
    <n v="1436793939"/>
    <x v="626"/>
    <x v="15"/>
    <b v="0"/>
    <n v="39"/>
    <n v="111.41"/>
    <b v="0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s v="SE"/>
    <s v="SEK"/>
    <n v="1457996400"/>
    <d v="2016-03-14T23:00:00"/>
    <n v="1452842511"/>
    <x v="627"/>
    <x v="12"/>
    <b v="0"/>
    <n v="1"/>
    <n v="90"/>
    <b v="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s v="US"/>
    <s v="USD"/>
    <n v="1405269457"/>
    <d v="2014-07-13T16:37:37"/>
    <n v="1402677457"/>
    <x v="628"/>
    <x v="1"/>
    <b v="0"/>
    <n v="0"/>
    <s v="N/A"/>
    <b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1"/>
    <s v="AU"/>
    <s v="AUD"/>
    <n v="1463239108"/>
    <d v="2016-05-14T15:18:28"/>
    <n v="1460647108"/>
    <x v="629"/>
    <x v="1"/>
    <b v="0"/>
    <n v="3"/>
    <n v="116.67"/>
    <b v="0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n v="0"/>
    <x v="1"/>
    <s v="US"/>
    <s v="USD"/>
    <n v="1441516200"/>
    <d v="2015-09-06T05:10:00"/>
    <n v="1438959121"/>
    <x v="630"/>
    <x v="1"/>
    <b v="0"/>
    <n v="1"/>
    <n v="10"/>
    <b v="0"/>
    <x v="2"/>
    <x v="7"/>
  </r>
  <r>
    <n v="631"/>
    <s v="Brevity: A Powerful Online Publishing Software! (Canceled)"/>
    <s v="A Powerful Multimedia-Rich Software that aims at making online publishing very simple."/>
    <n v="50000"/>
    <n v="690"/>
    <n v="0"/>
    <x v="1"/>
    <s v="CA"/>
    <s v="CAD"/>
    <n v="1464460329"/>
    <d v="2016-05-28T18:32:09"/>
    <n v="1461954729"/>
    <x v="631"/>
    <x v="41"/>
    <b v="0"/>
    <n v="9"/>
    <n v="76.67"/>
    <b v="0"/>
    <x v="2"/>
    <x v="7"/>
  </r>
  <r>
    <n v="632"/>
    <s v="UniWherse.com - Bring students future (Canceled)"/>
    <s v="Our goal is to create a system, students can find universities that best match their interests."/>
    <n v="20000"/>
    <n v="0"/>
    <n v="0"/>
    <x v="1"/>
    <s v="NL"/>
    <s v="EUR"/>
    <n v="1448470165"/>
    <d v="2015-11-25T16:49:25"/>
    <n v="1445874565"/>
    <x v="632"/>
    <x v="1"/>
    <b v="0"/>
    <n v="0"/>
    <s v="N/A"/>
    <b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0"/>
    <x v="1"/>
    <s v="US"/>
    <s v="USD"/>
    <n v="1466204400"/>
    <d v="2016-06-17T23:00:00"/>
    <n v="1463469062"/>
    <x v="633"/>
    <x v="22"/>
    <b v="0"/>
    <n v="25"/>
    <n v="49.8"/>
    <b v="0"/>
    <x v="2"/>
    <x v="7"/>
  </r>
  <r>
    <n v="634"/>
    <s v="pitchtograndma (Canceled)"/>
    <s v="We help companies to explain what they do in simple, grandma-would-understand terms."/>
    <n v="5000"/>
    <n v="1"/>
    <n v="0"/>
    <x v="1"/>
    <s v="US"/>
    <s v="USD"/>
    <n v="1424989029"/>
    <d v="2015-02-26T22:17:09"/>
    <n v="1422397029"/>
    <x v="634"/>
    <x v="1"/>
    <b v="0"/>
    <n v="1"/>
    <n v="1"/>
    <b v="0"/>
    <x v="2"/>
    <x v="7"/>
  </r>
  <r>
    <n v="635"/>
    <s v="Pleero, A Technology Team Building Website (Canceled)"/>
    <s v="Network used for building technology development teams."/>
    <n v="25000"/>
    <n v="2"/>
    <n v="0"/>
    <x v="1"/>
    <s v="US"/>
    <s v="USD"/>
    <n v="1428804762"/>
    <d v="2015-04-12T02:12:42"/>
    <n v="1426212762"/>
    <x v="635"/>
    <x v="1"/>
    <b v="0"/>
    <n v="1"/>
    <n v="2"/>
    <b v="0"/>
    <x v="2"/>
    <x v="7"/>
  </r>
  <r>
    <n v="636"/>
    <s v="Keto Advice (Canceled)"/>
    <s v="With no central location for keto knowledge, keto advice will be a community run knowledge base."/>
    <n v="2000"/>
    <n v="4"/>
    <n v="0"/>
    <x v="1"/>
    <s v="GB"/>
    <s v="GBP"/>
    <n v="1433587620"/>
    <d v="2015-06-06T10:47:00"/>
    <n v="1430996150"/>
    <x v="636"/>
    <x v="1"/>
    <b v="0"/>
    <n v="1"/>
    <n v="4"/>
    <b v="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s v="GB"/>
    <s v="GBP"/>
    <n v="1488063840"/>
    <d v="2017-02-25T23:04:00"/>
    <n v="1485558318"/>
    <x v="637"/>
    <x v="41"/>
    <b v="0"/>
    <n v="0"/>
    <s v="N/A"/>
    <b v="0"/>
    <x v="2"/>
    <x v="7"/>
  </r>
  <r>
    <n v="638"/>
    <s v="W (Canceled)"/>
    <s v="O0"/>
    <n v="200000"/>
    <n v="18"/>
    <n v="0"/>
    <x v="1"/>
    <s v="DE"/>
    <s v="EUR"/>
    <n v="1490447662"/>
    <d v="2017-03-25T13:14:22"/>
    <n v="1485267262"/>
    <x v="638"/>
    <x v="12"/>
    <b v="0"/>
    <n v="6"/>
    <n v="3"/>
    <b v="0"/>
    <x v="2"/>
    <x v="7"/>
  </r>
  <r>
    <n v="639"/>
    <s v="Kids Educational Social Media Site (Canceled)"/>
    <s v="Development of a Safe and Educational Social Media site for kids."/>
    <n v="1000000"/>
    <n v="1"/>
    <n v="0"/>
    <x v="1"/>
    <s v="US"/>
    <s v="USD"/>
    <n v="1413208795"/>
    <d v="2014-10-13T13:59:55"/>
    <n v="1408024795"/>
    <x v="639"/>
    <x v="12"/>
    <b v="0"/>
    <n v="1"/>
    <n v="1"/>
    <b v="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"/>
    <x v="0"/>
    <s v="FR"/>
    <s v="EUR"/>
    <n v="1480028400"/>
    <d v="2016-11-24T23:00:00"/>
    <n v="1478685915"/>
    <x v="640"/>
    <x v="3"/>
    <b v="0"/>
    <n v="2"/>
    <n v="50.5"/>
    <b v="1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"/>
    <x v="0"/>
    <s v="US"/>
    <s v="USD"/>
    <n v="1439473248"/>
    <d v="2015-08-13T13:40:48"/>
    <n v="1436881248"/>
    <x v="641"/>
    <x v="1"/>
    <b v="0"/>
    <n v="315"/>
    <n v="151.32"/>
    <b v="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5"/>
    <x v="0"/>
    <s v="DE"/>
    <s v="EUR"/>
    <n v="1439998674"/>
    <d v="2015-08-19T15:37:54"/>
    <n v="1436888274"/>
    <x v="642"/>
    <x v="8"/>
    <b v="0"/>
    <n v="2174"/>
    <n v="134.36000000000001"/>
    <b v="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n v="1"/>
    <x v="0"/>
    <s v="US"/>
    <s v="USD"/>
    <n v="1433085875"/>
    <d v="2015-05-31T15:24:35"/>
    <n v="1428333875"/>
    <x v="643"/>
    <x v="57"/>
    <b v="0"/>
    <n v="152"/>
    <n v="174.03"/>
    <b v="1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"/>
    <x v="0"/>
    <s v="US"/>
    <s v="USD"/>
    <n v="1414544400"/>
    <d v="2014-10-29T01:00:00"/>
    <n v="1410883139"/>
    <x v="644"/>
    <x v="16"/>
    <b v="0"/>
    <n v="1021"/>
    <n v="73.489999999999995"/>
    <b v="1"/>
    <x v="2"/>
    <x v="8"/>
  </r>
  <r>
    <n v="645"/>
    <s v="Carbon Fiber Collar Stays"/>
    <s v="Ever wanted to own something made out of carbon fiber? Now you can!"/>
    <n v="2000"/>
    <n v="5574"/>
    <n v="3"/>
    <x v="0"/>
    <s v="US"/>
    <s v="USD"/>
    <n v="1470962274"/>
    <d v="2016-08-12T00:37:54"/>
    <n v="1468370274"/>
    <x v="645"/>
    <x v="1"/>
    <b v="0"/>
    <n v="237"/>
    <n v="23.52"/>
    <b v="1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"/>
    <x v="0"/>
    <s v="US"/>
    <s v="USD"/>
    <n v="1407788867"/>
    <d v="2014-08-11T20:27:47"/>
    <n v="1405196867"/>
    <x v="646"/>
    <x v="1"/>
    <b v="0"/>
    <n v="27"/>
    <n v="39.07"/>
    <b v="1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"/>
    <x v="0"/>
    <s v="CA"/>
    <s v="CAD"/>
    <n v="1458235549"/>
    <d v="2016-03-17T17:25:49"/>
    <n v="1455647149"/>
    <x v="647"/>
    <x v="1"/>
    <b v="0"/>
    <n v="17"/>
    <n v="125.94"/>
    <b v="1"/>
    <x v="2"/>
    <x v="8"/>
  </r>
  <r>
    <n v="648"/>
    <s v="Audio Jacket"/>
    <s v="Get ready for the next product that you canâ€™t live without"/>
    <n v="35000"/>
    <n v="44388"/>
    <n v="1"/>
    <x v="0"/>
    <s v="US"/>
    <s v="USD"/>
    <n v="1413304708"/>
    <d v="2014-10-14T16:38:28"/>
    <n v="1410280708"/>
    <x v="648"/>
    <x v="6"/>
    <b v="0"/>
    <n v="27"/>
    <n v="1644"/>
    <b v="1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n v="1"/>
    <x v="0"/>
    <s v="US"/>
    <s v="USD"/>
    <n v="1410904413"/>
    <d v="2014-09-16T21:53:33"/>
    <n v="1409090013"/>
    <x v="649"/>
    <x v="21"/>
    <b v="0"/>
    <n v="82"/>
    <n v="42.67"/>
    <b v="1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n v="1"/>
    <x v="0"/>
    <s v="US"/>
    <s v="USD"/>
    <n v="1418953984"/>
    <d v="2014-12-19T01:53:04"/>
    <n v="1413766384"/>
    <x v="650"/>
    <x v="12"/>
    <b v="0"/>
    <n v="48"/>
    <n v="35.130000000000003"/>
    <b v="1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"/>
    <x v="0"/>
    <s v="US"/>
    <s v="USD"/>
    <n v="1418430311"/>
    <d v="2014-12-13T00:25:11"/>
    <n v="1415838311"/>
    <x v="651"/>
    <x v="1"/>
    <b v="0"/>
    <n v="105"/>
    <n v="239.35"/>
    <b v="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n v="1"/>
    <x v="0"/>
    <s v="US"/>
    <s v="USD"/>
    <n v="1480613650"/>
    <d v="2016-12-01T17:34:10"/>
    <n v="1478018050"/>
    <x v="652"/>
    <x v="1"/>
    <b v="0"/>
    <n v="28"/>
    <n v="107.64"/>
    <b v="1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"/>
    <x v="0"/>
    <s v="US"/>
    <s v="USD"/>
    <n v="1440082240"/>
    <d v="2015-08-20T14:50:40"/>
    <n v="1436885440"/>
    <x v="653"/>
    <x v="46"/>
    <b v="0"/>
    <n v="1107"/>
    <n v="95.83"/>
    <b v="1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3"/>
    <x v="0"/>
    <s v="US"/>
    <s v="USD"/>
    <n v="1436396313"/>
    <d v="2015-07-08T22:58:33"/>
    <n v="1433804313"/>
    <x v="654"/>
    <x v="1"/>
    <b v="0"/>
    <n v="1013"/>
    <n v="31.66"/>
    <b v="1"/>
    <x v="2"/>
    <x v="8"/>
  </r>
  <r>
    <n v="655"/>
    <s v="Spark: The Watch That Keeps You Awake"/>
    <s v="Meet Spark: The friendly companion that helps you stay awake during the day. Re-released with new features!"/>
    <n v="8000"/>
    <n v="11751"/>
    <n v="1"/>
    <x v="0"/>
    <s v="US"/>
    <s v="USD"/>
    <n v="1426197512"/>
    <d v="2015-03-12T21:58:32"/>
    <n v="1423609112"/>
    <x v="655"/>
    <x v="1"/>
    <b v="0"/>
    <n v="274"/>
    <n v="42.89"/>
    <b v="1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"/>
    <x v="0"/>
    <s v="US"/>
    <s v="USD"/>
    <n v="1460917119"/>
    <d v="2016-04-17T18:18:39"/>
    <n v="1455736719"/>
    <x v="656"/>
    <x v="12"/>
    <b v="0"/>
    <n v="87"/>
    <n v="122.74"/>
    <b v="1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"/>
    <x v="0"/>
    <s v="US"/>
    <s v="USD"/>
    <n v="1450901872"/>
    <d v="2015-12-23T20:17:52"/>
    <n v="1448309872"/>
    <x v="657"/>
    <x v="1"/>
    <b v="0"/>
    <n v="99"/>
    <n v="190.45"/>
    <b v="1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"/>
    <x v="0"/>
    <s v="US"/>
    <s v="USD"/>
    <n v="1437933600"/>
    <d v="2015-07-26T18:00:00"/>
    <n v="1435117889"/>
    <x v="658"/>
    <x v="15"/>
    <b v="0"/>
    <n v="276"/>
    <n v="109.34"/>
    <b v="1"/>
    <x v="2"/>
    <x v="8"/>
  </r>
  <r>
    <n v="659"/>
    <s v="Lulu Watch Designs - Apple Watch"/>
    <s v="Sync up your lifestyle"/>
    <n v="3000"/>
    <n v="3017"/>
    <n v="1"/>
    <x v="0"/>
    <s v="US"/>
    <s v="USD"/>
    <n v="1440339295"/>
    <d v="2015-08-23T14:14:55"/>
    <n v="1437747295"/>
    <x v="659"/>
    <x v="1"/>
    <b v="0"/>
    <n v="21"/>
    <n v="143.66999999999999"/>
    <b v="1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0"/>
    <x v="2"/>
    <s v="US"/>
    <s v="USD"/>
    <n v="1415558879"/>
    <d v="2014-11-09T18:47:59"/>
    <n v="1412963279"/>
    <x v="660"/>
    <x v="1"/>
    <b v="0"/>
    <n v="18"/>
    <n v="84.94"/>
    <b v="0"/>
    <x v="2"/>
    <x v="8"/>
  </r>
  <r>
    <n v="661"/>
    <s v="AirString"/>
    <s v="AirString keeps your AirPods from getting lost by keeping the pair together with a  durable and premium quality string."/>
    <n v="10000"/>
    <n v="95"/>
    <n v="0"/>
    <x v="2"/>
    <s v="US"/>
    <s v="USD"/>
    <n v="1477236559"/>
    <d v="2016-10-23T15:29:19"/>
    <n v="1474644559"/>
    <x v="661"/>
    <x v="1"/>
    <b v="0"/>
    <n v="9"/>
    <n v="10.56"/>
    <b v="0"/>
    <x v="2"/>
    <x v="8"/>
  </r>
  <r>
    <n v="662"/>
    <s v="LW - the cool luminescent band with a watch"/>
    <s v="A stylish, durable safety light band on your wrist or ankle holds a watch or another modular accessory."/>
    <n v="39000"/>
    <n v="156"/>
    <n v="0"/>
    <x v="2"/>
    <s v="US"/>
    <s v="USD"/>
    <n v="1421404247"/>
    <d v="2015-01-16T10:30:47"/>
    <n v="1418812247"/>
    <x v="662"/>
    <x v="1"/>
    <b v="0"/>
    <n v="4"/>
    <n v="39"/>
    <b v="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2"/>
    <s v="DK"/>
    <s v="DKK"/>
    <n v="1437250456"/>
    <d v="2015-07-18T20:14:16"/>
    <n v="1434658456"/>
    <x v="663"/>
    <x v="1"/>
    <b v="0"/>
    <n v="7"/>
    <n v="100"/>
    <b v="0"/>
    <x v="2"/>
    <x v="8"/>
  </r>
  <r>
    <n v="664"/>
    <s v="Oregon Babyâ„¢ Diapers"/>
    <s v="Save Oregon Babyâ„¢ Diapers, a handmade business, run by awesome moms in Southern Oregon, from permanently closing!"/>
    <n v="12000"/>
    <n v="904"/>
    <n v="0"/>
    <x v="2"/>
    <s v="US"/>
    <s v="USD"/>
    <n v="1428940775"/>
    <d v="2015-04-13T15:59:35"/>
    <n v="1426348775"/>
    <x v="664"/>
    <x v="1"/>
    <b v="0"/>
    <n v="29"/>
    <n v="31.17"/>
    <b v="0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0"/>
    <x v="2"/>
    <s v="US"/>
    <s v="USD"/>
    <n v="1484327061"/>
    <d v="2017-01-13T17:04:21"/>
    <n v="1479143061"/>
    <x v="665"/>
    <x v="12"/>
    <b v="0"/>
    <n v="12"/>
    <n v="155.33000000000001"/>
    <b v="0"/>
    <x v="2"/>
    <x v="8"/>
  </r>
  <r>
    <n v="666"/>
    <s v="Ducky Diapers"/>
    <s v="Have you ever dreamed of having a pet duckling, but concerned about all the pooping, here is a a solution to help solve that issue."/>
    <n v="200000"/>
    <n v="8"/>
    <n v="0"/>
    <x v="2"/>
    <s v="US"/>
    <s v="USD"/>
    <n v="1408305498"/>
    <d v="2014-08-17T19:58:18"/>
    <n v="1405713498"/>
    <x v="666"/>
    <x v="1"/>
    <b v="0"/>
    <n v="4"/>
    <n v="2"/>
    <b v="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n v="0"/>
    <x v="2"/>
    <s v="IT"/>
    <s v="EUR"/>
    <n v="1477731463"/>
    <d v="2016-10-29T08:57:43"/>
    <n v="1474275463"/>
    <x v="667"/>
    <x v="4"/>
    <b v="0"/>
    <n v="28"/>
    <n v="178.93"/>
    <b v="0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0"/>
    <x v="2"/>
    <s v="US"/>
    <s v="USD"/>
    <n v="1431374222"/>
    <d v="2015-05-11T19:57:02"/>
    <n v="1427486222"/>
    <x v="668"/>
    <x v="11"/>
    <b v="0"/>
    <n v="25"/>
    <n v="27.36"/>
    <b v="0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n v="0"/>
    <x v="2"/>
    <s v="SE"/>
    <s v="SEK"/>
    <n v="1467817258"/>
    <d v="2016-07-06T15:00:58"/>
    <n v="1465225258"/>
    <x v="669"/>
    <x v="1"/>
    <b v="0"/>
    <n v="28"/>
    <n v="1536.25"/>
    <b v="0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0"/>
    <x v="2"/>
    <s v="IT"/>
    <s v="EUR"/>
    <n v="1466323800"/>
    <d v="2016-06-19T08:10:00"/>
    <n v="1463418120"/>
    <x v="670"/>
    <x v="35"/>
    <b v="0"/>
    <n v="310"/>
    <n v="85"/>
    <b v="0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0"/>
    <x v="2"/>
    <s v="US"/>
    <s v="USD"/>
    <n v="1421208000"/>
    <d v="2015-01-14T04:00:00"/>
    <n v="1418315852"/>
    <x v="671"/>
    <x v="15"/>
    <b v="0"/>
    <n v="15"/>
    <n v="788.53"/>
    <b v="0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0"/>
    <x v="2"/>
    <s v="US"/>
    <s v="USD"/>
    <n v="1420088340"/>
    <d v="2015-01-01T04:59:00"/>
    <n v="1417410964"/>
    <x v="672"/>
    <x v="0"/>
    <b v="0"/>
    <n v="215"/>
    <n v="50.3"/>
    <b v="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2"/>
    <s v="US"/>
    <s v="USD"/>
    <n v="1409602217"/>
    <d v="2014-09-01T20:10:17"/>
    <n v="1405714217"/>
    <x v="673"/>
    <x v="11"/>
    <b v="0"/>
    <n v="3"/>
    <n v="68.33"/>
    <b v="0"/>
    <x v="2"/>
    <x v="8"/>
  </r>
  <r>
    <n v="674"/>
    <s v="Something To Wear For Hearing Sounds By Feeling Vibrations"/>
    <s v="Listen to sounds by feeling an array of vibrational patterns against your body."/>
    <n v="50000"/>
    <n v="15"/>
    <n v="0"/>
    <x v="2"/>
    <s v="US"/>
    <s v="USD"/>
    <n v="1407811627"/>
    <d v="2014-08-12T02:47:07"/>
    <n v="1402627627"/>
    <x v="674"/>
    <x v="12"/>
    <b v="0"/>
    <n v="2"/>
    <n v="7.5"/>
    <b v="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0"/>
    <x v="2"/>
    <s v="US"/>
    <s v="USD"/>
    <n v="1420095540"/>
    <d v="2015-01-01T06:59:00"/>
    <n v="1417558804"/>
    <x v="675"/>
    <x v="41"/>
    <b v="0"/>
    <n v="26"/>
    <n v="34.270000000000003"/>
    <b v="0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0"/>
    <x v="2"/>
    <s v="CA"/>
    <s v="CAD"/>
    <n v="1423333581"/>
    <d v="2015-02-07T18:26:21"/>
    <n v="1420741581"/>
    <x v="676"/>
    <x v="1"/>
    <b v="0"/>
    <n v="24"/>
    <n v="61.29"/>
    <b v="0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0"/>
    <x v="2"/>
    <s v="IT"/>
    <s v="EUR"/>
    <n v="1467106895"/>
    <d v="2016-06-28T09:41:35"/>
    <n v="1463218895"/>
    <x v="677"/>
    <x v="11"/>
    <b v="0"/>
    <n v="96"/>
    <n v="133.25"/>
    <b v="0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0"/>
    <x v="2"/>
    <s v="US"/>
    <s v="USD"/>
    <n v="1463821338"/>
    <d v="2016-05-21T09:02:18"/>
    <n v="1461229338"/>
    <x v="678"/>
    <x v="1"/>
    <b v="0"/>
    <n v="17"/>
    <n v="65.180000000000007"/>
    <b v="0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n v="0"/>
    <x v="2"/>
    <s v="US"/>
    <s v="USD"/>
    <n v="1472920909"/>
    <d v="2016-09-03T16:41:49"/>
    <n v="1467736909"/>
    <x v="679"/>
    <x v="12"/>
    <b v="0"/>
    <n v="94"/>
    <n v="93.9"/>
    <b v="0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0"/>
    <x v="2"/>
    <s v="US"/>
    <s v="USD"/>
    <n v="1410955331"/>
    <d v="2014-09-17T12:02:11"/>
    <n v="1407931331"/>
    <x v="680"/>
    <x v="6"/>
    <b v="0"/>
    <n v="129"/>
    <n v="150.65"/>
    <b v="0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2"/>
    <s v="US"/>
    <s v="USD"/>
    <n v="1477509604"/>
    <d v="2016-10-26T19:20:04"/>
    <n v="1474917604"/>
    <x v="681"/>
    <x v="1"/>
    <b v="0"/>
    <n v="1"/>
    <n v="1"/>
    <b v="0"/>
    <x v="2"/>
    <x v="8"/>
  </r>
  <r>
    <n v="682"/>
    <s v="Deception Belt"/>
    <s v="The Deception Belt is an innovative belt with app capability, designed to assist any user gain control over their appetite."/>
    <n v="50000"/>
    <n v="53"/>
    <n v="0"/>
    <x v="2"/>
    <s v="US"/>
    <s v="USD"/>
    <n v="1489512122"/>
    <d v="2017-03-14T17:22:02"/>
    <n v="1486923722"/>
    <x v="682"/>
    <x v="1"/>
    <b v="0"/>
    <n v="4"/>
    <n v="13.25"/>
    <b v="0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n v="0"/>
    <x v="2"/>
    <s v="US"/>
    <s v="USD"/>
    <n v="1477949764"/>
    <d v="2016-10-31T21:36:04"/>
    <n v="1474493764"/>
    <x v="683"/>
    <x v="4"/>
    <b v="0"/>
    <n v="3"/>
    <n v="99.33"/>
    <b v="0"/>
    <x v="2"/>
    <x v="8"/>
  </r>
  <r>
    <n v="684"/>
    <s v="Arcus Motion Analyzer | The Versatile Smart Ring"/>
    <s v="Arcus gives your fingers super powers."/>
    <n v="320000"/>
    <n v="23948"/>
    <n v="0"/>
    <x v="2"/>
    <s v="US"/>
    <s v="USD"/>
    <n v="1406257200"/>
    <d v="2014-07-25T03:00:00"/>
    <n v="1403176891"/>
    <x v="684"/>
    <x v="8"/>
    <b v="0"/>
    <n v="135"/>
    <n v="177.39"/>
    <b v="0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0"/>
    <x v="2"/>
    <s v="US"/>
    <s v="USD"/>
    <n v="1421095672"/>
    <d v="2015-01-12T20:47:52"/>
    <n v="1417207672"/>
    <x v="685"/>
    <x v="11"/>
    <b v="0"/>
    <n v="10"/>
    <n v="55.3"/>
    <b v="0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s v="IT"/>
    <s v="EUR"/>
    <n v="1438618170"/>
    <d v="2015-08-03T16:09:30"/>
    <n v="1436026170"/>
    <x v="686"/>
    <x v="1"/>
    <b v="0"/>
    <n v="0"/>
    <s v="N/A"/>
    <b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0"/>
    <x v="2"/>
    <s v="MX"/>
    <s v="MXN"/>
    <n v="1486317653"/>
    <d v="2017-02-05T18:00:53"/>
    <n v="1481133653"/>
    <x v="687"/>
    <x v="12"/>
    <b v="0"/>
    <n v="6"/>
    <n v="591.66999999999996"/>
    <b v="0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1"/>
    <x v="2"/>
    <s v="US"/>
    <s v="USD"/>
    <n v="1444876253"/>
    <d v="2015-10-15T02:30:53"/>
    <n v="1442284253"/>
    <x v="688"/>
    <x v="1"/>
    <b v="0"/>
    <n v="36"/>
    <n v="405.5"/>
    <b v="0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1"/>
    <x v="2"/>
    <s v="US"/>
    <s v="USD"/>
    <n v="1481173140"/>
    <d v="2016-12-08T04:59:00"/>
    <n v="1478016097"/>
    <x v="689"/>
    <x v="46"/>
    <b v="0"/>
    <n v="336"/>
    <n v="343.15"/>
    <b v="0"/>
    <x v="2"/>
    <x v="8"/>
  </r>
  <r>
    <n v="690"/>
    <s v="BLOXSHIELD"/>
    <s v="A radiation shield for your fitness tracker, smartwatch or other wearable smart device"/>
    <n v="20000"/>
    <n v="2468"/>
    <n v="0"/>
    <x v="2"/>
    <s v="US"/>
    <s v="USD"/>
    <n v="1473400800"/>
    <d v="2016-09-09T06:00:00"/>
    <n v="1469718841"/>
    <x v="690"/>
    <x v="40"/>
    <b v="0"/>
    <n v="34"/>
    <n v="72.59"/>
    <b v="0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n v="0"/>
    <x v="2"/>
    <s v="US"/>
    <s v="USD"/>
    <n v="1435711246"/>
    <d v="2015-07-01T00:40:46"/>
    <n v="1433292046"/>
    <x v="691"/>
    <x v="33"/>
    <b v="0"/>
    <n v="10"/>
    <n v="26"/>
    <b v="0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0"/>
    <x v="2"/>
    <s v="GB"/>
    <s v="GBP"/>
    <n v="1482397263"/>
    <d v="2016-12-22T09:01:03"/>
    <n v="1479805263"/>
    <x v="692"/>
    <x v="1"/>
    <b v="0"/>
    <n v="201"/>
    <n v="6.5"/>
    <b v="0"/>
    <x v="2"/>
    <x v="8"/>
  </r>
  <r>
    <n v="693"/>
    <s v="Prana: Wearable for Breathing and Posture"/>
    <s v="Prana is the first wearable combining breath and posture tracking to make your sitting time count."/>
    <n v="100000"/>
    <n v="35338"/>
    <n v="0"/>
    <x v="2"/>
    <s v="US"/>
    <s v="USD"/>
    <n v="1430421827"/>
    <d v="2015-04-30T19:23:47"/>
    <n v="1427829827"/>
    <x v="693"/>
    <x v="1"/>
    <b v="0"/>
    <n v="296"/>
    <n v="119.39"/>
    <b v="0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n v="0"/>
    <x v="2"/>
    <s v="US"/>
    <s v="USD"/>
    <n v="1485964559"/>
    <d v="2017-02-01T15:55:59"/>
    <n v="1483372559"/>
    <x v="694"/>
    <x v="1"/>
    <b v="0"/>
    <n v="7"/>
    <n v="84.29"/>
    <b v="0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n v="0"/>
    <x v="2"/>
    <s v="US"/>
    <s v="USD"/>
    <n v="1414758620"/>
    <d v="2014-10-31T12:30:20"/>
    <n v="1412166620"/>
    <x v="695"/>
    <x v="1"/>
    <b v="0"/>
    <n v="7"/>
    <n v="90.86"/>
    <b v="0"/>
    <x v="2"/>
    <x v="8"/>
  </r>
  <r>
    <n v="696"/>
    <s v="trustee"/>
    <s v="Show your fidelity by wearing the Trustee rings! Show where you are (at)!"/>
    <n v="175000"/>
    <n v="1"/>
    <n v="0"/>
    <x v="2"/>
    <s v="NL"/>
    <s v="EUR"/>
    <n v="1406326502"/>
    <d v="2014-07-25T22:15:02"/>
    <n v="1403734502"/>
    <x v="696"/>
    <x v="1"/>
    <b v="0"/>
    <n v="1"/>
    <n v="1"/>
    <b v="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0"/>
    <x v="2"/>
    <s v="DE"/>
    <s v="EUR"/>
    <n v="1454502789"/>
    <d v="2016-02-03T12:33:09"/>
    <n v="1453206789"/>
    <x v="697"/>
    <x v="13"/>
    <b v="0"/>
    <n v="114"/>
    <n v="20.34"/>
    <b v="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0"/>
    <x v="2"/>
    <s v="US"/>
    <s v="USD"/>
    <n v="1411005600"/>
    <d v="2014-09-18T02:00:00"/>
    <n v="1408141245"/>
    <x v="698"/>
    <x v="15"/>
    <b v="0"/>
    <n v="29"/>
    <n v="530.69000000000005"/>
    <b v="0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1"/>
    <x v="2"/>
    <s v="US"/>
    <s v="USD"/>
    <n v="1385136000"/>
    <d v="2013-11-22T16:00:00"/>
    <n v="1381923548"/>
    <x v="699"/>
    <x v="46"/>
    <b v="0"/>
    <n v="890"/>
    <n v="120.39"/>
    <b v="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0"/>
    <x v="2"/>
    <s v="ES"/>
    <s v="EUR"/>
    <n v="1484065881"/>
    <d v="2017-01-10T16:31:21"/>
    <n v="1481473881"/>
    <x v="700"/>
    <x v="1"/>
    <b v="0"/>
    <n v="31"/>
    <n v="13"/>
    <b v="0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0"/>
    <x v="2"/>
    <s v="GB"/>
    <s v="GBP"/>
    <n v="1406130880"/>
    <d v="2014-07-23T15:54:40"/>
    <n v="1403538880"/>
    <x v="701"/>
    <x v="1"/>
    <b v="0"/>
    <n v="21"/>
    <n v="291.33"/>
    <b v="0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0"/>
    <x v="2"/>
    <s v="US"/>
    <s v="USD"/>
    <n v="1480011987"/>
    <d v="2016-11-24T18:26:27"/>
    <n v="1477416387"/>
    <x v="702"/>
    <x v="1"/>
    <b v="0"/>
    <n v="37"/>
    <n v="124.92"/>
    <b v="0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0"/>
    <x v="2"/>
    <s v="US"/>
    <s v="USD"/>
    <n v="1485905520"/>
    <d v="2017-01-31T23:32:00"/>
    <n v="1481150949"/>
    <x v="703"/>
    <x v="57"/>
    <b v="0"/>
    <n v="7"/>
    <n v="119.57"/>
    <b v="0"/>
    <x v="2"/>
    <x v="8"/>
  </r>
  <r>
    <n v="704"/>
    <s v="ZNITCH- The Evolution in Helmet Safety"/>
    <s v="Turn you helmet into the safest helmet and don't worry about a thing,you will always have the right fit!!"/>
    <n v="55000"/>
    <n v="481"/>
    <n v="0"/>
    <x v="2"/>
    <s v="CA"/>
    <s v="CAD"/>
    <n v="1487565468"/>
    <d v="2017-02-20T04:37:48"/>
    <n v="1482381468"/>
    <x v="704"/>
    <x v="12"/>
    <b v="0"/>
    <n v="4"/>
    <n v="120.25"/>
    <b v="0"/>
    <x v="2"/>
    <x v="8"/>
  </r>
  <r>
    <n v="705"/>
    <s v="SomnoScope"/>
    <s v="The closest thing ever to the Holy Grail of wearables technology"/>
    <n v="100000"/>
    <n v="977"/>
    <n v="0"/>
    <x v="2"/>
    <s v="NL"/>
    <s v="EUR"/>
    <n v="1484999278"/>
    <d v="2017-01-21T11:47:58"/>
    <n v="1482407278"/>
    <x v="705"/>
    <x v="1"/>
    <b v="0"/>
    <n v="5"/>
    <n v="195.4"/>
    <b v="0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s v="ES"/>
    <s v="EUR"/>
    <n v="1481740740"/>
    <d v="2016-12-14T18:39:00"/>
    <n v="1478130783"/>
    <x v="706"/>
    <x v="16"/>
    <b v="0"/>
    <n v="0"/>
    <s v="N/A"/>
    <b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1"/>
    <x v="2"/>
    <s v="GB"/>
    <s v="GBP"/>
    <n v="1483286127"/>
    <d v="2017-01-01T15:55:27"/>
    <n v="1479830127"/>
    <x v="707"/>
    <x v="4"/>
    <b v="0"/>
    <n v="456"/>
    <n v="117.7"/>
    <b v="0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0"/>
    <x v="2"/>
    <s v="GB"/>
    <s v="GBP"/>
    <n v="1410616600"/>
    <d v="2014-09-13T13:56:40"/>
    <n v="1405432600"/>
    <x v="708"/>
    <x v="12"/>
    <b v="0"/>
    <n v="369"/>
    <n v="23.95"/>
    <b v="0"/>
    <x v="2"/>
    <x v="8"/>
  </r>
  <r>
    <n v="709"/>
    <s v="lumiglove"/>
    <s v="A &quot;handheld&quot; light, which eases the way you illuminate objects and/or paths."/>
    <n v="15000"/>
    <n v="61"/>
    <n v="0"/>
    <x v="2"/>
    <s v="US"/>
    <s v="USD"/>
    <n v="1417741159"/>
    <d v="2014-12-05T00:59:19"/>
    <n v="1415149159"/>
    <x v="709"/>
    <x v="1"/>
    <b v="0"/>
    <n v="2"/>
    <n v="30.5"/>
    <b v="0"/>
    <x v="2"/>
    <x v="8"/>
  </r>
  <r>
    <n v="710"/>
    <s v="Hate York Shirt 2.0"/>
    <s v="Shirts, so technologically advanced, they connect mentally to their audience upon sight."/>
    <n v="1200"/>
    <n v="0"/>
    <n v="0"/>
    <x v="2"/>
    <s v="CA"/>
    <s v="CAD"/>
    <n v="1408495440"/>
    <d v="2014-08-20T00:44:00"/>
    <n v="1405640302"/>
    <x v="710"/>
    <x v="15"/>
    <b v="0"/>
    <n v="0"/>
    <s v="N/A"/>
    <b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n v="0"/>
    <x v="2"/>
    <s v="NL"/>
    <s v="EUR"/>
    <n v="1481716868"/>
    <d v="2016-12-14T12:01:08"/>
    <n v="1478257268"/>
    <x v="711"/>
    <x v="4"/>
    <b v="0"/>
    <n v="338"/>
    <n v="99.97"/>
    <b v="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2"/>
    <s v="US"/>
    <s v="USD"/>
    <n v="1455466832"/>
    <d v="2016-02-14T16:20:32"/>
    <n v="1452874832"/>
    <x v="712"/>
    <x v="1"/>
    <b v="0"/>
    <n v="4"/>
    <n v="26.25"/>
    <b v="0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0"/>
    <x v="2"/>
    <s v="IT"/>
    <s v="EUR"/>
    <n v="1465130532"/>
    <d v="2016-06-05T12:42:12"/>
    <n v="1462538532"/>
    <x v="713"/>
    <x v="1"/>
    <b v="0"/>
    <n v="1"/>
    <n v="199"/>
    <b v="0"/>
    <x v="2"/>
    <x v="8"/>
  </r>
  <r>
    <n v="714"/>
    <s v="Prep Packs Survival Belt"/>
    <s v="The Prep Packs Survival Belt allows you to carry all of the essentials for outdoor survival inside your belt buckle"/>
    <n v="15000"/>
    <n v="2249"/>
    <n v="0"/>
    <x v="2"/>
    <s v="US"/>
    <s v="USD"/>
    <n v="1488308082"/>
    <d v="2017-02-28T18:54:42"/>
    <n v="1483124082"/>
    <x v="714"/>
    <x v="12"/>
    <b v="0"/>
    <n v="28"/>
    <n v="80.319999999999993"/>
    <b v="0"/>
    <x v="2"/>
    <x v="8"/>
  </r>
  <r>
    <n v="715"/>
    <s v="Mouse^3"/>
    <s v="Mouse^3 is the next generation of input devices. With cursor control and customized gesture recognition, its applications are endless!"/>
    <n v="27500"/>
    <n v="1389"/>
    <n v="0"/>
    <x v="2"/>
    <s v="US"/>
    <s v="USD"/>
    <n v="1446693040"/>
    <d v="2015-11-05T03:10:40"/>
    <n v="1443233440"/>
    <x v="715"/>
    <x v="4"/>
    <b v="0"/>
    <n v="12"/>
    <n v="115.75"/>
    <b v="0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n v="0"/>
    <x v="2"/>
    <s v="US"/>
    <s v="USD"/>
    <n v="1417392000"/>
    <d v="2014-12-01T00:00:00"/>
    <n v="1414511307"/>
    <x v="716"/>
    <x v="15"/>
    <b v="0"/>
    <n v="16"/>
    <n v="44.69"/>
    <b v="0"/>
    <x v="2"/>
    <x v="8"/>
  </r>
  <r>
    <n v="717"/>
    <s v="cool air belt"/>
    <s v="Cool air flowing under clothing keeps you cool."/>
    <n v="100000"/>
    <n v="305"/>
    <n v="0"/>
    <x v="2"/>
    <s v="US"/>
    <s v="USD"/>
    <n v="1409949002"/>
    <d v="2014-09-05T20:30:02"/>
    <n v="1407357002"/>
    <x v="717"/>
    <x v="1"/>
    <b v="0"/>
    <n v="4"/>
    <n v="76.25"/>
    <b v="0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n v="0"/>
    <x v="2"/>
    <s v="US"/>
    <s v="USD"/>
    <n v="1487397540"/>
    <d v="2017-02-18T05:59:00"/>
    <n v="1484684247"/>
    <x v="718"/>
    <x v="0"/>
    <b v="0"/>
    <n v="4"/>
    <n v="22.5"/>
    <b v="0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0"/>
    <x v="2"/>
    <s v="US"/>
    <s v="USD"/>
    <n v="1456189076"/>
    <d v="2016-02-23T00:57:56"/>
    <n v="1454979476"/>
    <x v="719"/>
    <x v="20"/>
    <b v="0"/>
    <n v="10"/>
    <n v="19.399999999999999"/>
    <b v="0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n v="1"/>
    <x v="0"/>
    <s v="US"/>
    <s v="USD"/>
    <n v="1327851291"/>
    <d v="2012-01-29T15:34:51"/>
    <n v="1325432091"/>
    <x v="720"/>
    <x v="33"/>
    <b v="0"/>
    <n v="41"/>
    <n v="66.709999999999994"/>
    <b v="1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"/>
    <x v="0"/>
    <s v="US"/>
    <s v="USD"/>
    <n v="1406900607"/>
    <d v="2014-08-01T13:43:27"/>
    <n v="1403012607"/>
    <x v="721"/>
    <x v="11"/>
    <b v="0"/>
    <n v="119"/>
    <n v="84.14"/>
    <b v="1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n v="1"/>
    <x v="0"/>
    <s v="US"/>
    <s v="USD"/>
    <n v="1333909178"/>
    <d v="2012-04-08T18:19:38"/>
    <n v="1331320778"/>
    <x v="722"/>
    <x v="1"/>
    <b v="0"/>
    <n v="153"/>
    <n v="215.73"/>
    <b v="1"/>
    <x v="3"/>
    <x v="9"/>
  </r>
  <r>
    <n v="723"/>
    <s v="The 2015 Pro Football Beast Book"/>
    <s v="The Definitive (and Slightly Ridiculous) Guide to Enjoying the 2015 Pro Football Season"/>
    <n v="5000"/>
    <n v="5469"/>
    <n v="1"/>
    <x v="0"/>
    <s v="US"/>
    <s v="USD"/>
    <n v="1438228740"/>
    <d v="2015-07-30T03:59:00"/>
    <n v="1435606549"/>
    <x v="723"/>
    <x v="1"/>
    <b v="0"/>
    <n v="100"/>
    <n v="54.69"/>
    <b v="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"/>
    <x v="0"/>
    <s v="US"/>
    <s v="USD"/>
    <n v="1309447163"/>
    <d v="2011-06-30T15:19:23"/>
    <n v="1306855163"/>
    <x v="724"/>
    <x v="1"/>
    <b v="0"/>
    <n v="143"/>
    <n v="51.63"/>
    <b v="1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n v="1"/>
    <x v="0"/>
    <s v="US"/>
    <s v="USD"/>
    <n v="1450018912"/>
    <d v="2015-12-13T15:01:52"/>
    <n v="1447426912"/>
    <x v="725"/>
    <x v="1"/>
    <b v="0"/>
    <n v="140"/>
    <n v="143.36000000000001"/>
    <b v="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n v="1"/>
    <x v="0"/>
    <s v="US"/>
    <s v="USD"/>
    <n v="1365728487"/>
    <d v="2013-04-12T01:01:27"/>
    <n v="1363136487"/>
    <x v="726"/>
    <x v="1"/>
    <b v="0"/>
    <n v="35"/>
    <n v="72.430000000000007"/>
    <b v="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2"/>
    <x v="0"/>
    <s v="US"/>
    <s v="USD"/>
    <n v="1358198400"/>
    <d v="2013-01-14T21:20:00"/>
    <n v="1354580949"/>
    <x v="727"/>
    <x v="16"/>
    <b v="0"/>
    <n v="149"/>
    <n v="36.53"/>
    <b v="1"/>
    <x v="3"/>
    <x v="9"/>
  </r>
  <r>
    <n v="728"/>
    <s v="The Age of the Platform: My Fourth Book"/>
    <s v="A big idea non-fiction book by an impatient three-time author and insomniac willing to bet on himself."/>
    <n v="7500"/>
    <n v="7917.45"/>
    <n v="1"/>
    <x v="0"/>
    <s v="US"/>
    <s v="USD"/>
    <n v="1313957157"/>
    <d v="2011-08-21T20:05:57"/>
    <n v="1310069157"/>
    <x v="728"/>
    <x v="11"/>
    <b v="0"/>
    <n v="130"/>
    <n v="60.9"/>
    <b v="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n v="1"/>
    <x v="0"/>
    <s v="US"/>
    <s v="USD"/>
    <n v="1348028861"/>
    <d v="2012-09-19T04:27:41"/>
    <n v="1342844861"/>
    <x v="729"/>
    <x v="12"/>
    <b v="0"/>
    <n v="120"/>
    <n v="43.55"/>
    <b v="1"/>
    <x v="3"/>
    <x v="9"/>
  </r>
  <r>
    <n v="730"/>
    <s v="Encyclopedia of Surfing"/>
    <s v="A Massive but Cheerful Online Digital Archive of Surfing"/>
    <n v="20000"/>
    <n v="26438"/>
    <n v="1"/>
    <x v="0"/>
    <s v="US"/>
    <s v="USD"/>
    <n v="1323280391"/>
    <d v="2011-12-07T17:53:11"/>
    <n v="1320688391"/>
    <x v="730"/>
    <x v="1"/>
    <b v="0"/>
    <n v="265"/>
    <n v="99.77"/>
    <b v="1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n v="1"/>
    <x v="0"/>
    <s v="US"/>
    <s v="USD"/>
    <n v="1327212000"/>
    <d v="2012-01-22T06:00:00"/>
    <n v="1322852747"/>
    <x v="731"/>
    <x v="38"/>
    <b v="0"/>
    <n v="71"/>
    <n v="88.73"/>
    <b v="1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2"/>
    <x v="0"/>
    <s v="GB"/>
    <s v="GBP"/>
    <n v="1380449461"/>
    <d v="2013-09-29T10:11:01"/>
    <n v="1375265461"/>
    <x v="732"/>
    <x v="12"/>
    <b v="0"/>
    <n v="13"/>
    <n v="4.92"/>
    <b v="1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"/>
    <x v="0"/>
    <s v="GB"/>
    <s v="GBP"/>
    <n v="1387533892"/>
    <d v="2013-12-20T10:04:52"/>
    <n v="1384941892"/>
    <x v="733"/>
    <x v="1"/>
    <b v="0"/>
    <n v="169"/>
    <n v="17.82"/>
    <b v="1"/>
    <x v="3"/>
    <x v="9"/>
  </r>
  <r>
    <n v="734"/>
    <s v="Sideswiped"/>
    <s v="Sideswiped is my story of growing in and trusting God through the mess and mysteries of life."/>
    <n v="8500"/>
    <n v="10670"/>
    <n v="1"/>
    <x v="0"/>
    <s v="CA"/>
    <s v="CAD"/>
    <n v="1431147600"/>
    <d v="2015-05-09T05:00:00"/>
    <n v="1428465420"/>
    <x v="734"/>
    <x v="0"/>
    <b v="0"/>
    <n v="57"/>
    <n v="187.19"/>
    <b v="1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n v="1"/>
    <x v="0"/>
    <s v="US"/>
    <s v="USD"/>
    <n v="1417653540"/>
    <d v="2014-12-04T00:39:00"/>
    <n v="1414975346"/>
    <x v="735"/>
    <x v="0"/>
    <b v="0"/>
    <n v="229"/>
    <n v="234.81"/>
    <b v="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n v="3"/>
    <x v="0"/>
    <s v="US"/>
    <s v="USD"/>
    <n v="1385009940"/>
    <d v="2013-11-21T04:59:00"/>
    <n v="1383327440"/>
    <x v="736"/>
    <x v="23"/>
    <b v="0"/>
    <n v="108"/>
    <n v="105.05"/>
    <b v="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n v="1"/>
    <x v="0"/>
    <s v="US"/>
    <s v="USD"/>
    <n v="1392408000"/>
    <d v="2014-02-14T20:00:00"/>
    <n v="1390890987"/>
    <x v="737"/>
    <x v="10"/>
    <b v="0"/>
    <n v="108"/>
    <n v="56.67"/>
    <b v="1"/>
    <x v="3"/>
    <x v="9"/>
  </r>
  <r>
    <n v="738"/>
    <s v="Under the Sour Sun: Hunger through the Eyes of a Child"/>
    <s v="The true story of a child's struggle with hunger, poverty, and war in El Salvador."/>
    <n v="1500"/>
    <n v="1601"/>
    <n v="1"/>
    <x v="0"/>
    <s v="US"/>
    <s v="USD"/>
    <n v="1417409940"/>
    <d v="2014-12-01T04:59:00"/>
    <n v="1414765794"/>
    <x v="738"/>
    <x v="0"/>
    <b v="0"/>
    <n v="41"/>
    <n v="39.049999999999997"/>
    <b v="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2"/>
    <x v="0"/>
    <s v="US"/>
    <s v="USD"/>
    <n v="1407758629"/>
    <d v="2014-08-11T12:03:49"/>
    <n v="1404907429"/>
    <x v="739"/>
    <x v="15"/>
    <b v="0"/>
    <n v="139"/>
    <n v="68.349999999999994"/>
    <b v="1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"/>
    <x v="0"/>
    <s v="US"/>
    <s v="USD"/>
    <n v="1434857482"/>
    <d v="2015-06-21T03:31:22"/>
    <n v="1433647882"/>
    <x v="740"/>
    <x v="20"/>
    <b v="0"/>
    <n v="19"/>
    <n v="169.58"/>
    <b v="1"/>
    <x v="3"/>
    <x v="9"/>
  </r>
  <r>
    <n v="741"/>
    <s v="reVILNA: the vilna ghetto project"/>
    <s v="A revolutionary digital mapping project of the Vilna Ghetto"/>
    <n v="13000"/>
    <n v="13293.8"/>
    <n v="1"/>
    <x v="0"/>
    <s v="US"/>
    <s v="USD"/>
    <n v="1370964806"/>
    <d v="2013-06-11T15:33:26"/>
    <n v="1367940806"/>
    <x v="741"/>
    <x v="6"/>
    <b v="0"/>
    <n v="94"/>
    <n v="141.41999999999999"/>
    <b v="1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"/>
    <x v="0"/>
    <s v="US"/>
    <s v="USD"/>
    <n v="1395435712"/>
    <d v="2014-03-21T21:01:52"/>
    <n v="1392847312"/>
    <x v="742"/>
    <x v="1"/>
    <b v="0"/>
    <n v="23"/>
    <n v="67.39"/>
    <b v="1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"/>
    <x v="0"/>
    <s v="US"/>
    <s v="USD"/>
    <n v="1334610000"/>
    <d v="2012-04-16T21:00:00"/>
    <n v="1332435685"/>
    <x v="743"/>
    <x v="25"/>
    <b v="0"/>
    <n v="15"/>
    <n v="54.27"/>
    <b v="1"/>
    <x v="3"/>
    <x v="9"/>
  </r>
  <r>
    <n v="744"/>
    <s v="A Revolutionary Leadership Resource Book"/>
    <s v="Join others to help create a world that is possible -- in your workplace, community and society!"/>
    <n v="5000"/>
    <n v="5116"/>
    <n v="1"/>
    <x v="0"/>
    <s v="US"/>
    <s v="USD"/>
    <n v="1355439503"/>
    <d v="2012-12-13T22:58:23"/>
    <n v="1352847503"/>
    <x v="744"/>
    <x v="1"/>
    <b v="0"/>
    <n v="62"/>
    <n v="82.52"/>
    <b v="1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2"/>
    <x v="0"/>
    <s v="US"/>
    <s v="USD"/>
    <n v="1367588645"/>
    <d v="2013-05-03T13:44:05"/>
    <n v="1364996645"/>
    <x v="745"/>
    <x v="1"/>
    <b v="0"/>
    <n v="74"/>
    <n v="53.73"/>
    <b v="1"/>
    <x v="3"/>
    <x v="9"/>
  </r>
  <r>
    <n v="746"/>
    <s v="Attention: People With Body Parts"/>
    <s v="This is a book of letters. Letters to our body parts."/>
    <n v="2987"/>
    <n v="3318"/>
    <n v="1"/>
    <x v="0"/>
    <s v="US"/>
    <s v="USD"/>
    <n v="1348372740"/>
    <d v="2012-09-23T03:59:00"/>
    <n v="1346806909"/>
    <x v="746"/>
    <x v="10"/>
    <b v="0"/>
    <n v="97"/>
    <n v="34.21"/>
    <b v="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n v="1"/>
    <x v="0"/>
    <s v="NL"/>
    <s v="EUR"/>
    <n v="1421319240"/>
    <d v="2015-01-15T10:54:00"/>
    <n v="1418649019"/>
    <x v="747"/>
    <x v="0"/>
    <b v="0"/>
    <n v="55"/>
    <n v="127.33"/>
    <b v="1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n v="1"/>
    <x v="0"/>
    <s v="US"/>
    <s v="USD"/>
    <n v="1407701966"/>
    <d v="2014-08-10T20:19:26"/>
    <n v="1405109966"/>
    <x v="748"/>
    <x v="1"/>
    <b v="0"/>
    <n v="44"/>
    <n v="45.57"/>
    <b v="1"/>
    <x v="3"/>
    <x v="9"/>
  </r>
  <r>
    <n v="749"/>
    <s v="chartwellwest.com"/>
    <s v="A place for rational, fact and data based non-partisan political and societal commentary on things that matter to Americans."/>
    <n v="10000"/>
    <n v="10556"/>
    <n v="1"/>
    <x v="0"/>
    <s v="US"/>
    <s v="USD"/>
    <n v="1485642930"/>
    <d v="2017-01-28T22:35:30"/>
    <n v="1483050930"/>
    <x v="749"/>
    <x v="1"/>
    <b v="0"/>
    <n v="110"/>
    <n v="95.96"/>
    <b v="1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"/>
    <x v="0"/>
    <s v="US"/>
    <s v="USD"/>
    <n v="1361739872"/>
    <d v="2013-02-24T21:04:32"/>
    <n v="1359147872"/>
    <x v="750"/>
    <x v="1"/>
    <b v="0"/>
    <n v="59"/>
    <n v="77.27"/>
    <b v="1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n v="1"/>
    <x v="0"/>
    <s v="US"/>
    <s v="USD"/>
    <n v="1312470475"/>
    <d v="2011-08-04T15:07:55"/>
    <n v="1308496075"/>
    <x v="751"/>
    <x v="32"/>
    <b v="0"/>
    <n v="62"/>
    <n v="57.34"/>
    <b v="1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"/>
    <x v="0"/>
    <s v="AU"/>
    <s v="AUD"/>
    <n v="1476615600"/>
    <d v="2016-10-16T11:00:00"/>
    <n v="1474884417"/>
    <x v="752"/>
    <x v="18"/>
    <b v="0"/>
    <n v="105"/>
    <n v="53.19"/>
    <b v="1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"/>
    <x v="0"/>
    <s v="US"/>
    <s v="USD"/>
    <n v="1423922991"/>
    <d v="2015-02-14T14:09:51"/>
    <n v="1421330991"/>
    <x v="753"/>
    <x v="1"/>
    <b v="0"/>
    <n v="26"/>
    <n v="492.31"/>
    <b v="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"/>
    <x v="0"/>
    <s v="US"/>
    <s v="USD"/>
    <n v="1357408721"/>
    <d v="2013-01-05T17:58:41"/>
    <n v="1354816721"/>
    <x v="754"/>
    <x v="1"/>
    <b v="0"/>
    <n v="49"/>
    <n v="42.35"/>
    <b v="1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"/>
    <x v="0"/>
    <s v="US"/>
    <s v="USD"/>
    <n v="1369010460"/>
    <d v="2013-05-20T00:41:00"/>
    <n v="1366381877"/>
    <x v="755"/>
    <x v="1"/>
    <b v="0"/>
    <n v="68"/>
    <n v="37.47"/>
    <b v="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"/>
    <x v="0"/>
    <s v="US"/>
    <s v="USD"/>
    <n v="1303147459"/>
    <d v="2011-04-18T17:24:19"/>
    <n v="1297880659"/>
    <x v="756"/>
    <x v="31"/>
    <b v="0"/>
    <n v="22"/>
    <n v="37.450000000000003"/>
    <b v="1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"/>
    <x v="0"/>
    <s v="US"/>
    <s v="USD"/>
    <n v="1354756714"/>
    <d v="2012-12-06T01:18:34"/>
    <n v="1353547114"/>
    <x v="757"/>
    <x v="20"/>
    <b v="0"/>
    <n v="18"/>
    <n v="33.06"/>
    <b v="1"/>
    <x v="3"/>
    <x v="9"/>
  </r>
  <r>
    <n v="758"/>
    <s v="Publish Waiting On Humanity"/>
    <s v="I am publishing my book, Waiting on Humanity and need some finishing funds to do so."/>
    <n v="2500"/>
    <n v="2550"/>
    <n v="1"/>
    <x v="0"/>
    <s v="US"/>
    <s v="USD"/>
    <n v="1286568268"/>
    <d v="2010-10-08T20:04:28"/>
    <n v="1283976268"/>
    <x v="758"/>
    <x v="1"/>
    <b v="0"/>
    <n v="19"/>
    <n v="134.21"/>
    <b v="1"/>
    <x v="3"/>
    <x v="9"/>
  </r>
  <r>
    <n v="759"/>
    <s v="Wild Ruins"/>
    <s v="Help me search for the lost ruins of the UK. A unique guide to  lesser known and somewhat known ruins of Britain."/>
    <n v="5000"/>
    <n v="5096"/>
    <n v="1"/>
    <x v="0"/>
    <s v="GB"/>
    <s v="GBP"/>
    <n v="1404892539"/>
    <d v="2014-07-09T07:55:39"/>
    <n v="1401436539"/>
    <x v="759"/>
    <x v="4"/>
    <b v="0"/>
    <n v="99"/>
    <n v="51.47"/>
    <b v="1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s v="US"/>
    <s v="USD"/>
    <n v="1480188013"/>
    <d v="2016-11-26T19:20:13"/>
    <n v="1477592413"/>
    <x v="760"/>
    <x v="1"/>
    <b v="0"/>
    <n v="0"/>
    <s v="N/A"/>
    <b v="0"/>
    <x v="3"/>
    <x v="10"/>
  </r>
  <r>
    <n v="761"/>
    <s v="DONE WITH DEATH"/>
    <s v="The day Chuck died was the day everything changed. Now he has to save the afterlife from extinction or die again trying."/>
    <n v="5000"/>
    <n v="235"/>
    <n v="0"/>
    <x v="2"/>
    <s v="US"/>
    <s v="USD"/>
    <n v="1391364126"/>
    <d v="2014-02-02T18:02:06"/>
    <n v="1388772126"/>
    <x v="761"/>
    <x v="1"/>
    <b v="0"/>
    <n v="6"/>
    <n v="39.17"/>
    <b v="0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s v="MX"/>
    <s v="MXN"/>
    <n v="1480831200"/>
    <d v="2016-12-04T06:00:00"/>
    <n v="1479328570"/>
    <x v="762"/>
    <x v="42"/>
    <b v="0"/>
    <n v="0"/>
    <s v="N/A"/>
    <b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2"/>
    <s v="GB"/>
    <s v="GBP"/>
    <n v="1376563408"/>
    <d v="2013-08-15T10:43:28"/>
    <n v="1373971408"/>
    <x v="763"/>
    <x v="1"/>
    <b v="0"/>
    <n v="1"/>
    <n v="5"/>
    <b v="0"/>
    <x v="3"/>
    <x v="10"/>
  </r>
  <r>
    <n v="764"/>
    <s v="[JOE]KES"/>
    <s v="[JOE]KES is a book full of over 200 original, sometimes funny, pun-ish Joekes. If you hate the book, use it as a coster!"/>
    <n v="5000"/>
    <n v="0"/>
    <n v="0"/>
    <x v="2"/>
    <s v="US"/>
    <s v="USD"/>
    <n v="1441858161"/>
    <d v="2015-09-10T04:09:21"/>
    <n v="1439266161"/>
    <x v="764"/>
    <x v="1"/>
    <b v="0"/>
    <n v="0"/>
    <s v="N/A"/>
    <b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n v="0"/>
    <x v="2"/>
    <s v="US"/>
    <s v="USD"/>
    <n v="1413723684"/>
    <d v="2014-10-19T13:01:24"/>
    <n v="1411131684"/>
    <x v="765"/>
    <x v="1"/>
    <b v="0"/>
    <n v="44"/>
    <n v="57.3"/>
    <b v="0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s v="CA"/>
    <s v="CAD"/>
    <n v="1424112483"/>
    <d v="2015-02-16T18:48:03"/>
    <n v="1421520483"/>
    <x v="766"/>
    <x v="1"/>
    <b v="0"/>
    <n v="0"/>
    <s v="N/A"/>
    <b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0"/>
    <x v="2"/>
    <s v="US"/>
    <s v="USD"/>
    <n v="1432178810"/>
    <d v="2015-05-21T03:26:50"/>
    <n v="1429586810"/>
    <x v="767"/>
    <x v="1"/>
    <b v="0"/>
    <n v="3"/>
    <n v="59"/>
    <b v="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s v="US"/>
    <s v="USD"/>
    <n v="1387169890"/>
    <d v="2013-12-16T04:58:10"/>
    <n v="1384577890"/>
    <x v="768"/>
    <x v="1"/>
    <b v="0"/>
    <n v="0"/>
    <s v="N/A"/>
    <b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n v="0"/>
    <x v="2"/>
    <s v="US"/>
    <s v="USD"/>
    <n v="1388102094"/>
    <d v="2013-12-26T23:54:54"/>
    <n v="1385510094"/>
    <x v="769"/>
    <x v="1"/>
    <b v="0"/>
    <n v="52"/>
    <n v="31.85"/>
    <b v="0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s v="US"/>
    <s v="USD"/>
    <n v="1361750369"/>
    <d v="2013-02-24T23:59:29"/>
    <n v="1358294369"/>
    <x v="770"/>
    <x v="4"/>
    <b v="0"/>
    <n v="0"/>
    <s v="N/A"/>
    <b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n v="0"/>
    <x v="2"/>
    <s v="US"/>
    <s v="USD"/>
    <n v="1454183202"/>
    <d v="2016-01-30T19:46:42"/>
    <n v="1449863202"/>
    <x v="771"/>
    <x v="38"/>
    <b v="0"/>
    <n v="1"/>
    <n v="10"/>
    <b v="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0"/>
    <x v="2"/>
    <s v="US"/>
    <s v="USD"/>
    <n v="1257047940"/>
    <d v="2009-11-01T03:59:00"/>
    <n v="1252718519"/>
    <x v="772"/>
    <x v="38"/>
    <b v="0"/>
    <n v="1"/>
    <n v="50"/>
    <b v="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n v="0"/>
    <x v="2"/>
    <s v="GB"/>
    <s v="GBP"/>
    <n v="1431298860"/>
    <d v="2015-05-10T23:01:00"/>
    <n v="1428341985"/>
    <x v="773"/>
    <x v="35"/>
    <b v="0"/>
    <n v="2"/>
    <n v="16"/>
    <b v="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1"/>
    <x v="2"/>
    <s v="US"/>
    <s v="USD"/>
    <n v="1393181018"/>
    <d v="2014-02-23T18:43:38"/>
    <n v="1390589018"/>
    <x v="774"/>
    <x v="1"/>
    <b v="0"/>
    <n v="9"/>
    <n v="39"/>
    <b v="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n v="0"/>
    <x v="2"/>
    <s v="US"/>
    <s v="USD"/>
    <n v="1323998795"/>
    <d v="2011-12-16T01:26:35"/>
    <n v="1321406795"/>
    <x v="775"/>
    <x v="1"/>
    <b v="0"/>
    <n v="5"/>
    <n v="34"/>
    <b v="0"/>
    <x v="3"/>
    <x v="10"/>
  </r>
  <r>
    <n v="776"/>
    <s v="Run Ragged"/>
    <s v="Would anything change if women were in charge? Book Clubs, readers, and critics herald the latest by award-winning author, Aguila."/>
    <n v="7000"/>
    <n v="3598"/>
    <n v="1"/>
    <x v="2"/>
    <s v="US"/>
    <s v="USD"/>
    <n v="1444539600"/>
    <d v="2015-10-11T05:00:00"/>
    <n v="1441297645"/>
    <x v="776"/>
    <x v="52"/>
    <b v="0"/>
    <n v="57"/>
    <n v="63.12"/>
    <b v="0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0"/>
    <x v="2"/>
    <s v="US"/>
    <s v="USD"/>
    <n v="1375313577"/>
    <d v="2013-07-31T23:32:57"/>
    <n v="1372721577"/>
    <x v="777"/>
    <x v="1"/>
    <b v="0"/>
    <n v="3"/>
    <n v="7"/>
    <b v="0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n v="0"/>
    <x v="2"/>
    <s v="US"/>
    <s v="USD"/>
    <n v="1398876680"/>
    <d v="2014-04-30T16:51:20"/>
    <n v="1396284680"/>
    <x v="778"/>
    <x v="1"/>
    <b v="0"/>
    <n v="1"/>
    <n v="2"/>
    <b v="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n v="0"/>
    <x v="2"/>
    <s v="US"/>
    <s v="USD"/>
    <n v="1287115200"/>
    <d v="2010-10-15T04:00:00"/>
    <n v="1284567905"/>
    <x v="779"/>
    <x v="41"/>
    <b v="0"/>
    <n v="6"/>
    <n v="66.67"/>
    <b v="0"/>
    <x v="3"/>
    <x v="10"/>
  </r>
  <r>
    <n v="780"/>
    <s v="Wess Meets West - Press Our New Album on CD!"/>
    <s v="We are finishing up recording our new record and we would like help with its physical CD release."/>
    <n v="1000"/>
    <n v="1040"/>
    <n v="1"/>
    <x v="0"/>
    <s v="US"/>
    <s v="USD"/>
    <n v="1304439025"/>
    <d v="2011-05-03T16:10:25"/>
    <n v="1301847025"/>
    <x v="780"/>
    <x v="1"/>
    <b v="0"/>
    <n v="27"/>
    <n v="38.520000000000003"/>
    <b v="1"/>
    <x v="4"/>
    <x v="11"/>
  </r>
  <r>
    <n v="781"/>
    <s v="Touring the United States This July"/>
    <s v="&quot;WE ARE ON A MISSION TO TOUR THE UNITED STATES NON-STOP. TO DO SO WE NEED TO PURCHASE A NEW VAN.&quot;"/>
    <n v="800"/>
    <n v="1065.23"/>
    <n v="1"/>
    <x v="0"/>
    <s v="US"/>
    <s v="USD"/>
    <n v="1370649674"/>
    <d v="2013-06-08T00:01:14"/>
    <n v="1368057674"/>
    <x v="781"/>
    <x v="1"/>
    <b v="0"/>
    <n v="25"/>
    <n v="42.61"/>
    <b v="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n v="1"/>
    <x v="0"/>
    <s v="US"/>
    <s v="USD"/>
    <n v="1345918302"/>
    <d v="2012-08-25T18:11:42"/>
    <n v="1343326302"/>
    <x v="782"/>
    <x v="1"/>
    <b v="0"/>
    <n v="14"/>
    <n v="50"/>
    <b v="1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"/>
    <x v="0"/>
    <s v="US"/>
    <s v="USD"/>
    <n v="1335564000"/>
    <d v="2012-04-27T22:00:00"/>
    <n v="1332182049"/>
    <x v="783"/>
    <x v="19"/>
    <b v="0"/>
    <n v="35"/>
    <n v="63.49"/>
    <b v="1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"/>
    <x v="0"/>
    <s v="US"/>
    <s v="USD"/>
    <n v="1395023719"/>
    <d v="2014-03-17T02:35:19"/>
    <n v="1391571319"/>
    <x v="784"/>
    <x v="4"/>
    <b v="0"/>
    <n v="10"/>
    <n v="102.5"/>
    <b v="1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n v="2"/>
    <x v="0"/>
    <s v="US"/>
    <s v="USD"/>
    <n v="1362060915"/>
    <d v="2013-02-28T14:15:15"/>
    <n v="1359468915"/>
    <x v="785"/>
    <x v="1"/>
    <b v="0"/>
    <n v="29"/>
    <n v="31.14"/>
    <b v="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n v="1"/>
    <x v="0"/>
    <s v="US"/>
    <s v="USD"/>
    <n v="1336751220"/>
    <d v="2012-05-11T15:47:00"/>
    <n v="1331774434"/>
    <x v="786"/>
    <x v="44"/>
    <b v="0"/>
    <n v="44"/>
    <n v="162.27000000000001"/>
    <b v="1"/>
    <x v="4"/>
    <x v="11"/>
  </r>
  <r>
    <n v="787"/>
    <s v="Mahayla CD Pressing"/>
    <s v="We've made our goal with your help. Thanks so much! This is a great time to pre-purchase the album and get some extra perks."/>
    <n v="1200"/>
    <n v="1370"/>
    <n v="1"/>
    <x v="0"/>
    <s v="US"/>
    <s v="USD"/>
    <n v="1383318226"/>
    <d v="2013-11-01T15:03:46"/>
    <n v="1380726226"/>
    <x v="787"/>
    <x v="1"/>
    <b v="0"/>
    <n v="17"/>
    <n v="80.59"/>
    <b v="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n v="2"/>
    <x v="0"/>
    <s v="US"/>
    <s v="USD"/>
    <n v="1341633540"/>
    <d v="2012-07-07T03:59:00"/>
    <n v="1338336588"/>
    <x v="788"/>
    <x v="52"/>
    <b v="0"/>
    <n v="34"/>
    <n v="59.85"/>
    <b v="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"/>
    <x v="0"/>
    <s v="US"/>
    <s v="USD"/>
    <n v="1358755140"/>
    <d v="2013-01-21T07:59:00"/>
    <n v="1357187280"/>
    <x v="789"/>
    <x v="10"/>
    <b v="0"/>
    <n v="14"/>
    <n v="132.86000000000001"/>
    <b v="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"/>
    <x v="0"/>
    <s v="US"/>
    <s v="USD"/>
    <n v="1359680939"/>
    <d v="2013-02-01T01:08:59"/>
    <n v="1357088939"/>
    <x v="790"/>
    <x v="1"/>
    <b v="0"/>
    <n v="156"/>
    <n v="92.55"/>
    <b v="1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"/>
    <x v="0"/>
    <s v="US"/>
    <s v="USD"/>
    <n v="1384322340"/>
    <d v="2013-11-13T05:59:00"/>
    <n v="1381430646"/>
    <x v="791"/>
    <x v="15"/>
    <b v="0"/>
    <n v="128"/>
    <n v="60.86"/>
    <b v="1"/>
    <x v="4"/>
    <x v="11"/>
  </r>
  <r>
    <n v="792"/>
    <s v="&quot;Believable Lies&quot; - The Album"/>
    <s v="Rock n' Roll about the intersection of lies and belief: the Believable Lie."/>
    <n v="2500"/>
    <n v="2511.11"/>
    <n v="1"/>
    <x v="0"/>
    <s v="US"/>
    <s v="USD"/>
    <n v="1383861483"/>
    <d v="2013-11-07T21:58:03"/>
    <n v="1381265883"/>
    <x v="792"/>
    <x v="1"/>
    <b v="0"/>
    <n v="60"/>
    <n v="41.85"/>
    <b v="1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"/>
    <x v="0"/>
    <s v="US"/>
    <s v="USD"/>
    <n v="1372827540"/>
    <d v="2013-07-03T04:59:00"/>
    <n v="1371491244"/>
    <x v="793"/>
    <x v="13"/>
    <b v="0"/>
    <n v="32"/>
    <n v="88.33"/>
    <b v="1"/>
    <x v="4"/>
    <x v="11"/>
  </r>
  <r>
    <n v="794"/>
    <s v="Begins Again"/>
    <s v="The Brian Davis Band is a group of friends that want to share their lives and experiences through music that connects with people."/>
    <n v="8000"/>
    <n v="8425"/>
    <n v="1"/>
    <x v="0"/>
    <s v="US"/>
    <s v="USD"/>
    <n v="1315242360"/>
    <d v="2011-09-05T17:06:00"/>
    <n v="1310438737"/>
    <x v="794"/>
    <x v="53"/>
    <b v="0"/>
    <n v="53"/>
    <n v="158.96"/>
    <b v="1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"/>
    <x v="0"/>
    <s v="US"/>
    <s v="USD"/>
    <n v="1333774740"/>
    <d v="2012-04-07T04:59:00"/>
    <n v="1330094566"/>
    <x v="795"/>
    <x v="40"/>
    <b v="0"/>
    <n v="184"/>
    <n v="85.05"/>
    <b v="1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n v="1"/>
    <x v="0"/>
    <s v="US"/>
    <s v="USD"/>
    <n v="1379279400"/>
    <d v="2013-09-15T21:10:00"/>
    <n v="1376687485"/>
    <x v="796"/>
    <x v="1"/>
    <b v="0"/>
    <n v="90"/>
    <n v="112.61"/>
    <b v="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n v="1"/>
    <x v="0"/>
    <s v="US"/>
    <s v="USD"/>
    <n v="1335672000"/>
    <d v="2012-04-29T04:00:00"/>
    <n v="1332978688"/>
    <x v="797"/>
    <x v="0"/>
    <b v="0"/>
    <n v="71"/>
    <n v="45.44"/>
    <b v="1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n v="1"/>
    <x v="0"/>
    <s v="US"/>
    <s v="USD"/>
    <n v="1412086187"/>
    <d v="2014-09-30T14:09:47"/>
    <n v="1409494187"/>
    <x v="798"/>
    <x v="1"/>
    <b v="0"/>
    <n v="87"/>
    <n v="46.22"/>
    <b v="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"/>
    <x v="0"/>
    <s v="US"/>
    <s v="USD"/>
    <n v="1335542446"/>
    <d v="2012-04-27T16:00:46"/>
    <n v="1332950446"/>
    <x v="799"/>
    <x v="1"/>
    <b v="0"/>
    <n v="28"/>
    <n v="178.61"/>
    <b v="1"/>
    <x v="4"/>
    <x v="11"/>
  </r>
  <r>
    <n v="800"/>
    <s v="LF4 WildFire"/>
    <s v="Scotland's premier classic rock and metal festival, 3 days, 3-4 stages, family friendly,  for people of all ages"/>
    <n v="1500"/>
    <n v="2282"/>
    <n v="2"/>
    <x v="0"/>
    <s v="GB"/>
    <s v="GBP"/>
    <n v="1410431054"/>
    <d v="2014-09-11T10:24:14"/>
    <n v="1407839054"/>
    <x v="800"/>
    <x v="1"/>
    <b v="0"/>
    <n v="56"/>
    <n v="40.75"/>
    <b v="1"/>
    <x v="4"/>
    <x v="11"/>
  </r>
  <r>
    <n v="801"/>
    <s v="SLUTEVER DO AMERICA TOUR"/>
    <s v="ALL WE WANT TO DO IS DRIVE AROUND AMERICA AND PLAY A BUNCH OF SHOWS, BUT WE DON'T HAVE ANY MONEY..."/>
    <n v="2000"/>
    <n v="2230.4299999999998"/>
    <n v="1"/>
    <x v="0"/>
    <s v="US"/>
    <s v="USD"/>
    <n v="1309547120"/>
    <d v="2011-07-01T19:05:20"/>
    <n v="1306955120"/>
    <x v="801"/>
    <x v="1"/>
    <b v="0"/>
    <n v="51"/>
    <n v="43.73"/>
    <b v="1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"/>
    <x v="0"/>
    <s v="US"/>
    <s v="USD"/>
    <n v="1347854700"/>
    <d v="2012-09-17T04:05:00"/>
    <n v="1343867524"/>
    <x v="802"/>
    <x v="32"/>
    <b v="0"/>
    <n v="75"/>
    <n v="81.069999999999993"/>
    <b v="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"/>
    <x v="0"/>
    <s v="US"/>
    <s v="USD"/>
    <n v="1306630800"/>
    <d v="2011-05-29T01:00:00"/>
    <n v="1304376478"/>
    <x v="803"/>
    <x v="9"/>
    <b v="0"/>
    <n v="38"/>
    <n v="74.61"/>
    <b v="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"/>
    <x v="0"/>
    <s v="US"/>
    <s v="USD"/>
    <n v="1311393540"/>
    <d v="2011-07-23T03:59:00"/>
    <n v="1309919526"/>
    <x v="804"/>
    <x v="42"/>
    <b v="0"/>
    <n v="18"/>
    <n v="305.56"/>
    <b v="1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"/>
    <x v="0"/>
    <s v="US"/>
    <s v="USD"/>
    <n v="1310857200"/>
    <d v="2011-07-16T23:00:00"/>
    <n v="1306525512"/>
    <x v="805"/>
    <x v="38"/>
    <b v="0"/>
    <n v="54"/>
    <n v="58.33"/>
    <b v="1"/>
    <x v="4"/>
    <x v="11"/>
  </r>
  <r>
    <n v="806"/>
    <s v="Golden Animals NEW Album!"/>
    <s v="Help Golden Animals finish their NEW Album!"/>
    <n v="8000"/>
    <n v="8355"/>
    <n v="1"/>
    <x v="0"/>
    <s v="US"/>
    <s v="USD"/>
    <n v="1315413339"/>
    <d v="2011-09-07T16:35:39"/>
    <n v="1312821339"/>
    <x v="806"/>
    <x v="1"/>
    <b v="0"/>
    <n v="71"/>
    <n v="117.68"/>
    <b v="1"/>
    <x v="4"/>
    <x v="11"/>
  </r>
  <r>
    <n v="807"/>
    <s v="Sic Vita - New EP Release - 2017"/>
    <s v="Join the Sic Vita family and lend a hand as we create a new album!"/>
    <n v="4000"/>
    <n v="4205"/>
    <n v="1"/>
    <x v="0"/>
    <s v="US"/>
    <s v="USD"/>
    <n v="1488333600"/>
    <d v="2017-03-01T02:00:00"/>
    <n v="1485270311"/>
    <x v="807"/>
    <x v="6"/>
    <b v="0"/>
    <n v="57"/>
    <n v="73.77"/>
    <b v="1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"/>
    <x v="0"/>
    <s v="CA"/>
    <s v="CAD"/>
    <n v="1419224340"/>
    <d v="2014-12-22T04:59:00"/>
    <n v="1416363886"/>
    <x v="808"/>
    <x v="15"/>
    <b v="0"/>
    <n v="43"/>
    <n v="104.65"/>
    <b v="1"/>
    <x v="4"/>
    <x v="11"/>
  </r>
  <r>
    <n v="809"/>
    <s v="Peter's New Album!!"/>
    <s v="Acknowledged songwriter looking to record album of new songs to secure a Publishing Contract"/>
    <n v="4000"/>
    <n v="4151"/>
    <n v="1"/>
    <x v="0"/>
    <s v="US"/>
    <s v="USD"/>
    <n v="1390161630"/>
    <d v="2014-01-19T20:00:30"/>
    <n v="1387569630"/>
    <x v="809"/>
    <x v="1"/>
    <b v="0"/>
    <n v="52"/>
    <n v="79.83"/>
    <b v="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"/>
    <x v="0"/>
    <s v="US"/>
    <s v="USD"/>
    <n v="1346462462"/>
    <d v="2012-09-01T01:21:02"/>
    <n v="1343870462"/>
    <x v="810"/>
    <x v="1"/>
    <b v="0"/>
    <n v="27"/>
    <n v="58.33"/>
    <b v="1"/>
    <x v="4"/>
    <x v="11"/>
  </r>
  <r>
    <n v="811"/>
    <s v="Love Water Tour"/>
    <s v="We need your financial support to cover the tour costs!  (Sound, lights, travel, stage design)"/>
    <n v="1000"/>
    <n v="1040"/>
    <n v="1"/>
    <x v="0"/>
    <s v="US"/>
    <s v="USD"/>
    <n v="1373475120"/>
    <d v="2013-07-10T16:52:00"/>
    <n v="1371569202"/>
    <x v="811"/>
    <x v="24"/>
    <b v="0"/>
    <n v="12"/>
    <n v="86.67"/>
    <b v="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n v="2"/>
    <x v="0"/>
    <s v="US"/>
    <s v="USD"/>
    <n v="1362146280"/>
    <d v="2013-03-01T13:58:00"/>
    <n v="1357604752"/>
    <x v="812"/>
    <x v="28"/>
    <b v="0"/>
    <n v="33"/>
    <n v="27.61"/>
    <b v="1"/>
    <x v="4"/>
    <x v="11"/>
  </r>
  <r>
    <n v="813"/>
    <s v="Rules of Civility and Decent Behavior"/>
    <s v="A pre order campaign to fund the pressing of our second full length vinyl LP"/>
    <n v="1500"/>
    <n v="2399.94"/>
    <n v="2"/>
    <x v="0"/>
    <s v="US"/>
    <s v="USD"/>
    <n v="1342825365"/>
    <d v="2012-07-20T23:02:45"/>
    <n v="1340233365"/>
    <x v="813"/>
    <x v="1"/>
    <b v="0"/>
    <n v="96"/>
    <n v="25"/>
    <b v="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n v="1"/>
    <x v="0"/>
    <s v="US"/>
    <s v="USD"/>
    <n v="1306865040"/>
    <d v="2011-05-31T18:04:00"/>
    <n v="1305568201"/>
    <x v="814"/>
    <x v="13"/>
    <b v="0"/>
    <n v="28"/>
    <n v="45.46"/>
    <b v="1"/>
    <x v="4"/>
    <x v="11"/>
  </r>
  <r>
    <n v="815"/>
    <s v="Some Late Help for The Early Reset"/>
    <s v="Be a part of helping The Early Reset finish their new 7 song EP."/>
    <n v="4000"/>
    <n v="4280"/>
    <n v="1"/>
    <x v="0"/>
    <s v="US"/>
    <s v="USD"/>
    <n v="1414879303"/>
    <d v="2014-11-01T22:01:43"/>
    <n v="1412287303"/>
    <x v="815"/>
    <x v="1"/>
    <b v="0"/>
    <n v="43"/>
    <n v="99.53"/>
    <b v="1"/>
    <x v="4"/>
    <x v="11"/>
  </r>
  <r>
    <n v="816"/>
    <s v="Help Friends and Family Release Their Debut Album"/>
    <s v="Friends and Family have an album for you. They need your help to release it to the world."/>
    <n v="7000"/>
    <n v="8058.55"/>
    <n v="1"/>
    <x v="0"/>
    <s v="US"/>
    <s v="USD"/>
    <n v="1365489000"/>
    <d v="2013-04-09T06:30:00"/>
    <n v="1362776043"/>
    <x v="816"/>
    <x v="0"/>
    <b v="0"/>
    <n v="205"/>
    <n v="39.31"/>
    <b v="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"/>
    <x v="0"/>
    <s v="US"/>
    <s v="USD"/>
    <n v="1331441940"/>
    <d v="2012-03-11T04:59:00"/>
    <n v="1326810211"/>
    <x v="817"/>
    <x v="59"/>
    <b v="0"/>
    <n v="23"/>
    <n v="89.42"/>
    <b v="1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2"/>
    <x v="0"/>
    <s v="US"/>
    <s v="USD"/>
    <n v="1344358860"/>
    <d v="2012-08-07T17:01:00"/>
    <n v="1343682681"/>
    <x v="818"/>
    <x v="36"/>
    <b v="0"/>
    <n v="19"/>
    <n v="28.68"/>
    <b v="1"/>
    <x v="4"/>
    <x v="11"/>
  </r>
  <r>
    <n v="819"/>
    <s v="Winter Tour"/>
    <s v="We are touring the Southeast in support of our new EP"/>
    <n v="400"/>
    <n v="435"/>
    <n v="1"/>
    <x v="0"/>
    <s v="US"/>
    <s v="USD"/>
    <n v="1387601040"/>
    <d v="2013-12-21T04:44:00"/>
    <n v="1386806254"/>
    <x v="819"/>
    <x v="60"/>
    <b v="0"/>
    <n v="14"/>
    <n v="31.07"/>
    <b v="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n v="1"/>
    <x v="0"/>
    <s v="US"/>
    <s v="USD"/>
    <n v="1402290000"/>
    <d v="2014-06-09T05:00:00"/>
    <n v="1399666342"/>
    <x v="820"/>
    <x v="1"/>
    <b v="0"/>
    <n v="38"/>
    <n v="70.55"/>
    <b v="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"/>
    <x v="0"/>
    <s v="US"/>
    <s v="USD"/>
    <n v="1430712060"/>
    <d v="2015-05-04T04:01:00"/>
    <n v="1427753265"/>
    <x v="821"/>
    <x v="35"/>
    <b v="0"/>
    <n v="78"/>
    <n v="224.13"/>
    <b v="1"/>
    <x v="4"/>
    <x v="11"/>
  </r>
  <r>
    <n v="822"/>
    <s v="Soul Easy - Making music for our friends."/>
    <s v="Soul Easy recording our first full length CD.  Inspired by lots of friends and lots of good times."/>
    <n v="3000"/>
    <n v="3575"/>
    <n v="1"/>
    <x v="0"/>
    <s v="US"/>
    <s v="USD"/>
    <n v="1349477050"/>
    <d v="2012-10-05T22:44:10"/>
    <n v="1346885050"/>
    <x v="822"/>
    <x v="1"/>
    <b v="0"/>
    <n v="69"/>
    <n v="51.81"/>
    <b v="1"/>
    <x v="4"/>
    <x v="11"/>
  </r>
  <r>
    <n v="823"/>
    <s v="Debut Album"/>
    <s v="Eyes For Fire is finally ready to release their Debut Album but we need YOU to help us put the final touches on it."/>
    <n v="800"/>
    <n v="1436"/>
    <n v="2"/>
    <x v="0"/>
    <s v="US"/>
    <s v="USD"/>
    <n v="1427062852"/>
    <d v="2015-03-22T22:20:52"/>
    <n v="1424474452"/>
    <x v="823"/>
    <x v="1"/>
    <b v="0"/>
    <n v="33"/>
    <n v="43.52"/>
    <b v="1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"/>
    <x v="0"/>
    <s v="US"/>
    <s v="USD"/>
    <n v="1271573940"/>
    <d v="2010-04-18T06:59:00"/>
    <n v="1268459318"/>
    <x v="824"/>
    <x v="8"/>
    <b v="0"/>
    <n v="54"/>
    <n v="39.82"/>
    <b v="1"/>
    <x v="4"/>
    <x v="11"/>
  </r>
  <r>
    <n v="825"/>
    <s v="KILL FREEMAN"/>
    <s v="Kickstarting Kill Freeman independently. Help fund the New Record, Video and Live Shows."/>
    <n v="12500"/>
    <n v="12554"/>
    <n v="1"/>
    <x v="0"/>
    <s v="US"/>
    <s v="USD"/>
    <n v="1351495284"/>
    <d v="2012-10-29T07:21:24"/>
    <n v="1349335284"/>
    <x v="825"/>
    <x v="25"/>
    <b v="0"/>
    <n v="99"/>
    <n v="126.81"/>
    <b v="1"/>
    <x v="4"/>
    <x v="11"/>
  </r>
  <r>
    <n v="826"/>
    <s v="Protect The Dream Debut Album"/>
    <s v="Protect The Dream is preparing to record their debut album 8 years in the making. Lets make it happen Kickstarter!"/>
    <n v="5500"/>
    <n v="5580"/>
    <n v="1"/>
    <x v="0"/>
    <s v="US"/>
    <s v="USD"/>
    <n v="1332719730"/>
    <d v="2012-03-25T23:55:30"/>
    <n v="1330908930"/>
    <x v="826"/>
    <x v="21"/>
    <b v="0"/>
    <n v="49"/>
    <n v="113.88"/>
    <b v="1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"/>
    <x v="0"/>
    <s v="US"/>
    <s v="USD"/>
    <n v="1329248940"/>
    <d v="2012-02-14T19:49:00"/>
    <n v="1326972107"/>
    <x v="827"/>
    <x v="9"/>
    <b v="0"/>
    <n v="11"/>
    <n v="28.18"/>
    <b v="1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"/>
    <x v="0"/>
    <s v="US"/>
    <s v="USD"/>
    <n v="1340641440"/>
    <d v="2012-06-25T16:24:00"/>
    <n v="1339549982"/>
    <x v="828"/>
    <x v="58"/>
    <b v="0"/>
    <n v="38"/>
    <n v="36.61"/>
    <b v="1"/>
    <x v="4"/>
    <x v="11"/>
  </r>
  <r>
    <n v="829"/>
    <s v="Monk"/>
    <s v="We are a band from South East London- each member is19 years OA. We have been together for two years. Taking pride in making good music"/>
    <n v="500"/>
    <n v="520"/>
    <n v="1"/>
    <x v="0"/>
    <s v="GB"/>
    <s v="GBP"/>
    <n v="1468437240"/>
    <d v="2016-07-13T19:14:00"/>
    <n v="1463253240"/>
    <x v="829"/>
    <x v="12"/>
    <b v="0"/>
    <n v="16"/>
    <n v="32.5"/>
    <b v="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n v="1"/>
    <x v="0"/>
    <s v="US"/>
    <s v="USD"/>
    <n v="1363952225"/>
    <d v="2013-03-22T11:37:05"/>
    <n v="1361363825"/>
    <x v="830"/>
    <x v="1"/>
    <b v="0"/>
    <n v="32"/>
    <n v="60.66"/>
    <b v="1"/>
    <x v="4"/>
    <x v="11"/>
  </r>
  <r>
    <n v="831"/>
    <s v="Let The 7Horse Run!"/>
    <s v="7Horse is a new band with a self-funded album and a show they want to rock in your town!"/>
    <n v="1500"/>
    <n v="3500"/>
    <n v="2"/>
    <x v="0"/>
    <s v="US"/>
    <s v="USD"/>
    <n v="1335540694"/>
    <d v="2012-04-27T15:31:34"/>
    <n v="1332948694"/>
    <x v="831"/>
    <x v="1"/>
    <b v="0"/>
    <n v="20"/>
    <n v="175"/>
    <b v="1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"/>
    <x v="0"/>
    <s v="US"/>
    <s v="USD"/>
    <n v="1327133580"/>
    <d v="2012-01-21T08:13:00"/>
    <n v="1321978335"/>
    <x v="832"/>
    <x v="12"/>
    <b v="0"/>
    <n v="154"/>
    <n v="97.99"/>
    <b v="1"/>
    <x v="4"/>
    <x v="11"/>
  </r>
  <r>
    <n v="833"/>
    <s v="Ragman Rolls"/>
    <s v="This is an American rock album."/>
    <n v="6000"/>
    <n v="6100"/>
    <n v="1"/>
    <x v="0"/>
    <s v="US"/>
    <s v="USD"/>
    <n v="1397941475"/>
    <d v="2014-04-19T21:04:35"/>
    <n v="1395349475"/>
    <x v="833"/>
    <x v="1"/>
    <b v="0"/>
    <n v="41"/>
    <n v="148.78"/>
    <b v="1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n v="1"/>
    <x v="0"/>
    <s v="US"/>
    <s v="USD"/>
    <n v="1372651140"/>
    <d v="2013-07-01T03:59:00"/>
    <n v="1369770292"/>
    <x v="834"/>
    <x v="15"/>
    <b v="0"/>
    <n v="75"/>
    <n v="96.08"/>
    <b v="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"/>
    <x v="0"/>
    <s v="US"/>
    <s v="USD"/>
    <n v="1337396400"/>
    <d v="2012-05-19T03:00:00"/>
    <n v="1333709958"/>
    <x v="835"/>
    <x v="40"/>
    <b v="0"/>
    <n v="40"/>
    <n v="58.63"/>
    <b v="1"/>
    <x v="4"/>
    <x v="11"/>
  </r>
  <r>
    <n v="836"/>
    <s v="DESMADRE Full Album + Press Kit"/>
    <s v="An album you can bring home to mom."/>
    <n v="5000"/>
    <n v="5046.5200000000004"/>
    <n v="1"/>
    <x v="0"/>
    <s v="US"/>
    <s v="USD"/>
    <n v="1381108918"/>
    <d v="2013-10-07T01:21:58"/>
    <n v="1378516918"/>
    <x v="836"/>
    <x v="1"/>
    <b v="0"/>
    <n v="46"/>
    <n v="109.71"/>
    <b v="1"/>
    <x v="4"/>
    <x v="11"/>
  </r>
  <r>
    <n v="837"/>
    <s v="Take 147 - Nothin' to Lose CD Project"/>
    <s v="Take 147 is currently in the process of recording the debut album called, &quot;Nothin' to Lose&quot;."/>
    <n v="2500"/>
    <n v="3045"/>
    <n v="1"/>
    <x v="0"/>
    <s v="US"/>
    <s v="USD"/>
    <n v="1398988662"/>
    <d v="2014-05-01T23:57:42"/>
    <n v="1396396662"/>
    <x v="837"/>
    <x v="1"/>
    <b v="0"/>
    <n v="62"/>
    <n v="49.11"/>
    <b v="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"/>
    <x v="0"/>
    <s v="US"/>
    <s v="USD"/>
    <n v="1326835985"/>
    <d v="2012-01-17T21:33:05"/>
    <n v="1324243985"/>
    <x v="838"/>
    <x v="1"/>
    <b v="0"/>
    <n v="61"/>
    <n v="47.67"/>
    <b v="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n v="1"/>
    <x v="0"/>
    <s v="US"/>
    <s v="USD"/>
    <n v="1348337956"/>
    <d v="2012-09-22T18:19:16"/>
    <n v="1345745956"/>
    <x v="839"/>
    <x v="1"/>
    <b v="0"/>
    <n v="96"/>
    <n v="60.74"/>
    <b v="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n v="1"/>
    <x v="0"/>
    <s v="US"/>
    <s v="USD"/>
    <n v="1474694787"/>
    <d v="2016-09-24T05:26:27"/>
    <n v="1472102787"/>
    <x v="840"/>
    <x v="1"/>
    <b v="0"/>
    <n v="190"/>
    <n v="63.38"/>
    <b v="1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"/>
    <x v="0"/>
    <s v="US"/>
    <s v="USD"/>
    <n v="1415653663"/>
    <d v="2014-11-10T21:07:43"/>
    <n v="1413058063"/>
    <x v="841"/>
    <x v="1"/>
    <b v="1"/>
    <n v="94"/>
    <n v="53.89"/>
    <b v="1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"/>
    <x v="0"/>
    <s v="CA"/>
    <s v="CAD"/>
    <n v="1381723140"/>
    <d v="2013-10-14T03:59:00"/>
    <n v="1378735983"/>
    <x v="842"/>
    <x v="6"/>
    <b v="1"/>
    <n v="39"/>
    <n v="66.87"/>
    <b v="1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n v="3"/>
    <x v="0"/>
    <s v="US"/>
    <s v="USD"/>
    <n v="1481184000"/>
    <d v="2016-12-08T08:00:00"/>
    <n v="1479708680"/>
    <x v="843"/>
    <x v="42"/>
    <b v="0"/>
    <n v="127"/>
    <n v="63.1"/>
    <b v="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2"/>
    <x v="0"/>
    <s v="US"/>
    <s v="USD"/>
    <n v="1414817940"/>
    <d v="2014-11-01T04:59:00"/>
    <n v="1411489552"/>
    <x v="844"/>
    <x v="19"/>
    <b v="1"/>
    <n v="159"/>
    <n v="36.630000000000003"/>
    <b v="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n v="1"/>
    <x v="0"/>
    <s v="US"/>
    <s v="USD"/>
    <n v="1473047940"/>
    <d v="2016-09-05T03:59:00"/>
    <n v="1469595396"/>
    <x v="845"/>
    <x v="4"/>
    <b v="0"/>
    <n v="177"/>
    <n v="34.01"/>
    <b v="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n v="1"/>
    <x v="0"/>
    <s v="GB"/>
    <s v="GBP"/>
    <n v="1394460000"/>
    <d v="2014-03-10T14:00:00"/>
    <n v="1393233855"/>
    <x v="846"/>
    <x v="20"/>
    <b v="0"/>
    <n v="47"/>
    <n v="28.55"/>
    <b v="1"/>
    <x v="4"/>
    <x v="12"/>
  </r>
  <r>
    <n v="847"/>
    <s v="CENTROPYMUSIC"/>
    <s v="MUSIC WITH MEANING!  MUSIC THAT MATTERS!!!"/>
    <n v="10"/>
    <n v="10"/>
    <n v="1"/>
    <x v="0"/>
    <s v="US"/>
    <s v="USD"/>
    <n v="1436555376"/>
    <d v="2015-07-10T19:09:36"/>
    <n v="1433963376"/>
    <x v="847"/>
    <x v="1"/>
    <b v="0"/>
    <n v="1"/>
    <n v="10"/>
    <b v="1"/>
    <x v="4"/>
    <x v="12"/>
  </r>
  <r>
    <n v="848"/>
    <s v="God Am"/>
    <s v="God Am, a Grunge/Doom metal band, who have been trying to fund the production of our EP to bring you a unique aural assault."/>
    <n v="300"/>
    <n v="300"/>
    <n v="1"/>
    <x v="0"/>
    <s v="US"/>
    <s v="USD"/>
    <n v="1429038033"/>
    <d v="2015-04-14T19:00:33"/>
    <n v="1426446033"/>
    <x v="848"/>
    <x v="1"/>
    <b v="0"/>
    <n v="16"/>
    <n v="18.75"/>
    <b v="1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"/>
    <x v="0"/>
    <s v="US"/>
    <s v="USD"/>
    <n v="1426473264"/>
    <d v="2015-03-16T02:34:24"/>
    <n v="1424057664"/>
    <x v="849"/>
    <x v="33"/>
    <b v="0"/>
    <n v="115"/>
    <n v="41.7"/>
    <b v="1"/>
    <x v="4"/>
    <x v="12"/>
  </r>
  <r>
    <n v="850"/>
    <s v="Yet Further: Sioum's Second Full-Length Album"/>
    <s v="Help Chicago-based instrumental group Sioum complete the production of their 2nd full-length album."/>
    <n v="4000"/>
    <n v="6207"/>
    <n v="2"/>
    <x v="0"/>
    <s v="US"/>
    <s v="USD"/>
    <n v="1461560340"/>
    <d v="2016-04-25T04:59:00"/>
    <n v="1458762717"/>
    <x v="850"/>
    <x v="22"/>
    <b v="0"/>
    <n v="133"/>
    <n v="46.67"/>
    <b v="1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n v="1"/>
    <x v="0"/>
    <s v="FR"/>
    <s v="EUR"/>
    <n v="1469994300"/>
    <d v="2016-07-31T19:45:00"/>
    <n v="1464815253"/>
    <x v="851"/>
    <x v="12"/>
    <b v="0"/>
    <n v="70"/>
    <n v="37.270000000000003"/>
    <b v="1"/>
    <x v="4"/>
    <x v="12"/>
  </r>
  <r>
    <n v="852"/>
    <s v="Covers Album - Limited Vinyl Pressing"/>
    <s v="Limited edition 2x12&quot; vinyl pressing of our latest album &quot;Who Do You Think We Are?&quot;"/>
    <n v="3500"/>
    <n v="3674"/>
    <n v="1"/>
    <x v="0"/>
    <s v="US"/>
    <s v="USD"/>
    <n v="1477342800"/>
    <d v="2016-10-24T21:00:00"/>
    <n v="1476386395"/>
    <x v="852"/>
    <x v="55"/>
    <b v="0"/>
    <n v="62"/>
    <n v="59.26"/>
    <b v="1"/>
    <x v="4"/>
    <x v="12"/>
  </r>
  <r>
    <n v="853"/>
    <s v="sloggoth"/>
    <s v="Help release a CD of sloggoth's first album &quot;sloggoth&quot;.  All contributors of $5 or more get a CD when the goal is met!"/>
    <n v="300"/>
    <n v="300"/>
    <n v="1"/>
    <x v="0"/>
    <s v="US"/>
    <s v="USD"/>
    <n v="1424116709"/>
    <d v="2015-02-16T19:58:29"/>
    <n v="1421524709"/>
    <x v="853"/>
    <x v="1"/>
    <b v="0"/>
    <n v="10"/>
    <n v="30"/>
    <b v="1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n v="1"/>
    <x v="0"/>
    <s v="US"/>
    <s v="USD"/>
    <n v="1482901546"/>
    <d v="2016-12-28T05:05:46"/>
    <n v="1480309546"/>
    <x v="854"/>
    <x v="1"/>
    <b v="0"/>
    <n v="499"/>
    <n v="65.86"/>
    <b v="1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n v="1"/>
    <x v="0"/>
    <s v="US"/>
    <s v="USD"/>
    <n v="1469329217"/>
    <d v="2016-07-24T03:00:17"/>
    <n v="1466737217"/>
    <x v="855"/>
    <x v="1"/>
    <b v="0"/>
    <n v="47"/>
    <n v="31.91"/>
    <b v="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"/>
    <x v="0"/>
    <s v="DE"/>
    <s v="EUR"/>
    <n v="1477422000"/>
    <d v="2016-10-25T19:00:00"/>
    <n v="1472282956"/>
    <x v="856"/>
    <x v="50"/>
    <b v="0"/>
    <n v="28"/>
    <n v="19.46"/>
    <b v="1"/>
    <x v="4"/>
    <x v="12"/>
  </r>
  <r>
    <n v="857"/>
    <s v="A Reason To Breathe - DEBUT ALBUM"/>
    <s v="Modern Post-Hardcore/Electro music (Hardstyle, EDM, Trap, Dubstep, Dembow, House)."/>
    <n v="1200"/>
    <n v="1200"/>
    <n v="1"/>
    <x v="0"/>
    <s v="ES"/>
    <s v="EUR"/>
    <n v="1448463431"/>
    <d v="2015-11-25T14:57:11"/>
    <n v="1444831031"/>
    <x v="857"/>
    <x v="16"/>
    <b v="0"/>
    <n v="24"/>
    <n v="50"/>
    <b v="1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"/>
    <x v="0"/>
    <s v="GB"/>
    <s v="GBP"/>
    <n v="1429138740"/>
    <d v="2015-04-15T22:59:00"/>
    <n v="1426528418"/>
    <x v="858"/>
    <x v="1"/>
    <b v="0"/>
    <n v="76"/>
    <n v="22.74"/>
    <b v="1"/>
    <x v="4"/>
    <x v="12"/>
  </r>
  <r>
    <n v="859"/>
    <s v="Rise With Us Campaign"/>
    <s v="We are heading to the studio to create our second album and we want you to be right there with us!"/>
    <n v="4000"/>
    <n v="4187"/>
    <n v="1"/>
    <x v="0"/>
    <s v="US"/>
    <s v="USD"/>
    <n v="1433376000"/>
    <d v="2015-06-04T00:00:00"/>
    <n v="1430768468"/>
    <x v="859"/>
    <x v="1"/>
    <b v="0"/>
    <n v="98"/>
    <n v="42.72"/>
    <b v="1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0"/>
    <x v="2"/>
    <s v="US"/>
    <s v="USD"/>
    <n v="1385123713"/>
    <d v="2013-11-22T12:35:13"/>
    <n v="1382528113"/>
    <x v="860"/>
    <x v="1"/>
    <b v="0"/>
    <n v="48"/>
    <n v="52.92"/>
    <b v="0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0"/>
    <x v="2"/>
    <s v="US"/>
    <s v="USD"/>
    <n v="1474067404"/>
    <d v="2016-09-16T23:10:04"/>
    <n v="1471475404"/>
    <x v="861"/>
    <x v="1"/>
    <b v="0"/>
    <n v="2"/>
    <n v="50.5"/>
    <b v="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2"/>
    <s v="GB"/>
    <s v="GBP"/>
    <n v="1384179548"/>
    <d v="2013-11-11T14:19:08"/>
    <n v="1381583948"/>
    <x v="862"/>
    <x v="1"/>
    <b v="0"/>
    <n v="4"/>
    <n v="42.5"/>
    <b v="0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n v="0"/>
    <x v="2"/>
    <s v="US"/>
    <s v="USD"/>
    <n v="1329014966"/>
    <d v="2012-02-12T02:49:26"/>
    <n v="1326422966"/>
    <x v="863"/>
    <x v="1"/>
    <b v="0"/>
    <n v="5"/>
    <n v="18"/>
    <b v="0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0"/>
    <x v="2"/>
    <s v="US"/>
    <s v="USD"/>
    <n v="1381917540"/>
    <d v="2013-10-16T09:59:00"/>
    <n v="1379990038"/>
    <x v="864"/>
    <x v="24"/>
    <b v="0"/>
    <n v="79"/>
    <n v="34.18"/>
    <b v="0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0"/>
    <x v="2"/>
    <s v="US"/>
    <s v="USD"/>
    <n v="1358361197"/>
    <d v="2013-01-16T18:33:17"/>
    <n v="1353177197"/>
    <x v="865"/>
    <x v="12"/>
    <b v="0"/>
    <n v="2"/>
    <n v="22.5"/>
    <b v="0"/>
    <x v="4"/>
    <x v="13"/>
  </r>
  <r>
    <n v="866"/>
    <s v="California Dreamin' Tour 2015"/>
    <s v="Drivetime heads to Cali for summer tour supported by @Smoothjazz.com &amp; @JJZPhilly  #Spaghettini #The Roxy"/>
    <n v="3500"/>
    <n v="640"/>
    <n v="0"/>
    <x v="2"/>
    <s v="US"/>
    <s v="USD"/>
    <n v="1425136200"/>
    <d v="2015-02-28T15:10:00"/>
    <n v="1421853518"/>
    <x v="866"/>
    <x v="52"/>
    <b v="0"/>
    <n v="11"/>
    <n v="58.18"/>
    <b v="0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0"/>
    <x v="2"/>
    <s v="US"/>
    <s v="USD"/>
    <n v="1259643540"/>
    <d v="2009-12-01T04:59:00"/>
    <n v="1254450706"/>
    <x v="867"/>
    <x v="12"/>
    <b v="0"/>
    <n v="11"/>
    <n v="109.18"/>
    <b v="0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2"/>
    <s v="US"/>
    <s v="USD"/>
    <n v="1389055198"/>
    <d v="2014-01-07T00:39:58"/>
    <n v="1386463198"/>
    <x v="868"/>
    <x v="1"/>
    <b v="0"/>
    <n v="1"/>
    <n v="50"/>
    <b v="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n v="0"/>
    <x v="2"/>
    <s v="US"/>
    <s v="USD"/>
    <n v="1365448657"/>
    <d v="2013-04-08T19:17:37"/>
    <n v="1362860257"/>
    <x v="869"/>
    <x v="1"/>
    <b v="0"/>
    <n v="3"/>
    <n v="346.67"/>
    <b v="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2"/>
    <s v="GB"/>
    <s v="GBP"/>
    <n v="1377995523"/>
    <d v="2013-09-01T00:32:03"/>
    <n v="1375403523"/>
    <x v="870"/>
    <x v="1"/>
    <b v="0"/>
    <n v="5"/>
    <n v="12.4"/>
    <b v="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0"/>
    <x v="2"/>
    <s v="US"/>
    <s v="USD"/>
    <n v="1385735295"/>
    <d v="2013-11-29T14:28:15"/>
    <n v="1383139695"/>
    <x v="871"/>
    <x v="1"/>
    <b v="0"/>
    <n v="12"/>
    <n v="27.08"/>
    <b v="0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n v="0"/>
    <x v="2"/>
    <s v="US"/>
    <s v="USD"/>
    <n v="1299786527"/>
    <d v="2011-03-10T19:48:47"/>
    <n v="1295898527"/>
    <x v="872"/>
    <x v="11"/>
    <b v="0"/>
    <n v="2"/>
    <n v="32.5"/>
    <b v="0"/>
    <x v="4"/>
    <x v="13"/>
  </r>
  <r>
    <n v="873"/>
    <s v="The Dreamer-An Original Jazz CD"/>
    <s v="Fall in love with &quot;The Dreamer&quot;, new original music from trumpeter Freddie Dunn!"/>
    <n v="3500"/>
    <n v="45"/>
    <n v="0"/>
    <x v="2"/>
    <s v="US"/>
    <s v="USD"/>
    <n v="1352610040"/>
    <d v="2012-11-11T05:00:40"/>
    <n v="1349150440"/>
    <x v="873"/>
    <x v="4"/>
    <b v="0"/>
    <n v="5"/>
    <n v="9"/>
    <b v="0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n v="0"/>
    <x v="2"/>
    <s v="US"/>
    <s v="USD"/>
    <n v="1367676034"/>
    <d v="2013-05-04T14:00:34"/>
    <n v="1365084034"/>
    <x v="874"/>
    <x v="1"/>
    <b v="0"/>
    <n v="21"/>
    <n v="34.76"/>
    <b v="0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s v="US"/>
    <s v="USD"/>
    <n v="1442856131"/>
    <d v="2015-09-21T17:22:11"/>
    <n v="1441128131"/>
    <x v="875"/>
    <x v="18"/>
    <b v="0"/>
    <n v="0"/>
    <s v="N/A"/>
    <b v="0"/>
    <x v="4"/>
    <x v="13"/>
  </r>
  <r>
    <n v="876"/>
    <s v="Sound Of Dobells"/>
    <s v="What was the greatest record shop ever?  DOBELLS!"/>
    <n v="3152"/>
    <n v="1286"/>
    <n v="0"/>
    <x v="2"/>
    <s v="GB"/>
    <s v="GBP"/>
    <n v="1359978927"/>
    <d v="2013-02-04T11:55:27"/>
    <n v="1357127727"/>
    <x v="876"/>
    <x v="15"/>
    <b v="0"/>
    <n v="45"/>
    <n v="28.58"/>
    <b v="0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n v="1"/>
    <x v="2"/>
    <s v="US"/>
    <s v="USD"/>
    <n v="1387479360"/>
    <d v="2013-12-19T18:56:00"/>
    <n v="1384887360"/>
    <x v="877"/>
    <x v="1"/>
    <b v="0"/>
    <n v="29"/>
    <n v="46.59"/>
    <b v="0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n v="0"/>
    <x v="2"/>
    <s v="US"/>
    <s v="USD"/>
    <n v="1293082524"/>
    <d v="2010-12-23T05:35:24"/>
    <n v="1290490524"/>
    <x v="878"/>
    <x v="1"/>
    <b v="0"/>
    <n v="2"/>
    <n v="32.5"/>
    <b v="0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0"/>
    <x v="2"/>
    <s v="US"/>
    <s v="USD"/>
    <n v="1338321305"/>
    <d v="2012-05-29T19:55:05"/>
    <n v="1336506905"/>
    <x v="879"/>
    <x v="21"/>
    <b v="0"/>
    <n v="30"/>
    <n v="21.47"/>
    <b v="0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n v="0"/>
    <x v="2"/>
    <s v="US"/>
    <s v="USD"/>
    <n v="1351582938"/>
    <d v="2012-10-30T07:42:18"/>
    <n v="1348731738"/>
    <x v="880"/>
    <x v="15"/>
    <b v="0"/>
    <n v="8"/>
    <n v="14.13"/>
    <b v="0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n v="0"/>
    <x v="2"/>
    <s v="US"/>
    <s v="USD"/>
    <n v="1326520886"/>
    <d v="2012-01-14T06:01:26"/>
    <n v="1322632886"/>
    <x v="881"/>
    <x v="11"/>
    <b v="0"/>
    <n v="1"/>
    <n v="30"/>
    <b v="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0"/>
    <x v="2"/>
    <s v="US"/>
    <s v="USD"/>
    <n v="1315341550"/>
    <d v="2011-09-06T20:39:10"/>
    <n v="1312490350"/>
    <x v="882"/>
    <x v="15"/>
    <b v="0"/>
    <n v="14"/>
    <n v="21.57"/>
    <b v="0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n v="0"/>
    <x v="2"/>
    <s v="US"/>
    <s v="USD"/>
    <n v="1456957635"/>
    <d v="2016-03-02T22:27:15"/>
    <n v="1451773635"/>
    <x v="883"/>
    <x v="12"/>
    <b v="0"/>
    <n v="24"/>
    <n v="83.38"/>
    <b v="0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n v="0"/>
    <x v="2"/>
    <s v="US"/>
    <s v="USD"/>
    <n v="1336789860"/>
    <d v="2012-05-12T02:31:00"/>
    <n v="1331666146"/>
    <x v="884"/>
    <x v="50"/>
    <b v="0"/>
    <n v="2"/>
    <n v="10"/>
    <b v="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n v="1"/>
    <x v="2"/>
    <s v="US"/>
    <s v="USD"/>
    <n v="1483137311"/>
    <d v="2016-12-30T22:35:11"/>
    <n v="1481322911"/>
    <x v="885"/>
    <x v="21"/>
    <b v="0"/>
    <n v="21"/>
    <n v="35.71"/>
    <b v="0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n v="0"/>
    <x v="2"/>
    <s v="US"/>
    <s v="USD"/>
    <n v="1473972813"/>
    <d v="2016-09-15T20:53:33"/>
    <n v="1471812813"/>
    <x v="886"/>
    <x v="25"/>
    <b v="0"/>
    <n v="7"/>
    <n v="29.29"/>
    <b v="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s v="US"/>
    <s v="USD"/>
    <n v="1338159655"/>
    <d v="2012-05-27T23:00:55"/>
    <n v="1335567655"/>
    <x v="887"/>
    <x v="1"/>
    <b v="0"/>
    <n v="0"/>
    <s v="N/A"/>
    <b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n v="0"/>
    <x v="2"/>
    <s v="US"/>
    <s v="USD"/>
    <n v="1314856800"/>
    <d v="2011-09-01T06:00:00"/>
    <n v="1311789885"/>
    <x v="888"/>
    <x v="6"/>
    <b v="0"/>
    <n v="4"/>
    <n v="18"/>
    <b v="0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0"/>
    <x v="2"/>
    <s v="US"/>
    <s v="USD"/>
    <n v="1412534943"/>
    <d v="2014-10-05T18:49:03"/>
    <n v="1409942943"/>
    <x v="889"/>
    <x v="1"/>
    <b v="0"/>
    <n v="32"/>
    <n v="73.760000000000005"/>
    <b v="0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0"/>
    <x v="2"/>
    <s v="US"/>
    <s v="USD"/>
    <n v="1385055979"/>
    <d v="2013-11-21T17:46:19"/>
    <n v="1382460379"/>
    <x v="890"/>
    <x v="1"/>
    <b v="0"/>
    <n v="4"/>
    <n v="31.25"/>
    <b v="0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n v="0"/>
    <x v="2"/>
    <s v="US"/>
    <s v="USD"/>
    <n v="1408581930"/>
    <d v="2014-08-21T00:45:30"/>
    <n v="1405989930"/>
    <x v="891"/>
    <x v="1"/>
    <b v="0"/>
    <n v="9"/>
    <n v="28.89"/>
    <b v="0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0"/>
    <x v="2"/>
    <s v="US"/>
    <s v="USD"/>
    <n v="1280635200"/>
    <d v="2010-08-01T04:00:00"/>
    <n v="1273121283"/>
    <x v="892"/>
    <x v="51"/>
    <b v="0"/>
    <n v="17"/>
    <n v="143.82"/>
    <b v="0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n v="0"/>
    <x v="2"/>
    <s v="US"/>
    <s v="USD"/>
    <n v="1427920363"/>
    <d v="2015-04-01T20:32:43"/>
    <n v="1425331963"/>
    <x v="893"/>
    <x v="1"/>
    <b v="0"/>
    <n v="5"/>
    <n v="40"/>
    <b v="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0"/>
    <x v="2"/>
    <s v="US"/>
    <s v="USD"/>
    <n v="1465169610"/>
    <d v="2016-06-05T23:33:30"/>
    <n v="1462577610"/>
    <x v="894"/>
    <x v="1"/>
    <b v="0"/>
    <n v="53"/>
    <n v="147.81"/>
    <b v="0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0"/>
    <x v="2"/>
    <s v="US"/>
    <s v="USD"/>
    <n v="1287975829"/>
    <d v="2010-10-25T03:03:49"/>
    <n v="1284087829"/>
    <x v="895"/>
    <x v="11"/>
    <b v="0"/>
    <n v="7"/>
    <n v="27.86"/>
    <b v="0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n v="0"/>
    <x v="2"/>
    <s v="US"/>
    <s v="USD"/>
    <n v="1440734400"/>
    <d v="2015-08-28T04:00:00"/>
    <n v="1438549026"/>
    <x v="896"/>
    <x v="25"/>
    <b v="0"/>
    <n v="72"/>
    <n v="44.44"/>
    <b v="0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s v="US"/>
    <s v="USD"/>
    <n v="1354123908"/>
    <d v="2012-11-28T17:31:48"/>
    <n v="1351528308"/>
    <x v="897"/>
    <x v="1"/>
    <b v="0"/>
    <n v="0"/>
    <s v="N/A"/>
    <b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n v="0"/>
    <x v="2"/>
    <s v="US"/>
    <s v="USD"/>
    <n v="1326651110"/>
    <d v="2012-01-15T18:11:50"/>
    <n v="1322763110"/>
    <x v="898"/>
    <x v="11"/>
    <b v="0"/>
    <n v="2"/>
    <n v="35"/>
    <b v="0"/>
    <x v="4"/>
    <x v="14"/>
  </r>
  <r>
    <n v="899"/>
    <s v="Lets get 48/14 pressed!!!"/>
    <s v="Lets get 48/14 pressed and in your cd players,ipods,blogs, and facebook status'. Lets get it everywhere!"/>
    <n v="750"/>
    <n v="280"/>
    <n v="0"/>
    <x v="2"/>
    <s v="US"/>
    <s v="USD"/>
    <n v="1306549362"/>
    <d v="2011-05-28T02:22:42"/>
    <n v="1302661362"/>
    <x v="899"/>
    <x v="11"/>
    <b v="0"/>
    <n v="8"/>
    <n v="35"/>
    <b v="0"/>
    <x v="4"/>
    <x v="14"/>
  </r>
  <r>
    <n v="900"/>
    <s v="Project Revive: Protecting the Creative Impulse"/>
    <s v="With Project Revive, I aim to protect and nurture the creative impulse through music."/>
    <n v="5000"/>
    <n v="21"/>
    <n v="0"/>
    <x v="2"/>
    <s v="US"/>
    <s v="USD"/>
    <n v="1459365802"/>
    <d v="2016-03-30T19:23:22"/>
    <n v="1456777402"/>
    <x v="900"/>
    <x v="1"/>
    <b v="0"/>
    <n v="2"/>
    <n v="10.5"/>
    <b v="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s v="US"/>
    <s v="USD"/>
    <n v="1276024260"/>
    <d v="2010-06-08T19:11:00"/>
    <n v="1272050914"/>
    <x v="901"/>
    <x v="32"/>
    <b v="0"/>
    <n v="0"/>
    <s v="N/A"/>
    <b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n v="0"/>
    <x v="2"/>
    <s v="US"/>
    <s v="USD"/>
    <n v="1409412600"/>
    <d v="2014-08-30T15:30:00"/>
    <n v="1404947422"/>
    <x v="902"/>
    <x v="61"/>
    <b v="0"/>
    <n v="3"/>
    <n v="30"/>
    <b v="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n v="0"/>
    <x v="2"/>
    <s v="US"/>
    <s v="USD"/>
    <n v="1348367100"/>
    <d v="2012-09-23T02:25:00"/>
    <n v="1346180780"/>
    <x v="903"/>
    <x v="25"/>
    <b v="0"/>
    <n v="4"/>
    <n v="40"/>
    <b v="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n v="0"/>
    <x v="2"/>
    <s v="US"/>
    <s v="USD"/>
    <n v="1451786137"/>
    <d v="2016-01-03T01:55:37"/>
    <n v="1449194137"/>
    <x v="904"/>
    <x v="1"/>
    <b v="0"/>
    <n v="3"/>
    <n v="50.33"/>
    <b v="0"/>
    <x v="4"/>
    <x v="13"/>
  </r>
  <r>
    <n v="905"/>
    <s v="Jazz For Everyone!"/>
    <s v="Working hard to get into the studio to record, produce, and edit my break out CD. I hope to realize my vision!"/>
    <n v="6500"/>
    <n v="196"/>
    <n v="0"/>
    <x v="2"/>
    <s v="US"/>
    <s v="USD"/>
    <n v="1295847926"/>
    <d v="2011-01-24T05:45:26"/>
    <n v="1290663926"/>
    <x v="905"/>
    <x v="12"/>
    <b v="0"/>
    <n v="6"/>
    <n v="32.67"/>
    <b v="0"/>
    <x v="4"/>
    <x v="13"/>
  </r>
  <r>
    <n v="906"/>
    <s v="24th Music Presents Channeling Motown (Live)"/>
    <s v="The DMV's most respected saxophonist pay tribute to Motown."/>
    <n v="15000"/>
    <n v="0"/>
    <n v="0"/>
    <x v="2"/>
    <s v="US"/>
    <s v="USD"/>
    <n v="1394681590"/>
    <d v="2014-03-13T03:33:10"/>
    <n v="1392093190"/>
    <x v="906"/>
    <x v="1"/>
    <b v="0"/>
    <n v="0"/>
    <s v="N/A"/>
    <b v="0"/>
    <x v="4"/>
    <x v="13"/>
  </r>
  <r>
    <n v="907"/>
    <s v="Greg Chambers Saxophone CD"/>
    <s v="Greg Chambers' self-titled CD needs support for post production, replication, and promotion."/>
    <n v="2900"/>
    <n v="0"/>
    <n v="0"/>
    <x v="2"/>
    <s v="US"/>
    <s v="USD"/>
    <n v="1315715823"/>
    <d v="2011-09-11T04:37:03"/>
    <n v="1313123823"/>
    <x v="907"/>
    <x v="1"/>
    <b v="0"/>
    <n v="0"/>
    <s v="N/A"/>
    <b v="0"/>
    <x v="4"/>
    <x v="13"/>
  </r>
  <r>
    <n v="908"/>
    <s v="Help Tony Copeland and get free cd's and mp3's"/>
    <s v="This project is designed to help protect the environment by using Eco-friendly product packaging."/>
    <n v="2500"/>
    <n v="0"/>
    <n v="0"/>
    <x v="2"/>
    <s v="US"/>
    <s v="USD"/>
    <n v="1280206740"/>
    <d v="2010-07-27T04:59:00"/>
    <n v="1276283655"/>
    <x v="908"/>
    <x v="11"/>
    <b v="0"/>
    <n v="0"/>
    <s v="N/A"/>
    <b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0"/>
    <x v="2"/>
    <s v="US"/>
    <s v="USD"/>
    <n v="1343016000"/>
    <d v="2012-07-23T04:00:00"/>
    <n v="1340296440"/>
    <x v="909"/>
    <x v="0"/>
    <b v="0"/>
    <n v="8"/>
    <n v="65"/>
    <b v="0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n v="0"/>
    <x v="2"/>
    <s v="GB"/>
    <s v="GBP"/>
    <n v="1488546319"/>
    <d v="2017-03-03T13:05:19"/>
    <n v="1483362319"/>
    <x v="910"/>
    <x v="12"/>
    <b v="0"/>
    <n v="5"/>
    <n v="24.6"/>
    <b v="0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s v="US"/>
    <s v="USD"/>
    <n v="1390522045"/>
    <d v="2014-01-24T00:07:25"/>
    <n v="1388707645"/>
    <x v="911"/>
    <x v="21"/>
    <b v="0"/>
    <n v="0"/>
    <s v="N/A"/>
    <b v="0"/>
    <x v="4"/>
    <x v="13"/>
  </r>
  <r>
    <n v="912"/>
    <s v="Triad a new album by James Murrell"/>
    <s v="My new album will be called Triad, an album of original music performed by me &amp; guest musical artists."/>
    <n v="3500"/>
    <n v="30"/>
    <n v="0"/>
    <x v="2"/>
    <s v="US"/>
    <s v="USD"/>
    <n v="1355197047"/>
    <d v="2012-12-11T03:37:27"/>
    <n v="1350009447"/>
    <x v="912"/>
    <x v="12"/>
    <b v="0"/>
    <n v="2"/>
    <n v="15"/>
    <b v="0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0"/>
    <x v="2"/>
    <s v="US"/>
    <s v="USD"/>
    <n v="1336188019"/>
    <d v="2012-05-05T03:20:19"/>
    <n v="1333596019"/>
    <x v="913"/>
    <x v="1"/>
    <b v="0"/>
    <n v="24"/>
    <n v="82.58"/>
    <b v="0"/>
    <x v="4"/>
    <x v="13"/>
  </r>
  <r>
    <n v="914"/>
    <s v="Soul Of Man Video Project"/>
    <s v="This project is for the making of a music video. All funds will go towards production costs for this event only."/>
    <n v="1500"/>
    <n v="0"/>
    <n v="0"/>
    <x v="2"/>
    <s v="US"/>
    <s v="USD"/>
    <n v="1345918747"/>
    <d v="2012-08-25T18:19:07"/>
    <n v="1343326747"/>
    <x v="914"/>
    <x v="1"/>
    <b v="0"/>
    <n v="0"/>
    <s v="N/A"/>
    <b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n v="0"/>
    <x v="2"/>
    <s v="US"/>
    <s v="USD"/>
    <n v="1330577940"/>
    <d v="2012-03-01T04:59:00"/>
    <n v="1327853914"/>
    <x v="915"/>
    <x v="22"/>
    <b v="0"/>
    <n v="9"/>
    <n v="41.67"/>
    <b v="0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s v="US"/>
    <s v="USD"/>
    <n v="1287723600"/>
    <d v="2010-10-22T05:00:00"/>
    <n v="1284409734"/>
    <x v="916"/>
    <x v="52"/>
    <b v="0"/>
    <n v="0"/>
    <s v="N/A"/>
    <b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0"/>
    <x v="2"/>
    <s v="US"/>
    <s v="USD"/>
    <n v="1405305000"/>
    <d v="2014-07-14T02:30:00"/>
    <n v="1402612730"/>
    <x v="917"/>
    <x v="0"/>
    <b v="0"/>
    <n v="1"/>
    <n v="30"/>
    <b v="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0"/>
    <x v="2"/>
    <s v="GB"/>
    <s v="GBP"/>
    <n v="1417474761"/>
    <d v="2014-12-01T22:59:21"/>
    <n v="1414879161"/>
    <x v="918"/>
    <x v="1"/>
    <b v="0"/>
    <n v="10"/>
    <n v="19.600000000000001"/>
    <b v="0"/>
    <x v="4"/>
    <x v="13"/>
  </r>
  <r>
    <n v="919"/>
    <s v="Jazz CD:  Out of The Blue"/>
    <s v="Cool jazz with a New Orleans flavor."/>
    <n v="20000"/>
    <n v="100"/>
    <n v="0"/>
    <x v="2"/>
    <s v="US"/>
    <s v="USD"/>
    <n v="1355930645"/>
    <d v="2012-12-19T15:24:05"/>
    <n v="1352906645"/>
    <x v="919"/>
    <x v="6"/>
    <b v="0"/>
    <n v="1"/>
    <n v="100"/>
    <b v="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s v="US"/>
    <s v="USD"/>
    <n v="1384448822"/>
    <d v="2013-11-14T17:07:02"/>
    <n v="1381853222"/>
    <x v="920"/>
    <x v="1"/>
    <b v="0"/>
    <n v="0"/>
    <s v="N/A"/>
    <b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0"/>
    <x v="2"/>
    <s v="US"/>
    <s v="USD"/>
    <n v="1323666376"/>
    <d v="2011-12-12T05:06:16"/>
    <n v="1320033976"/>
    <x v="921"/>
    <x v="16"/>
    <b v="0"/>
    <n v="20"/>
    <n v="231.75"/>
    <b v="0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n v="0"/>
    <x v="2"/>
    <s v="US"/>
    <s v="USD"/>
    <n v="1412167393"/>
    <d v="2014-10-01T12:43:13"/>
    <n v="1409143393"/>
    <x v="922"/>
    <x v="6"/>
    <b v="0"/>
    <n v="30"/>
    <n v="189.33"/>
    <b v="0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0"/>
    <x v="2"/>
    <s v="US"/>
    <s v="USD"/>
    <n v="1416614523"/>
    <d v="2014-11-22T00:02:03"/>
    <n v="1414018923"/>
    <x v="923"/>
    <x v="1"/>
    <b v="0"/>
    <n v="6"/>
    <n v="55"/>
    <b v="0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n v="0"/>
    <x v="2"/>
    <s v="US"/>
    <s v="USD"/>
    <n v="1360795069"/>
    <d v="2013-02-13T22:37:49"/>
    <n v="1358203069"/>
    <x v="924"/>
    <x v="1"/>
    <b v="0"/>
    <n v="15"/>
    <n v="21.8"/>
    <b v="0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n v="0"/>
    <x v="2"/>
    <s v="US"/>
    <s v="USD"/>
    <n v="1385590111"/>
    <d v="2013-11-27T22:08:31"/>
    <n v="1382994511"/>
    <x v="925"/>
    <x v="1"/>
    <b v="0"/>
    <n v="5"/>
    <n v="32"/>
    <b v="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s v="US"/>
    <s v="USD"/>
    <n v="1278628800"/>
    <d v="2010-07-08T22:40:00"/>
    <n v="1276043330"/>
    <x v="926"/>
    <x v="1"/>
    <b v="0"/>
    <n v="0"/>
    <s v="N/A"/>
    <b v="0"/>
    <x v="4"/>
    <x v="13"/>
  </r>
  <r>
    <n v="927"/>
    <s v="JETRO DA SILVA FUNK PROJECT"/>
    <s v="Studio CD/DVD Solo project of Pianist &amp; Keyboardist Jetro da Silva"/>
    <n v="20000"/>
    <n v="0"/>
    <n v="0"/>
    <x v="2"/>
    <s v="US"/>
    <s v="USD"/>
    <n v="1337024695"/>
    <d v="2012-05-14T19:44:55"/>
    <n v="1334432695"/>
    <x v="927"/>
    <x v="1"/>
    <b v="0"/>
    <n v="0"/>
    <s v="N/A"/>
    <b v="0"/>
    <x v="4"/>
    <x v="13"/>
  </r>
  <r>
    <n v="928"/>
    <s v="In a Jazzy Motown"/>
    <s v="A real Motown Backup singer on 22 gold and platinum albums headlines her own Jazz CD of Motown songs."/>
    <n v="14500"/>
    <n v="1575"/>
    <n v="0"/>
    <x v="2"/>
    <s v="US"/>
    <s v="USD"/>
    <n v="1353196800"/>
    <d v="2012-11-18T00:00:00"/>
    <n v="1348864913"/>
    <x v="928"/>
    <x v="38"/>
    <b v="0"/>
    <n v="28"/>
    <n v="56.25"/>
    <b v="0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s v="US"/>
    <s v="USD"/>
    <n v="1333946569"/>
    <d v="2012-04-09T04:42:49"/>
    <n v="1331358169"/>
    <x v="929"/>
    <x v="1"/>
    <b v="0"/>
    <n v="0"/>
    <s v="N/A"/>
    <b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0"/>
    <x v="2"/>
    <s v="US"/>
    <s v="USD"/>
    <n v="1277501520"/>
    <d v="2010-06-25T21:32:00"/>
    <n v="1273874306"/>
    <x v="930"/>
    <x v="16"/>
    <b v="0"/>
    <n v="5"/>
    <n v="69"/>
    <b v="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0"/>
    <x v="2"/>
    <s v="GB"/>
    <s v="GBP"/>
    <n v="1395007200"/>
    <d v="2014-03-16T22:00:00"/>
    <n v="1392021502"/>
    <x v="931"/>
    <x v="6"/>
    <b v="0"/>
    <n v="7"/>
    <n v="18.71"/>
    <b v="0"/>
    <x v="4"/>
    <x v="13"/>
  </r>
  <r>
    <n v="932"/>
    <s v="Mandy Harvey Christmas Album"/>
    <s v="Help me to create my 3rd album, a Christmas CD with 16 Holiday/Original favorites!"/>
    <n v="9500"/>
    <n v="1381"/>
    <n v="0"/>
    <x v="2"/>
    <s v="US"/>
    <s v="USD"/>
    <n v="1363990545"/>
    <d v="2013-03-22T22:15:45"/>
    <n v="1360106145"/>
    <x v="932"/>
    <x v="11"/>
    <b v="0"/>
    <n v="30"/>
    <n v="46.03"/>
    <b v="0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0"/>
    <x v="2"/>
    <s v="US"/>
    <s v="USD"/>
    <n v="1399867409"/>
    <d v="2014-05-12T04:03:29"/>
    <n v="1394683409"/>
    <x v="933"/>
    <x v="12"/>
    <b v="0"/>
    <n v="2"/>
    <n v="60"/>
    <b v="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n v="0"/>
    <x v="2"/>
    <s v="CA"/>
    <s v="CAD"/>
    <n v="1399183200"/>
    <d v="2014-05-04T06:00:00"/>
    <n v="1396633284"/>
    <x v="934"/>
    <x v="1"/>
    <b v="0"/>
    <n v="30"/>
    <n v="50.67"/>
    <b v="0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n v="0"/>
    <x v="2"/>
    <s v="US"/>
    <s v="USD"/>
    <n v="1454054429"/>
    <d v="2016-01-29T08:00:29"/>
    <n v="1451462429"/>
    <x v="935"/>
    <x v="1"/>
    <b v="0"/>
    <n v="2"/>
    <n v="25"/>
    <b v="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s v="US"/>
    <s v="USD"/>
    <n v="1326916800"/>
    <d v="2012-01-18T20:00:00"/>
    <n v="1323131689"/>
    <x v="936"/>
    <x v="7"/>
    <b v="0"/>
    <n v="0"/>
    <s v="N/A"/>
    <b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0"/>
    <x v="2"/>
    <s v="US"/>
    <s v="USD"/>
    <n v="1383509357"/>
    <d v="2013-11-03T20:09:17"/>
    <n v="1380913757"/>
    <x v="937"/>
    <x v="1"/>
    <b v="0"/>
    <n v="2"/>
    <n v="20"/>
    <b v="0"/>
    <x v="4"/>
    <x v="13"/>
  </r>
  <r>
    <n v="938"/>
    <s v="Celebrating American Jazz &amp; Soul Music"/>
    <s v="Creating new avenues of exposure for young Jazz &amp; Soul artists_x000a_to express their Art of Music."/>
    <n v="7000"/>
    <n v="25"/>
    <n v="0"/>
    <x v="2"/>
    <s v="US"/>
    <s v="USD"/>
    <n v="1346585448"/>
    <d v="2012-09-02T11:30:48"/>
    <n v="1343993448"/>
    <x v="938"/>
    <x v="1"/>
    <b v="0"/>
    <n v="1"/>
    <n v="25"/>
    <b v="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0"/>
    <x v="2"/>
    <s v="US"/>
    <s v="USD"/>
    <n v="1372622280"/>
    <d v="2013-06-30T19:58:00"/>
    <n v="1369246738"/>
    <x v="939"/>
    <x v="19"/>
    <b v="0"/>
    <n v="2"/>
    <n v="20"/>
    <b v="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0"/>
    <x v="2"/>
    <s v="US"/>
    <s v="USD"/>
    <n v="1439251926"/>
    <d v="2015-08-11T00:12:06"/>
    <n v="1435363926"/>
    <x v="940"/>
    <x v="11"/>
    <b v="0"/>
    <n v="14"/>
    <n v="110.29"/>
    <b v="0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0"/>
    <x v="2"/>
    <s v="US"/>
    <s v="USD"/>
    <n v="1486693145"/>
    <d v="2017-02-10T02:19:05"/>
    <n v="1484101145"/>
    <x v="941"/>
    <x v="1"/>
    <b v="0"/>
    <n v="31"/>
    <n v="37.450000000000003"/>
    <b v="0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0"/>
    <x v="2"/>
    <s v="US"/>
    <s v="USD"/>
    <n v="1455826460"/>
    <d v="2016-02-18T20:14:20"/>
    <n v="1452716060"/>
    <x v="942"/>
    <x v="8"/>
    <b v="0"/>
    <n v="16"/>
    <n v="41.75"/>
    <b v="0"/>
    <x v="2"/>
    <x v="8"/>
  </r>
  <r>
    <n v="943"/>
    <s v="SleepMode"/>
    <s v="A mask for home or travel that will give you the best, undisturbed sleep of your life."/>
    <n v="3000"/>
    <n v="289"/>
    <n v="0"/>
    <x v="2"/>
    <s v="US"/>
    <s v="USD"/>
    <n v="1480438905"/>
    <d v="2016-11-29T17:01:45"/>
    <n v="1477843305"/>
    <x v="943"/>
    <x v="1"/>
    <b v="0"/>
    <n v="12"/>
    <n v="24.08"/>
    <b v="0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n v="0"/>
    <x v="2"/>
    <s v="US"/>
    <s v="USD"/>
    <n v="1460988000"/>
    <d v="2016-04-18T14:00:00"/>
    <n v="1458050450"/>
    <x v="944"/>
    <x v="35"/>
    <b v="0"/>
    <n v="96"/>
    <n v="69.41"/>
    <b v="0"/>
    <x v="2"/>
    <x v="8"/>
  </r>
  <r>
    <n v="945"/>
    <s v="CT BAND"/>
    <s v="Make your watch Smart ! CT Band is an ultra-thin, high-tech smart watch-strap awarded twice at CES 2017 las vegas"/>
    <n v="100000"/>
    <n v="2484"/>
    <n v="0"/>
    <x v="2"/>
    <s v="FR"/>
    <s v="EUR"/>
    <n v="1487462340"/>
    <d v="2017-02-18T23:59:00"/>
    <n v="1482958626"/>
    <x v="945"/>
    <x v="61"/>
    <b v="0"/>
    <n v="16"/>
    <n v="155.25"/>
    <b v="0"/>
    <x v="2"/>
    <x v="8"/>
  </r>
  <r>
    <n v="946"/>
    <s v="OmniTrade Apron"/>
    <s v="Soft edged-Hard working. The perfect wearable organization for the home and professional shop."/>
    <n v="15000"/>
    <n v="286"/>
    <n v="0"/>
    <x v="2"/>
    <s v="US"/>
    <s v="USD"/>
    <n v="1473444048"/>
    <d v="2016-09-09T18:00:48"/>
    <n v="1470852048"/>
    <x v="946"/>
    <x v="1"/>
    <b v="0"/>
    <n v="5"/>
    <n v="57.2"/>
    <b v="0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s v="US"/>
    <s v="USD"/>
    <n v="1467312306"/>
    <d v="2016-06-30T18:45:06"/>
    <n v="1462128306"/>
    <x v="947"/>
    <x v="12"/>
    <b v="0"/>
    <n v="0"/>
    <s v="N/A"/>
    <b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n v="0"/>
    <x v="2"/>
    <s v="NL"/>
    <s v="EUR"/>
    <n v="1457812364"/>
    <d v="2016-03-12T19:52:44"/>
    <n v="1455220364"/>
    <x v="948"/>
    <x v="1"/>
    <b v="0"/>
    <n v="8"/>
    <n v="60"/>
    <b v="0"/>
    <x v="2"/>
    <x v="8"/>
  </r>
  <r>
    <n v="949"/>
    <s v="INBED"/>
    <s v="Der INBED ist ein innovatives Multisensor-Wearable fÃ¼r die SturzprÃ¤vention motorisch eingeschrÃ¤nkter Personen."/>
    <n v="20000"/>
    <n v="273"/>
    <n v="0"/>
    <x v="2"/>
    <s v="DE"/>
    <s v="EUR"/>
    <n v="1456016576"/>
    <d v="2016-02-21T01:02:56"/>
    <n v="1450832576"/>
    <x v="949"/>
    <x v="12"/>
    <b v="0"/>
    <n v="7"/>
    <n v="39"/>
    <b v="0"/>
    <x v="2"/>
    <x v="8"/>
  </r>
  <r>
    <n v="950"/>
    <s v="EZC Smartlight"/>
    <s v="Rider worn tail light brake light. Adheres to virtually any coat, jacket or vest. Stays on even when you get off."/>
    <n v="5000"/>
    <n v="1402"/>
    <n v="0"/>
    <x v="2"/>
    <s v="CA"/>
    <s v="CAD"/>
    <n v="1453053661"/>
    <d v="2016-01-17T18:01:01"/>
    <n v="1450461661"/>
    <x v="950"/>
    <x v="1"/>
    <b v="0"/>
    <n v="24"/>
    <n v="58.42"/>
    <b v="0"/>
    <x v="2"/>
    <x v="8"/>
  </r>
  <r>
    <n v="951"/>
    <s v="Smart Harness"/>
    <s v="Revolutionizing the way we walk our dogs!"/>
    <n v="50000"/>
    <n v="19195"/>
    <n v="0"/>
    <x v="2"/>
    <s v="US"/>
    <s v="USD"/>
    <n v="1465054872"/>
    <d v="2016-06-04T15:41:12"/>
    <n v="1461166872"/>
    <x v="951"/>
    <x v="11"/>
    <b v="0"/>
    <n v="121"/>
    <n v="158.63999999999999"/>
    <b v="0"/>
    <x v="2"/>
    <x v="8"/>
  </r>
  <r>
    <n v="952"/>
    <s v="Audionoggin - Join the Earvolution"/>
    <s v="Audionoggin: Wireless personal surround sound for the athlete in everyone."/>
    <n v="49000"/>
    <n v="19572"/>
    <n v="0"/>
    <x v="2"/>
    <s v="US"/>
    <s v="USD"/>
    <n v="1479483812"/>
    <d v="2016-11-18T15:43:32"/>
    <n v="1476888212"/>
    <x v="952"/>
    <x v="1"/>
    <b v="0"/>
    <n v="196"/>
    <n v="99.86"/>
    <b v="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0"/>
    <x v="2"/>
    <s v="US"/>
    <s v="USD"/>
    <n v="1422158199"/>
    <d v="2015-01-25T03:56:39"/>
    <n v="1419566199"/>
    <x v="953"/>
    <x v="1"/>
    <b v="0"/>
    <n v="5"/>
    <n v="25.2"/>
    <b v="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0"/>
    <x v="2"/>
    <s v="US"/>
    <s v="USD"/>
    <n v="1440100839"/>
    <d v="2015-08-20T20:00:39"/>
    <n v="1436472039"/>
    <x v="954"/>
    <x v="16"/>
    <b v="0"/>
    <n v="73"/>
    <n v="89.19"/>
    <b v="0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0"/>
    <x v="2"/>
    <s v="US"/>
    <s v="USD"/>
    <n v="1473750300"/>
    <d v="2016-09-13T07:05:00"/>
    <n v="1470294300"/>
    <x v="955"/>
    <x v="4"/>
    <b v="0"/>
    <n v="93"/>
    <n v="182.62"/>
    <b v="0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n v="0"/>
    <x v="2"/>
    <s v="US"/>
    <s v="USD"/>
    <n v="1430081759"/>
    <d v="2015-04-26T20:55:59"/>
    <n v="1424901359"/>
    <x v="956"/>
    <x v="12"/>
    <b v="0"/>
    <n v="17"/>
    <n v="50.65"/>
    <b v="0"/>
    <x v="2"/>
    <x v="8"/>
  </r>
  <r>
    <n v="957"/>
    <s v="DUALBAND, the Leather NFC Smart Watch Band"/>
    <s v="A Leather Smart watch Band, that NEVER needs to be charged for only $37!"/>
    <n v="12000"/>
    <n v="233"/>
    <n v="0"/>
    <x v="2"/>
    <s v="US"/>
    <s v="USD"/>
    <n v="1479392133"/>
    <d v="2016-11-17T14:15:33"/>
    <n v="1476710133"/>
    <x v="957"/>
    <x v="0"/>
    <b v="0"/>
    <n v="7"/>
    <n v="33.29"/>
    <b v="0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0"/>
    <x v="2"/>
    <s v="US"/>
    <s v="USD"/>
    <n v="1428641940"/>
    <d v="2015-04-10T04:59:00"/>
    <n v="1426792563"/>
    <x v="958"/>
    <x v="21"/>
    <b v="0"/>
    <n v="17"/>
    <n v="51.82"/>
    <b v="0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0"/>
    <x v="2"/>
    <s v="US"/>
    <s v="USD"/>
    <n v="1421640665"/>
    <d v="2015-01-19T04:11:05"/>
    <n v="1419048665"/>
    <x v="959"/>
    <x v="1"/>
    <b v="0"/>
    <n v="171"/>
    <n v="113.63"/>
    <b v="0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0"/>
    <x v="2"/>
    <s v="US"/>
    <s v="USD"/>
    <n v="1489500155"/>
    <d v="2017-03-14T14:02:35"/>
    <n v="1485874955"/>
    <x v="960"/>
    <x v="16"/>
    <b v="0"/>
    <n v="188"/>
    <n v="136.46"/>
    <b v="0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n v="0"/>
    <x v="2"/>
    <s v="US"/>
    <s v="USD"/>
    <n v="1487617200"/>
    <d v="2017-02-20T19:00:00"/>
    <n v="1483634335"/>
    <x v="961"/>
    <x v="32"/>
    <b v="0"/>
    <n v="110"/>
    <n v="364.35"/>
    <b v="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0"/>
    <x v="2"/>
    <s v="US"/>
    <s v="USD"/>
    <n v="1455210353"/>
    <d v="2016-02-11T17:05:53"/>
    <n v="1451927153"/>
    <x v="962"/>
    <x v="52"/>
    <b v="0"/>
    <n v="37"/>
    <n v="19.239999999999998"/>
    <b v="0"/>
    <x v="2"/>
    <x v="8"/>
  </r>
  <r>
    <n v="963"/>
    <s v="The Ultimate Learning Center"/>
    <s v="WE are molding an educated, motivated, non violent GENERATION!"/>
    <n v="35000"/>
    <n v="377"/>
    <n v="0"/>
    <x v="2"/>
    <s v="US"/>
    <s v="USD"/>
    <n v="1476717319"/>
    <d v="2016-10-17T15:15:19"/>
    <n v="1473693319"/>
    <x v="963"/>
    <x v="6"/>
    <b v="0"/>
    <n v="9"/>
    <n v="41.89"/>
    <b v="0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0"/>
    <x v="2"/>
    <s v="CA"/>
    <s v="CAD"/>
    <n v="1441119919"/>
    <d v="2015-09-01T15:05:19"/>
    <n v="1437663919"/>
    <x v="964"/>
    <x v="4"/>
    <b v="0"/>
    <n v="29"/>
    <n v="30.31"/>
    <b v="0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0"/>
    <x v="2"/>
    <s v="US"/>
    <s v="USD"/>
    <n v="1477454340"/>
    <d v="2016-10-26T03:59:00"/>
    <n v="1474676646"/>
    <x v="965"/>
    <x v="22"/>
    <b v="0"/>
    <n v="6"/>
    <n v="49.67"/>
    <b v="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n v="0"/>
    <x v="2"/>
    <s v="US"/>
    <s v="USD"/>
    <n v="1475766932"/>
    <d v="2016-10-06T15:15:32"/>
    <n v="1473174932"/>
    <x v="966"/>
    <x v="1"/>
    <b v="0"/>
    <n v="30"/>
    <n v="59.2"/>
    <b v="0"/>
    <x v="2"/>
    <x v="8"/>
  </r>
  <r>
    <n v="967"/>
    <s v="Better Beanie"/>
    <s v="Better Beanie is the new therapeutic wearable designed to assist you while keeping your hands free."/>
    <n v="20000"/>
    <n v="3562"/>
    <n v="0"/>
    <x v="2"/>
    <s v="US"/>
    <s v="USD"/>
    <n v="1461301574"/>
    <d v="2016-04-22T05:06:14"/>
    <n v="1456121174"/>
    <x v="967"/>
    <x v="12"/>
    <b v="0"/>
    <n v="81"/>
    <n v="43.98"/>
    <b v="0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0"/>
    <x v="2"/>
    <s v="US"/>
    <s v="USD"/>
    <n v="1408134034"/>
    <d v="2014-08-15T20:20:34"/>
    <n v="1405542034"/>
    <x v="968"/>
    <x v="1"/>
    <b v="0"/>
    <n v="4"/>
    <n v="26.5"/>
    <b v="0"/>
    <x v="2"/>
    <x v="8"/>
  </r>
  <r>
    <n v="969"/>
    <s v="Make 100 | Geek &amp; Chic: Smart Safety Jewelry."/>
    <s v="Geek &amp; Chic Smart Jewelry Collection, Wearables Meet Style!"/>
    <n v="30000"/>
    <n v="14000"/>
    <n v="0"/>
    <x v="2"/>
    <s v="MX"/>
    <s v="MXN"/>
    <n v="1486624607"/>
    <d v="2017-02-09T07:16:47"/>
    <n v="1483773407"/>
    <x v="969"/>
    <x v="15"/>
    <b v="0"/>
    <n v="11"/>
    <n v="1272.73"/>
    <b v="0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0"/>
    <x v="2"/>
    <s v="CA"/>
    <s v="CAD"/>
    <n v="1485147540"/>
    <d v="2017-01-23T04:59:00"/>
    <n v="1481951853"/>
    <x v="970"/>
    <x v="46"/>
    <b v="0"/>
    <n v="14"/>
    <n v="164"/>
    <b v="0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2"/>
    <s v="US"/>
    <s v="USD"/>
    <n v="1433178060"/>
    <d v="2015-06-01T17:01:00"/>
    <n v="1429290060"/>
    <x v="971"/>
    <x v="11"/>
    <b v="0"/>
    <n v="5"/>
    <n v="45.2"/>
    <b v="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0"/>
    <x v="2"/>
    <s v="US"/>
    <s v="USD"/>
    <n v="1409813940"/>
    <d v="2014-09-04T06:59:00"/>
    <n v="1407271598"/>
    <x v="972"/>
    <x v="41"/>
    <b v="0"/>
    <n v="45"/>
    <n v="153.88999999999999"/>
    <b v="0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0"/>
    <x v="2"/>
    <s v="US"/>
    <s v="USD"/>
    <n v="1447032093"/>
    <d v="2015-11-09T01:21:33"/>
    <n v="1441844493"/>
    <x v="973"/>
    <x v="12"/>
    <b v="0"/>
    <n v="8"/>
    <n v="51.38"/>
    <b v="0"/>
    <x v="2"/>
    <x v="8"/>
  </r>
  <r>
    <n v="974"/>
    <s v="KneeJack"/>
    <s v="The device that allows those with artificial knees or arthritic knees to kneel down without putting pressure on their knees."/>
    <n v="50000"/>
    <n v="280"/>
    <n v="0"/>
    <x v="2"/>
    <s v="US"/>
    <s v="USD"/>
    <n v="1458925156"/>
    <d v="2016-03-25T16:59:16"/>
    <n v="1456336756"/>
    <x v="974"/>
    <x v="1"/>
    <b v="0"/>
    <n v="3"/>
    <n v="93.33"/>
    <b v="0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0"/>
    <x v="2"/>
    <s v="US"/>
    <s v="USD"/>
    <n v="1467132185"/>
    <d v="2016-06-28T16:43:05"/>
    <n v="1461948185"/>
    <x v="975"/>
    <x v="12"/>
    <b v="0"/>
    <n v="24"/>
    <n v="108.63"/>
    <b v="0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0"/>
    <x v="2"/>
    <s v="AU"/>
    <s v="AUD"/>
    <n v="1439515497"/>
    <d v="2015-08-14T01:24:57"/>
    <n v="1435627497"/>
    <x v="976"/>
    <x v="11"/>
    <b v="0"/>
    <n v="18"/>
    <n v="160.5"/>
    <b v="0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0"/>
    <x v="2"/>
    <s v="AT"/>
    <s v="EUR"/>
    <n v="1456094197"/>
    <d v="2016-02-21T22:36:37"/>
    <n v="1453502197"/>
    <x v="977"/>
    <x v="1"/>
    <b v="0"/>
    <n v="12"/>
    <n v="75.75"/>
    <b v="0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n v="1"/>
    <x v="2"/>
    <s v="SE"/>
    <s v="SEK"/>
    <n v="1456385101"/>
    <d v="2016-02-25T07:25:01"/>
    <n v="1453793101"/>
    <x v="978"/>
    <x v="1"/>
    <b v="0"/>
    <n v="123"/>
    <n v="790.84"/>
    <b v="0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1"/>
    <x v="2"/>
    <s v="US"/>
    <s v="USD"/>
    <n v="1466449140"/>
    <d v="2016-06-20T18:59:00"/>
    <n v="1463392828"/>
    <x v="979"/>
    <x v="6"/>
    <b v="0"/>
    <n v="96"/>
    <n v="301.94"/>
    <b v="0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0"/>
    <x v="2"/>
    <s v="US"/>
    <s v="USD"/>
    <n v="1417387322"/>
    <d v="2014-11-30T22:42:02"/>
    <n v="1413495722"/>
    <x v="980"/>
    <x v="11"/>
    <b v="0"/>
    <n v="31"/>
    <n v="47.94"/>
    <b v="0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2"/>
    <s v="US"/>
    <s v="USD"/>
    <n v="1407624222"/>
    <d v="2014-08-09T22:43:42"/>
    <n v="1405032222"/>
    <x v="981"/>
    <x v="1"/>
    <b v="0"/>
    <n v="4"/>
    <n v="2.75"/>
    <b v="0"/>
    <x v="2"/>
    <x v="8"/>
  </r>
  <r>
    <n v="982"/>
    <s v="Smart 2-in-1 I-PHONE HANDLE/WALLETtm"/>
    <s v="revolutonary ultra-slim 2-in-1 Smart  2-in-1 I-PHONE handle/WALLETtm with 360 rotatiion"/>
    <n v="17500"/>
    <n v="3"/>
    <n v="0"/>
    <x v="2"/>
    <s v="US"/>
    <s v="USD"/>
    <n v="1475431486"/>
    <d v="2016-10-02T18:04:46"/>
    <n v="1472839486"/>
    <x v="982"/>
    <x v="1"/>
    <b v="0"/>
    <n v="3"/>
    <n v="1"/>
    <b v="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0"/>
    <x v="2"/>
    <s v="ES"/>
    <s v="EUR"/>
    <n v="1471985640"/>
    <d v="2016-08-23T20:54:00"/>
    <n v="1469289685"/>
    <x v="983"/>
    <x v="0"/>
    <b v="0"/>
    <n v="179"/>
    <n v="171.79"/>
    <b v="0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0"/>
    <x v="2"/>
    <s v="US"/>
    <s v="USD"/>
    <n v="1427507208"/>
    <d v="2015-03-28T01:46:48"/>
    <n v="1424918808"/>
    <x v="984"/>
    <x v="1"/>
    <b v="0"/>
    <n v="3"/>
    <n v="35.33"/>
    <b v="0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0"/>
    <x v="2"/>
    <s v="DE"/>
    <s v="EUR"/>
    <n v="1451602800"/>
    <d v="2015-12-31T23:00:00"/>
    <n v="1449011610"/>
    <x v="985"/>
    <x v="1"/>
    <b v="0"/>
    <n v="23"/>
    <n v="82.09"/>
    <b v="0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0"/>
    <x v="2"/>
    <s v="GB"/>
    <s v="GBP"/>
    <n v="1452384000"/>
    <d v="2016-01-10T00:00:00"/>
    <n v="1447698300"/>
    <x v="986"/>
    <x v="59"/>
    <b v="0"/>
    <n v="23"/>
    <n v="110.87"/>
    <b v="0"/>
    <x v="2"/>
    <x v="8"/>
  </r>
  <r>
    <n v="987"/>
    <s v="Kidswatcher"/>
    <s v="Always know where your precious children are. Let them explore the world freely and in a secure way by using the Kidswatcher."/>
    <n v="50000"/>
    <n v="6610"/>
    <n v="0"/>
    <x v="2"/>
    <s v="NL"/>
    <s v="EUR"/>
    <n v="1403507050"/>
    <d v="2014-06-23T07:04:10"/>
    <n v="1400051050"/>
    <x v="987"/>
    <x v="4"/>
    <b v="0"/>
    <n v="41"/>
    <n v="161.22"/>
    <b v="0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s v="IT"/>
    <s v="EUR"/>
    <n v="1475310825"/>
    <d v="2016-10-01T08:33:45"/>
    <n v="1472718825"/>
    <x v="988"/>
    <x v="1"/>
    <b v="0"/>
    <n v="0"/>
    <s v="N/A"/>
    <b v="0"/>
    <x v="2"/>
    <x v="8"/>
  </r>
  <r>
    <n v="989"/>
    <s v="Power Rope"/>
    <s v="The most useful phone charger you will ever buy"/>
    <n v="10000"/>
    <n v="1677"/>
    <n v="0"/>
    <x v="2"/>
    <s v="US"/>
    <s v="USD"/>
    <n v="1475101495"/>
    <d v="2016-09-28T22:24:55"/>
    <n v="1472509495"/>
    <x v="989"/>
    <x v="1"/>
    <b v="0"/>
    <n v="32"/>
    <n v="52.41"/>
    <b v="0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2"/>
    <s v="US"/>
    <s v="USD"/>
    <n v="1409770164"/>
    <d v="2014-09-03T18:49:24"/>
    <n v="1407178164"/>
    <x v="990"/>
    <x v="1"/>
    <b v="0"/>
    <n v="2"/>
    <n v="13"/>
    <b v="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0"/>
    <x v="2"/>
    <s v="GB"/>
    <s v="GBP"/>
    <n v="1468349460"/>
    <d v="2016-07-12T18:51:00"/>
    <n v="1466186988"/>
    <x v="991"/>
    <x v="25"/>
    <b v="0"/>
    <n v="7"/>
    <n v="30.29"/>
    <b v="0"/>
    <x v="2"/>
    <x v="8"/>
  </r>
  <r>
    <n v="992"/>
    <s v="WairConditioning"/>
    <s v="The HOTTEST and COOLEST thing yet! WairConditioning... an entirely new level of comfortability!"/>
    <n v="100000"/>
    <n v="467"/>
    <n v="0"/>
    <x v="2"/>
    <s v="US"/>
    <s v="USD"/>
    <n v="1462655519"/>
    <d v="2016-05-07T21:11:59"/>
    <n v="1457475119"/>
    <x v="992"/>
    <x v="12"/>
    <b v="0"/>
    <n v="4"/>
    <n v="116.75"/>
    <b v="0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0"/>
    <x v="2"/>
    <s v="US"/>
    <s v="USD"/>
    <n v="1478926800"/>
    <d v="2016-11-12T05:00:00"/>
    <n v="1476054568"/>
    <x v="993"/>
    <x v="15"/>
    <b v="0"/>
    <n v="196"/>
    <n v="89.6"/>
    <b v="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0"/>
    <x v="2"/>
    <s v="US"/>
    <s v="USD"/>
    <n v="1417388340"/>
    <d v="2014-11-30T22:59:00"/>
    <n v="1412835530"/>
    <x v="994"/>
    <x v="28"/>
    <b v="0"/>
    <n v="11"/>
    <n v="424.45"/>
    <b v="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0"/>
    <x v="2"/>
    <s v="US"/>
    <s v="USD"/>
    <n v="1417276800"/>
    <d v="2014-11-29T16:00:00"/>
    <n v="1415140480"/>
    <x v="995"/>
    <x v="25"/>
    <b v="0"/>
    <n v="9"/>
    <n v="80.67"/>
    <b v="0"/>
    <x v="2"/>
    <x v="8"/>
  </r>
  <r>
    <n v="996"/>
    <s v="Social behavior in technical communities"/>
    <s v="Study the behaviour of technical communities by tracking their movement  through wearables"/>
    <n v="4000"/>
    <n v="65"/>
    <n v="0"/>
    <x v="2"/>
    <s v="US"/>
    <s v="USD"/>
    <n v="1406474820"/>
    <d v="2014-07-27T15:27:00"/>
    <n v="1403902060"/>
    <x v="996"/>
    <x v="1"/>
    <b v="0"/>
    <n v="5"/>
    <n v="13"/>
    <b v="0"/>
    <x v="2"/>
    <x v="8"/>
  </r>
  <r>
    <n v="997"/>
    <s v="iPhanny"/>
    <s v="The iPhanny keeps your iPhone 6 safe from bending in those dangerous pants pockets."/>
    <n v="5000"/>
    <n v="65"/>
    <n v="0"/>
    <x v="2"/>
    <s v="US"/>
    <s v="USD"/>
    <n v="1417145297"/>
    <d v="2014-11-28T03:28:17"/>
    <n v="1414549697"/>
    <x v="997"/>
    <x v="1"/>
    <b v="0"/>
    <n v="8"/>
    <n v="8.1300000000000008"/>
    <b v="0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n v="1"/>
    <x v="2"/>
    <s v="CA"/>
    <s v="CAD"/>
    <n v="1447909401"/>
    <d v="2015-11-19T05:03:21"/>
    <n v="1444017801"/>
    <x v="998"/>
    <x v="11"/>
    <b v="0"/>
    <n v="229"/>
    <n v="153.43"/>
    <b v="0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n v="0"/>
    <x v="2"/>
    <s v="CA"/>
    <s v="CAD"/>
    <n v="1415865720"/>
    <d v="2014-11-13T08:02:00"/>
    <n v="1413270690"/>
    <x v="999"/>
    <x v="1"/>
    <b v="0"/>
    <n v="40"/>
    <n v="292.08"/>
    <b v="0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0"/>
    <x v="1"/>
    <s v="US"/>
    <s v="USD"/>
    <n v="1489537560"/>
    <d v="2017-03-15T00:26:00"/>
    <n v="1484357160"/>
    <x v="1000"/>
    <x v="12"/>
    <b v="0"/>
    <n v="6"/>
    <n v="3304"/>
    <b v="0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"/>
    <x v="1"/>
    <s v="GB"/>
    <s v="GBP"/>
    <n v="1485796613"/>
    <d v="2017-01-30T17:16:53"/>
    <n v="1481908613"/>
    <x v="1001"/>
    <x v="11"/>
    <b v="0"/>
    <n v="4"/>
    <n v="1300"/>
    <b v="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0"/>
    <x v="1"/>
    <s v="US"/>
    <s v="USD"/>
    <n v="1450331940"/>
    <d v="2015-12-17T05:59:00"/>
    <n v="1447777514"/>
    <x v="1002"/>
    <x v="1"/>
    <b v="0"/>
    <n v="22"/>
    <n v="134.55000000000001"/>
    <b v="0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n v="0"/>
    <x v="1"/>
    <s v="FR"/>
    <s v="EUR"/>
    <n v="1489680061"/>
    <d v="2017-03-16T16:01:01"/>
    <n v="1487091661"/>
    <x v="1003"/>
    <x v="1"/>
    <b v="0"/>
    <n v="15"/>
    <n v="214.07"/>
    <b v="0"/>
    <x v="2"/>
    <x v="8"/>
  </r>
  <r>
    <n v="1004"/>
    <s v="AllerGuarder: Bluetooth wristband helps food-allergy kids"/>
    <s v="Harnessing wearable technology as a powerful defense for food-allergy children."/>
    <n v="25000"/>
    <n v="20552"/>
    <n v="1"/>
    <x v="1"/>
    <s v="US"/>
    <s v="USD"/>
    <n v="1455814827"/>
    <d v="2016-02-18T17:00:27"/>
    <n v="1453222827"/>
    <x v="1004"/>
    <x v="1"/>
    <b v="0"/>
    <n v="95"/>
    <n v="216.34"/>
    <b v="0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n v="1"/>
    <x v="1"/>
    <s v="US"/>
    <s v="USD"/>
    <n v="1446217183"/>
    <d v="2015-10-30T14:59:43"/>
    <n v="1443538783"/>
    <x v="1005"/>
    <x v="0"/>
    <b v="0"/>
    <n v="161"/>
    <n v="932.31"/>
    <b v="0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n v="0"/>
    <x v="1"/>
    <s v="US"/>
    <s v="USD"/>
    <n v="1418368260"/>
    <d v="2014-12-12T07:11:00"/>
    <n v="1417654672"/>
    <x v="1006"/>
    <x v="36"/>
    <b v="0"/>
    <n v="8"/>
    <n v="29.25"/>
    <b v="0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n v="0"/>
    <x v="1"/>
    <s v="US"/>
    <s v="USD"/>
    <n v="1481727623"/>
    <d v="2016-12-14T15:00:23"/>
    <n v="1478095223"/>
    <x v="1007"/>
    <x v="16"/>
    <b v="0"/>
    <n v="76"/>
    <n v="174.95"/>
    <b v="0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1"/>
    <s v="MX"/>
    <s v="MXN"/>
    <n v="1482953115"/>
    <d v="2016-12-28T19:25:15"/>
    <n v="1480361115"/>
    <x v="1008"/>
    <x v="1"/>
    <b v="0"/>
    <n v="1"/>
    <n v="250"/>
    <b v="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0"/>
    <x v="1"/>
    <s v="US"/>
    <s v="USD"/>
    <n v="1466346646"/>
    <d v="2016-06-19T14:30:46"/>
    <n v="1463754646"/>
    <x v="1009"/>
    <x v="1"/>
    <b v="0"/>
    <n v="101"/>
    <n v="65"/>
    <b v="0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1"/>
    <s v="US"/>
    <s v="USD"/>
    <n v="1473044340"/>
    <d v="2016-09-05T02:59:00"/>
    <n v="1468180462"/>
    <x v="1010"/>
    <x v="53"/>
    <b v="0"/>
    <n v="4"/>
    <n v="55"/>
    <b v="0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1"/>
    <s v="US"/>
    <s v="USD"/>
    <n v="1418938395"/>
    <d v="2014-12-18T21:33:15"/>
    <n v="1415050395"/>
    <x v="1011"/>
    <x v="11"/>
    <b v="0"/>
    <n v="1"/>
    <n v="75"/>
    <b v="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"/>
    <x v="1"/>
    <s v="US"/>
    <s v="USD"/>
    <n v="1485254052"/>
    <d v="2017-01-24T10:34:12"/>
    <n v="1481366052"/>
    <x v="1012"/>
    <x v="11"/>
    <b v="0"/>
    <n v="775"/>
    <n v="1389.36"/>
    <b v="0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0"/>
    <x v="1"/>
    <s v="US"/>
    <s v="USD"/>
    <n v="1451419200"/>
    <d v="2015-12-29T20:00:00"/>
    <n v="1449000056"/>
    <x v="1013"/>
    <x v="33"/>
    <b v="0"/>
    <n v="90"/>
    <n v="95.91"/>
    <b v="0"/>
    <x v="2"/>
    <x v="8"/>
  </r>
  <r>
    <n v="1014"/>
    <s v="CHEMION: The World's First Smart Glasses (Canceled)"/>
    <s v="CHEMION is an eyewear device that lets you show your creativity to the world."/>
    <n v="10000"/>
    <n v="3060"/>
    <n v="0"/>
    <x v="1"/>
    <s v="US"/>
    <s v="USD"/>
    <n v="1420070615"/>
    <d v="2015-01-01T00:03:35"/>
    <n v="1415750615"/>
    <x v="1014"/>
    <x v="38"/>
    <b v="0"/>
    <n v="16"/>
    <n v="191.25"/>
    <b v="0"/>
    <x v="2"/>
    <x v="8"/>
  </r>
  <r>
    <n v="1015"/>
    <s v="SKIN - Wearable music remote control for your mobile phone"/>
    <s v="SKIN - The wearable music remote control which makes your fitness lifestyle a bit easier"/>
    <n v="9000"/>
    <n v="240"/>
    <n v="0"/>
    <x v="1"/>
    <s v="CH"/>
    <s v="CHF"/>
    <n v="1448489095"/>
    <d v="2015-11-25T22:04:55"/>
    <n v="1445893495"/>
    <x v="1015"/>
    <x v="1"/>
    <b v="0"/>
    <n v="6"/>
    <n v="40"/>
    <b v="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0"/>
    <x v="1"/>
    <s v="US"/>
    <s v="USD"/>
    <n v="1459992856"/>
    <d v="2016-04-07T01:34:16"/>
    <n v="1456108456"/>
    <x v="1016"/>
    <x v="11"/>
    <b v="0"/>
    <n v="38"/>
    <n v="74.790000000000006"/>
    <b v="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0"/>
    <x v="1"/>
    <s v="US"/>
    <s v="USD"/>
    <n v="1448125935"/>
    <d v="2015-11-21T17:12:15"/>
    <n v="1444666335"/>
    <x v="1017"/>
    <x v="4"/>
    <b v="0"/>
    <n v="355"/>
    <n v="161.12"/>
    <b v="0"/>
    <x v="2"/>
    <x v="8"/>
  </r>
  <r>
    <n v="1018"/>
    <s v="Owl (Canceled)"/>
    <s v="Owl is a fitness tracker along with an accompanying iOS app, that is both fun and interactive for children."/>
    <n v="20000"/>
    <n v="621"/>
    <n v="0"/>
    <x v="1"/>
    <s v="US"/>
    <s v="USD"/>
    <n v="1468496933"/>
    <d v="2016-07-14T11:48:53"/>
    <n v="1465904933"/>
    <x v="1018"/>
    <x v="1"/>
    <b v="0"/>
    <n v="7"/>
    <n v="88.71"/>
    <b v="0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n v="0"/>
    <x v="1"/>
    <s v="US"/>
    <s v="USD"/>
    <n v="1423092149"/>
    <d v="2015-02-04T23:22:29"/>
    <n v="1420500149"/>
    <x v="1019"/>
    <x v="1"/>
    <b v="0"/>
    <n v="400"/>
    <n v="53.25"/>
    <b v="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"/>
    <x v="0"/>
    <s v="CA"/>
    <s v="CAD"/>
    <n v="1433206020"/>
    <d v="2015-06-02T00:47:00"/>
    <n v="1430617209"/>
    <x v="1020"/>
    <x v="1"/>
    <b v="0"/>
    <n v="30"/>
    <n v="106.2"/>
    <b v="1"/>
    <x v="4"/>
    <x v="15"/>
  </r>
  <r>
    <n v="1021"/>
    <s v="Rick and Morty Album &amp; Music Video"/>
    <s v="Rick and Morty concept album written by Allie Goertz + music video directed by Paul B. Cummings!"/>
    <n v="3000"/>
    <n v="10554.11"/>
    <n v="4"/>
    <x v="0"/>
    <s v="US"/>
    <s v="USD"/>
    <n v="1445054400"/>
    <d v="2015-10-17T04:00:00"/>
    <n v="1443074571"/>
    <x v="1021"/>
    <x v="26"/>
    <b v="1"/>
    <n v="478"/>
    <n v="22.08"/>
    <b v="1"/>
    <x v="4"/>
    <x v="15"/>
  </r>
  <r>
    <n v="1022"/>
    <s v="Sammy Bananas - Bootlegs Vol. 2!!"/>
    <s v="Help get four new bootlegs onto vinyl in the second installment of my series!"/>
    <n v="2000"/>
    <n v="2298"/>
    <n v="1"/>
    <x v="0"/>
    <s v="US"/>
    <s v="USD"/>
    <n v="1431876677"/>
    <d v="2015-05-17T15:31:17"/>
    <n v="1429284677"/>
    <x v="1022"/>
    <x v="1"/>
    <b v="1"/>
    <n v="74"/>
    <n v="31.05"/>
    <b v="1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n v="2"/>
    <x v="0"/>
    <s v="GB"/>
    <s v="GBP"/>
    <n v="1434837861"/>
    <d v="2015-06-20T22:04:21"/>
    <n v="1432245861"/>
    <x v="1023"/>
    <x v="1"/>
    <b v="0"/>
    <n v="131"/>
    <n v="36.21"/>
    <b v="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n v="1"/>
    <x v="0"/>
    <s v="SE"/>
    <s v="SEK"/>
    <n v="1454248563"/>
    <d v="2016-01-31T13:56:03"/>
    <n v="1451656563"/>
    <x v="1024"/>
    <x v="1"/>
    <b v="1"/>
    <n v="61"/>
    <n v="388.98"/>
    <b v="1"/>
    <x v="4"/>
    <x v="15"/>
  </r>
  <r>
    <n v="1025"/>
    <s v="[NUREN] The New Renaissance"/>
    <s v="Jake Kaufman and Jessie Seely present THE WORLD'S FIRST VIRTUAL REALITY ROCK OPERA."/>
    <n v="70000"/>
    <n v="76949.820000000007"/>
    <n v="1"/>
    <x v="0"/>
    <s v="US"/>
    <s v="USD"/>
    <n v="1426532437"/>
    <d v="2015-03-16T19:00:37"/>
    <n v="1423944037"/>
    <x v="1025"/>
    <x v="1"/>
    <b v="1"/>
    <n v="1071"/>
    <n v="71.849999999999994"/>
    <b v="1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"/>
    <x v="0"/>
    <s v="GB"/>
    <s v="GBP"/>
    <n v="1459414016"/>
    <d v="2016-03-31T08:46:56"/>
    <n v="1456480016"/>
    <x v="1026"/>
    <x v="35"/>
    <b v="1"/>
    <n v="122"/>
    <n v="57.38"/>
    <b v="1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"/>
    <x v="0"/>
    <s v="US"/>
    <s v="USD"/>
    <n v="1414025347"/>
    <d v="2014-10-23T00:49:07"/>
    <n v="1411433347"/>
    <x v="1027"/>
    <x v="1"/>
    <b v="1"/>
    <n v="111"/>
    <n v="69.67"/>
    <b v="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"/>
    <x v="0"/>
    <s v="GB"/>
    <s v="GBP"/>
    <n v="1488830400"/>
    <d v="2017-03-06T20:00:00"/>
    <n v="1484924605"/>
    <x v="1028"/>
    <x v="11"/>
    <b v="1"/>
    <n v="255"/>
    <n v="45.99"/>
    <b v="1"/>
    <x v="4"/>
    <x v="15"/>
  </r>
  <r>
    <n v="1029"/>
    <s v="StrobeHouse presents Valborg 2015"/>
    <s v="We want to recreate last years massive Valborgparty in Lund but this time even bigger!"/>
    <n v="10000"/>
    <n v="11176"/>
    <n v="1"/>
    <x v="0"/>
    <s v="SE"/>
    <s v="SEK"/>
    <n v="1428184740"/>
    <d v="2015-04-04T21:59:00"/>
    <n v="1423501507"/>
    <x v="1029"/>
    <x v="59"/>
    <b v="0"/>
    <n v="141"/>
    <n v="79.260000000000005"/>
    <b v="1"/>
    <x v="4"/>
    <x v="15"/>
  </r>
  <r>
    <n v="1030"/>
    <s v="The Gothsicles - I FEEL SICLE"/>
    <s v="Help fund the latest Gothsicles mega-album, I FEEL SICLE!"/>
    <n v="2000"/>
    <n v="6842"/>
    <n v="3"/>
    <x v="0"/>
    <s v="US"/>
    <s v="USD"/>
    <n v="1473680149"/>
    <d v="2016-09-12T11:35:49"/>
    <n v="1472470549"/>
    <x v="1030"/>
    <x v="20"/>
    <b v="0"/>
    <n v="159"/>
    <n v="43.03"/>
    <b v="1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n v="1"/>
    <x v="0"/>
    <s v="US"/>
    <s v="USD"/>
    <n v="1450290010"/>
    <d v="2015-12-16T18:20:10"/>
    <n v="1447698010"/>
    <x v="1031"/>
    <x v="1"/>
    <b v="0"/>
    <n v="99"/>
    <n v="108.48"/>
    <b v="1"/>
    <x v="4"/>
    <x v="15"/>
  </r>
  <r>
    <n v="1032"/>
    <s v="Phantom Ship / Coastal (Album Preorder)"/>
    <s v="Ideal for living rooms and open spaces."/>
    <n v="5400"/>
    <n v="5858.84"/>
    <n v="1"/>
    <x v="0"/>
    <s v="US"/>
    <s v="USD"/>
    <n v="1466697625"/>
    <d v="2016-06-23T16:00:25"/>
    <n v="1464105625"/>
    <x v="1032"/>
    <x v="1"/>
    <b v="0"/>
    <n v="96"/>
    <n v="61.03"/>
    <b v="1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"/>
    <x v="0"/>
    <s v="GB"/>
    <s v="GBP"/>
    <n v="1481564080"/>
    <d v="2016-12-12T17:34:40"/>
    <n v="1479144880"/>
    <x v="1033"/>
    <x v="33"/>
    <b v="0"/>
    <n v="27"/>
    <n v="50.59"/>
    <b v="1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"/>
    <x v="0"/>
    <s v="US"/>
    <s v="USD"/>
    <n v="1470369540"/>
    <d v="2016-08-05T03:59:00"/>
    <n v="1467604804"/>
    <x v="1034"/>
    <x v="22"/>
    <b v="0"/>
    <n v="166"/>
    <n v="39.159999999999997"/>
    <b v="1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"/>
    <x v="0"/>
    <s v="US"/>
    <s v="USD"/>
    <n v="1423668220"/>
    <d v="2015-02-11T15:23:40"/>
    <n v="1421076220"/>
    <x v="1035"/>
    <x v="1"/>
    <b v="0"/>
    <n v="76"/>
    <n v="65.16"/>
    <b v="1"/>
    <x v="4"/>
    <x v="15"/>
  </r>
  <r>
    <n v="1036"/>
    <s v="Bring Kyrstyn's Album to Life!"/>
    <s v="Help this Soulful &amp; Cinematic Glitch-Pop Songwriter Bring her Music to the World!  (And your Ears:)"/>
    <n v="4500"/>
    <n v="5056.22"/>
    <n v="1"/>
    <x v="0"/>
    <s v="US"/>
    <s v="USD"/>
    <n v="1357545600"/>
    <d v="2013-01-07T08:00:00"/>
    <n v="1354790790"/>
    <x v="1036"/>
    <x v="22"/>
    <b v="0"/>
    <n v="211"/>
    <n v="23.96"/>
    <b v="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"/>
    <x v="0"/>
    <s v="US"/>
    <s v="USD"/>
    <n v="1431925200"/>
    <d v="2015-05-18T05:00:00"/>
    <n v="1429991062"/>
    <x v="1037"/>
    <x v="24"/>
    <b v="0"/>
    <n v="21"/>
    <n v="48.62"/>
    <b v="1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"/>
    <x v="0"/>
    <s v="US"/>
    <s v="USD"/>
    <n v="1458362023"/>
    <d v="2016-03-19T04:33:43"/>
    <n v="1455773623"/>
    <x v="1038"/>
    <x v="1"/>
    <b v="0"/>
    <n v="61"/>
    <n v="35.74"/>
    <b v="1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"/>
    <x v="0"/>
    <s v="US"/>
    <s v="USD"/>
    <n v="1481615940"/>
    <d v="2016-12-13T07:59:00"/>
    <n v="1479436646"/>
    <x v="1039"/>
    <x v="25"/>
    <b v="0"/>
    <n v="30"/>
    <n v="21.37"/>
    <b v="1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1"/>
    <s v="US"/>
    <s v="USD"/>
    <n v="1472317209"/>
    <d v="2016-08-27T17:00:09"/>
    <n v="1469725209"/>
    <x v="1040"/>
    <x v="1"/>
    <b v="0"/>
    <n v="1"/>
    <n v="250"/>
    <b v="0"/>
    <x v="5"/>
    <x v="16"/>
  </r>
  <r>
    <n v="1041"/>
    <s v="Industry Success Project (Canceled)"/>
    <s v="I am trying to document what it is like to plunge head first into the music/audio industry as an intern."/>
    <n v="50"/>
    <n v="0"/>
    <n v="0"/>
    <x v="1"/>
    <s v="US"/>
    <s v="USD"/>
    <n v="1406769992"/>
    <d v="2014-07-31T01:26:32"/>
    <n v="1405041992"/>
    <x v="1041"/>
    <x v="18"/>
    <b v="0"/>
    <n v="0"/>
    <s v="N/A"/>
    <b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n v="0"/>
    <x v="1"/>
    <s v="US"/>
    <s v="USD"/>
    <n v="1410516000"/>
    <d v="2014-09-12T10:00:00"/>
    <n v="1406824948"/>
    <x v="1042"/>
    <x v="40"/>
    <b v="0"/>
    <n v="1"/>
    <n v="10"/>
    <b v="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n v="0"/>
    <x v="1"/>
    <s v="US"/>
    <s v="USD"/>
    <n v="1432101855"/>
    <d v="2015-05-20T06:04:15"/>
    <n v="1429509855"/>
    <x v="1043"/>
    <x v="1"/>
    <b v="0"/>
    <n v="292"/>
    <n v="29.24"/>
    <b v="0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1"/>
    <s v="US"/>
    <s v="USD"/>
    <n v="1425587220"/>
    <d v="2015-03-05T20:27:00"/>
    <n v="1420668801"/>
    <x v="1044"/>
    <x v="39"/>
    <b v="0"/>
    <n v="2"/>
    <n v="3"/>
    <b v="0"/>
    <x v="5"/>
    <x v="16"/>
  </r>
  <r>
    <n v="1045"/>
    <s v="In Case Of Emergency (Canceled)"/>
    <s v="In Case Of Emergency is a radio talk show for preppers, beginning preppers, and with preparedness in mind."/>
    <n v="10000"/>
    <n v="266"/>
    <n v="0"/>
    <x v="1"/>
    <s v="US"/>
    <s v="USD"/>
    <n v="1408827550"/>
    <d v="2014-08-23T20:59:10"/>
    <n v="1406235550"/>
    <x v="1045"/>
    <x v="1"/>
    <b v="0"/>
    <n v="8"/>
    <n v="33.25"/>
    <b v="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s v="DE"/>
    <s v="EUR"/>
    <n v="1451161560"/>
    <d v="2015-12-26T20:26:00"/>
    <n v="1447273560"/>
    <x v="1046"/>
    <x v="11"/>
    <b v="0"/>
    <n v="0"/>
    <s v="N/A"/>
    <b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n v="0"/>
    <x v="1"/>
    <s v="US"/>
    <s v="USD"/>
    <n v="1415219915"/>
    <d v="2014-11-05T20:38:35"/>
    <n v="1412624315"/>
    <x v="1047"/>
    <x v="1"/>
    <b v="0"/>
    <n v="1"/>
    <n v="1"/>
    <b v="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0"/>
    <x v="1"/>
    <s v="US"/>
    <s v="USD"/>
    <n v="1474766189"/>
    <d v="2016-09-25T01:16:29"/>
    <n v="1471310189"/>
    <x v="1048"/>
    <x v="4"/>
    <b v="0"/>
    <n v="4"/>
    <n v="53"/>
    <b v="0"/>
    <x v="5"/>
    <x v="16"/>
  </r>
  <r>
    <n v="1049"/>
    <s v="J1 (Canceled)"/>
    <s v="------"/>
    <n v="12000"/>
    <n v="0"/>
    <n v="0"/>
    <x v="1"/>
    <s v="US"/>
    <s v="USD"/>
    <n v="1455272445"/>
    <d v="2016-02-12T10:20:45"/>
    <n v="1452680445"/>
    <x v="1049"/>
    <x v="1"/>
    <b v="0"/>
    <n v="0"/>
    <s v="N/A"/>
    <b v="0"/>
    <x v="5"/>
    <x v="16"/>
  </r>
  <r>
    <n v="1050"/>
    <s v="The (Secular) Barbershop Podcast (Canceled)"/>
    <s v="Secularism is on the rise and I hear you.Talk to me."/>
    <n v="2500"/>
    <n v="0"/>
    <n v="0"/>
    <x v="1"/>
    <s v="US"/>
    <s v="USD"/>
    <n v="1442257677"/>
    <d v="2015-09-14T19:07:57"/>
    <n v="1439665677"/>
    <x v="1050"/>
    <x v="1"/>
    <b v="0"/>
    <n v="0"/>
    <s v="N/A"/>
    <b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s v="US"/>
    <s v="USD"/>
    <n v="1409098825"/>
    <d v="2014-08-27T00:20:25"/>
    <n v="1406679625"/>
    <x v="1051"/>
    <x v="33"/>
    <b v="0"/>
    <n v="0"/>
    <s v="N/A"/>
    <b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s v="US"/>
    <s v="USD"/>
    <n v="1465243740"/>
    <d v="2016-06-06T20:09:00"/>
    <n v="1461438495"/>
    <x v="1052"/>
    <x v="7"/>
    <b v="0"/>
    <n v="0"/>
    <s v="N/A"/>
    <b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n v="0"/>
    <x v="1"/>
    <s v="US"/>
    <s v="USD"/>
    <n v="1488773332"/>
    <d v="2017-03-06T04:08:52"/>
    <n v="1486613332"/>
    <x v="1053"/>
    <x v="25"/>
    <b v="0"/>
    <n v="1"/>
    <n v="15"/>
    <b v="0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s v="US"/>
    <s v="USD"/>
    <n v="1407708000"/>
    <d v="2014-08-10T22:00:00"/>
    <n v="1405110399"/>
    <x v="1054"/>
    <x v="1"/>
    <b v="0"/>
    <n v="0"/>
    <s v="N/A"/>
    <b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s v="US"/>
    <s v="USD"/>
    <n v="1457394545"/>
    <d v="2016-03-07T23:49:05"/>
    <n v="1454802545"/>
    <x v="1055"/>
    <x v="1"/>
    <b v="0"/>
    <n v="0"/>
    <s v="N/A"/>
    <b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s v="US"/>
    <s v="USD"/>
    <n v="1429892177"/>
    <d v="2015-04-24T16:16:17"/>
    <n v="1424711777"/>
    <x v="1056"/>
    <x v="12"/>
    <b v="0"/>
    <n v="0"/>
    <s v="N/A"/>
    <b v="0"/>
    <x v="5"/>
    <x v="16"/>
  </r>
  <r>
    <n v="1057"/>
    <s v="Support Independent Media (Canceled)"/>
    <s v="Sayin it Plain is a Independent Radio Show created to inform the public and empower the community."/>
    <n v="10000"/>
    <n v="0"/>
    <n v="0"/>
    <x v="1"/>
    <s v="US"/>
    <s v="USD"/>
    <n v="1480888483"/>
    <d v="2016-12-04T21:54:43"/>
    <n v="1478292883"/>
    <x v="1057"/>
    <x v="1"/>
    <b v="0"/>
    <n v="0"/>
    <s v="N/A"/>
    <b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s v="US"/>
    <s v="USD"/>
    <n v="1427328000"/>
    <d v="2015-03-26T00:00:00"/>
    <n v="1423777043"/>
    <x v="1058"/>
    <x v="43"/>
    <b v="0"/>
    <n v="0"/>
    <s v="N/A"/>
    <b v="0"/>
    <x v="5"/>
    <x v="16"/>
  </r>
  <r>
    <n v="1059"/>
    <s v="Voice Over Artist (Canceled)"/>
    <s v="Turning myself into a vocal artist."/>
    <n v="1100"/>
    <n v="0"/>
    <n v="0"/>
    <x v="1"/>
    <s v="US"/>
    <s v="USD"/>
    <n v="1426269456"/>
    <d v="2015-03-13T17:57:36"/>
    <n v="1423681056"/>
    <x v="1059"/>
    <x v="1"/>
    <b v="0"/>
    <n v="0"/>
    <s v="N/A"/>
    <b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n v="0"/>
    <x v="1"/>
    <s v="US"/>
    <s v="USD"/>
    <n v="1429134893"/>
    <d v="2015-04-15T21:54:53"/>
    <n v="1426542893"/>
    <x v="1060"/>
    <x v="1"/>
    <b v="0"/>
    <n v="1"/>
    <n v="50"/>
    <b v="0"/>
    <x v="5"/>
    <x v="16"/>
  </r>
  <r>
    <n v="1061"/>
    <s v="Chat Box 23 (Canceled)"/>
    <s v="T.O., Adi &amp; Mercedes discuss their point of views, women's issues &amp; Hollywood Hotties."/>
    <n v="4000"/>
    <n v="0"/>
    <n v="0"/>
    <x v="1"/>
    <s v="US"/>
    <s v="USD"/>
    <n v="1462150800"/>
    <d v="2016-05-02T01:00:00"/>
    <n v="1456987108"/>
    <x v="1061"/>
    <x v="12"/>
    <b v="0"/>
    <n v="0"/>
    <s v="N/A"/>
    <b v="0"/>
    <x v="5"/>
    <x v="16"/>
  </r>
  <r>
    <n v="1062"/>
    <s v="RETURNING AT A LATER DATE"/>
    <s v="SEE US ON PATREON www.badgirlartwork.com"/>
    <n v="199"/>
    <n v="190"/>
    <n v="1"/>
    <x v="1"/>
    <s v="US"/>
    <s v="USD"/>
    <n v="1468351341"/>
    <d v="2016-07-12T19:22:21"/>
    <n v="1467746541"/>
    <x v="1062"/>
    <x v="5"/>
    <b v="0"/>
    <n v="4"/>
    <n v="47.5"/>
    <b v="0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s v="US"/>
    <s v="USD"/>
    <n v="1472604262"/>
    <d v="2016-08-31T00:44:22"/>
    <n v="1470012262"/>
    <x v="1063"/>
    <x v="1"/>
    <b v="0"/>
    <n v="0"/>
    <s v="N/A"/>
    <b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0"/>
    <x v="2"/>
    <s v="US"/>
    <s v="USD"/>
    <n v="1373174903"/>
    <d v="2013-07-07T05:28:23"/>
    <n v="1369286903"/>
    <x v="1064"/>
    <x v="11"/>
    <b v="0"/>
    <n v="123"/>
    <n v="65.67"/>
    <b v="0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0"/>
    <x v="2"/>
    <s v="AU"/>
    <s v="AUD"/>
    <n v="1392800922"/>
    <d v="2014-02-19T09:08:42"/>
    <n v="1390381722"/>
    <x v="1065"/>
    <x v="33"/>
    <b v="0"/>
    <n v="5"/>
    <n v="16.2"/>
    <b v="0"/>
    <x v="6"/>
    <x v="17"/>
  </r>
  <r>
    <n v="1066"/>
    <s v="So I'm A Dark Lord"/>
    <s v="A parody of old school RPGs where you are a new Dark Lord on a quest to amass monsters and allies on your side."/>
    <n v="150000"/>
    <n v="5051"/>
    <n v="0"/>
    <x v="2"/>
    <s v="US"/>
    <s v="USD"/>
    <n v="1375657582"/>
    <d v="2013-08-04T23:06:22"/>
    <n v="1371769582"/>
    <x v="1066"/>
    <x v="11"/>
    <b v="0"/>
    <n v="148"/>
    <n v="34.130000000000003"/>
    <b v="0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n v="0"/>
    <x v="2"/>
    <s v="US"/>
    <s v="USD"/>
    <n v="1387657931"/>
    <d v="2013-12-21T20:32:11"/>
    <n v="1385065931"/>
    <x v="1067"/>
    <x v="1"/>
    <b v="0"/>
    <n v="10"/>
    <n v="13"/>
    <b v="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2"/>
    <s v="US"/>
    <s v="USD"/>
    <n v="1460274864"/>
    <d v="2016-04-10T07:54:24"/>
    <n v="1457686464"/>
    <x v="1068"/>
    <x v="1"/>
    <b v="0"/>
    <n v="4"/>
    <n v="11.25"/>
    <b v="0"/>
    <x v="6"/>
    <x v="17"/>
  </r>
  <r>
    <n v="1069"/>
    <s v="Until The End (PC, Mac, and Linux)"/>
    <s v="A run-n-gun zombie survival game where you scavenge for items to make the night a little less scary."/>
    <n v="2200"/>
    <n v="850"/>
    <n v="0"/>
    <x v="2"/>
    <s v="US"/>
    <s v="USD"/>
    <n v="1385447459"/>
    <d v="2013-11-26T06:30:59"/>
    <n v="1382679059"/>
    <x v="1069"/>
    <x v="22"/>
    <b v="0"/>
    <n v="21"/>
    <n v="40.479999999999997"/>
    <b v="0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0"/>
    <x v="2"/>
    <s v="US"/>
    <s v="USD"/>
    <n v="1349050622"/>
    <d v="2012-10-01T00:17:02"/>
    <n v="1347322622"/>
    <x v="1070"/>
    <x v="18"/>
    <b v="0"/>
    <n v="2"/>
    <n v="35"/>
    <b v="0"/>
    <x v="6"/>
    <x v="17"/>
  </r>
  <r>
    <n v="1071"/>
    <s v="DJ's Bane"/>
    <s v="I'm making a game where you choose how you want to kill the DJ, so you yourself can decide what music will be played at the party."/>
    <n v="100"/>
    <n v="0"/>
    <n v="0"/>
    <x v="2"/>
    <s v="NO"/>
    <s v="NOK"/>
    <n v="1447787093"/>
    <d v="2015-11-17T19:04:53"/>
    <n v="1445191493"/>
    <x v="1071"/>
    <x v="1"/>
    <b v="0"/>
    <n v="0"/>
    <s v="N/A"/>
    <b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2"/>
    <s v="US"/>
    <s v="USD"/>
    <n v="1391630297"/>
    <d v="2014-02-05T19:58:17"/>
    <n v="1389038297"/>
    <x v="1072"/>
    <x v="1"/>
    <b v="0"/>
    <n v="4"/>
    <n v="12.75"/>
    <b v="0"/>
    <x v="6"/>
    <x v="17"/>
  </r>
  <r>
    <n v="1073"/>
    <s v="Rainbow Ball to the Iphone"/>
    <s v="We want to bring our Game Rainbow Ball to the iphone and to do that we need a little help"/>
    <n v="750"/>
    <n v="10"/>
    <n v="0"/>
    <x v="2"/>
    <s v="US"/>
    <s v="USD"/>
    <n v="1318806541"/>
    <d v="2011-10-16T23:09:01"/>
    <n v="1316214541"/>
    <x v="1073"/>
    <x v="1"/>
    <b v="0"/>
    <n v="1"/>
    <n v="10"/>
    <b v="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n v="0"/>
    <x v="2"/>
    <s v="US"/>
    <s v="USD"/>
    <n v="1388808545"/>
    <d v="2014-01-04T04:09:05"/>
    <n v="1386216545"/>
    <x v="1074"/>
    <x v="1"/>
    <b v="0"/>
    <n v="30"/>
    <n v="113.57"/>
    <b v="0"/>
    <x v="6"/>
    <x v="17"/>
  </r>
  <r>
    <n v="1075"/>
    <s v="Towers Of The Apocalypse"/>
    <s v="Fully 3D, post Apocalyptic themed tower defense video game. New take on the genre."/>
    <n v="1000"/>
    <n v="45"/>
    <n v="0"/>
    <x v="2"/>
    <s v="US"/>
    <s v="USD"/>
    <n v="1336340516"/>
    <d v="2012-05-06T21:41:56"/>
    <n v="1333748516"/>
    <x v="1075"/>
    <x v="1"/>
    <b v="0"/>
    <n v="3"/>
    <n v="15"/>
    <b v="0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n v="1"/>
    <x v="2"/>
    <s v="US"/>
    <s v="USD"/>
    <n v="1410426250"/>
    <d v="2014-09-11T09:04:10"/>
    <n v="1405674250"/>
    <x v="1076"/>
    <x v="57"/>
    <b v="0"/>
    <n v="975"/>
    <n v="48.28"/>
    <b v="0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n v="0"/>
    <x v="2"/>
    <s v="US"/>
    <s v="USD"/>
    <n v="1452744011"/>
    <d v="2016-01-14T04:00:11"/>
    <n v="1450152011"/>
    <x v="1077"/>
    <x v="1"/>
    <b v="0"/>
    <n v="167"/>
    <n v="43.98"/>
    <b v="0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0"/>
    <x v="2"/>
    <s v="US"/>
    <s v="USD"/>
    <n v="1311309721"/>
    <d v="2011-07-22T04:42:01"/>
    <n v="1307421721"/>
    <x v="1078"/>
    <x v="11"/>
    <b v="0"/>
    <n v="5"/>
    <n v="9"/>
    <b v="0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n v="0"/>
    <x v="2"/>
    <s v="DE"/>
    <s v="EUR"/>
    <n v="1463232936"/>
    <d v="2016-05-14T13:35:36"/>
    <n v="1461072936"/>
    <x v="1079"/>
    <x v="25"/>
    <b v="0"/>
    <n v="18"/>
    <n v="37.67"/>
    <b v="0"/>
    <x v="6"/>
    <x v="17"/>
  </r>
  <r>
    <n v="1080"/>
    <s v="Skullforge: The Hunt"/>
    <s v="A fantasy action RPG which follows an elven ex-slave on a journey of magic, revenge, intrigue, and deceit."/>
    <n v="20000"/>
    <n v="1821"/>
    <n v="0"/>
    <x v="2"/>
    <s v="US"/>
    <s v="USD"/>
    <n v="1399778333"/>
    <d v="2014-05-11T03:18:53"/>
    <n v="1397186333"/>
    <x v="1080"/>
    <x v="1"/>
    <b v="0"/>
    <n v="98"/>
    <n v="18.579999999999998"/>
    <b v="0"/>
    <x v="6"/>
    <x v="17"/>
  </r>
  <r>
    <n v="1081"/>
    <s v="The Creature"/>
    <s v="Finishing your last job before you retire until a disaster strikes the cargo ship can you survive The Creature?"/>
    <n v="68000"/>
    <n v="12"/>
    <n v="0"/>
    <x v="2"/>
    <s v="US"/>
    <s v="USD"/>
    <n v="1422483292"/>
    <d v="2015-01-28T22:14:52"/>
    <n v="1419891292"/>
    <x v="1081"/>
    <x v="1"/>
    <b v="0"/>
    <n v="4"/>
    <n v="3"/>
    <b v="0"/>
    <x v="6"/>
    <x v="17"/>
  </r>
  <r>
    <n v="1082"/>
    <s v="T-Fighter: Code Name M - Mobile Edition"/>
    <s v="Challenge your trivia skills in this action oriented game against several opponents across time."/>
    <n v="10000"/>
    <n v="56"/>
    <n v="0"/>
    <x v="2"/>
    <s v="US"/>
    <s v="USD"/>
    <n v="1344635088"/>
    <d v="2012-08-10T21:44:48"/>
    <n v="1342043088"/>
    <x v="1082"/>
    <x v="1"/>
    <b v="0"/>
    <n v="3"/>
    <n v="18.670000000000002"/>
    <b v="0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0"/>
    <x v="2"/>
    <s v="CA"/>
    <s v="CAD"/>
    <n v="1406994583"/>
    <d v="2014-08-02T15:49:43"/>
    <n v="1401810583"/>
    <x v="1083"/>
    <x v="12"/>
    <b v="0"/>
    <n v="1"/>
    <n v="410"/>
    <b v="0"/>
    <x v="6"/>
    <x v="17"/>
  </r>
  <r>
    <n v="1084"/>
    <s v="My own channel"/>
    <s v="I want to start my own channel for gaming"/>
    <n v="550"/>
    <n v="0"/>
    <n v="0"/>
    <x v="2"/>
    <s v="US"/>
    <s v="USD"/>
    <n v="1407534804"/>
    <d v="2014-08-08T21:53:24"/>
    <n v="1404942804"/>
    <x v="1084"/>
    <x v="1"/>
    <b v="0"/>
    <n v="0"/>
    <s v="N/A"/>
    <b v="0"/>
    <x v="6"/>
    <x v="17"/>
  </r>
  <r>
    <n v="1085"/>
    <s v="Sun Dryd Studios"/>
    <s v="The new kid on the block. Re-imagining old games and creating new ones. Ship, Lazer, Rock is first."/>
    <n v="30000"/>
    <n v="1026"/>
    <n v="0"/>
    <x v="2"/>
    <s v="CA"/>
    <s v="CAD"/>
    <n v="1457967975"/>
    <d v="2016-03-14T15:06:15"/>
    <n v="1455379575"/>
    <x v="1085"/>
    <x v="1"/>
    <b v="0"/>
    <n v="9"/>
    <n v="114"/>
    <b v="0"/>
    <x v="6"/>
    <x v="17"/>
  </r>
  <r>
    <n v="1086"/>
    <s v="Cyber Universe Online"/>
    <s v="Humanity's future in the Galaxy"/>
    <n v="18000"/>
    <n v="15"/>
    <n v="0"/>
    <x v="2"/>
    <s v="US"/>
    <s v="USD"/>
    <n v="1408913291"/>
    <d v="2014-08-24T20:48:11"/>
    <n v="1406321291"/>
    <x v="1086"/>
    <x v="1"/>
    <b v="0"/>
    <n v="2"/>
    <n v="7.5"/>
    <b v="0"/>
    <x v="6"/>
    <x v="17"/>
  </r>
  <r>
    <n v="1087"/>
    <s v="Idle Gamers"/>
    <s v="Idle gamers are the group of gamers worth watching play video games. We have a back log of video ideas and want to entertain you."/>
    <n v="1100"/>
    <n v="0"/>
    <n v="0"/>
    <x v="2"/>
    <s v="US"/>
    <s v="USD"/>
    <n v="1402852087"/>
    <d v="2014-06-15T17:08:07"/>
    <n v="1400260087"/>
    <x v="1087"/>
    <x v="1"/>
    <b v="0"/>
    <n v="0"/>
    <s v="N/A"/>
    <b v="0"/>
    <x v="6"/>
    <x v="17"/>
  </r>
  <r>
    <n v="1088"/>
    <s v="Still Alive"/>
    <s v="A fresh twist on survival games. Intense, high-stakes 30 minute rounds for up to 10 players."/>
    <n v="45000"/>
    <n v="6382.34"/>
    <n v="0"/>
    <x v="2"/>
    <s v="US"/>
    <s v="USD"/>
    <n v="1398366667"/>
    <d v="2014-04-24T19:11:07"/>
    <n v="1395774667"/>
    <x v="1088"/>
    <x v="1"/>
    <b v="0"/>
    <n v="147"/>
    <n v="43.42"/>
    <b v="0"/>
    <x v="6"/>
    <x v="17"/>
  </r>
  <r>
    <n v="1089"/>
    <s v="Farabel"/>
    <s v="Farabel is a single player turn-based fantasy strategy game for Mac/PC/Linux"/>
    <n v="15000"/>
    <n v="1174"/>
    <n v="0"/>
    <x v="2"/>
    <s v="FR"/>
    <s v="EUR"/>
    <n v="1435293175"/>
    <d v="2015-06-26T04:32:55"/>
    <n v="1432701175"/>
    <x v="1089"/>
    <x v="1"/>
    <b v="0"/>
    <n v="49"/>
    <n v="23.96"/>
    <b v="0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2"/>
    <s v="AU"/>
    <s v="AUD"/>
    <n v="1432873653"/>
    <d v="2015-05-29T04:27:33"/>
    <n v="1430281653"/>
    <x v="1090"/>
    <x v="1"/>
    <b v="0"/>
    <n v="1"/>
    <n v="5"/>
    <b v="0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0"/>
    <x v="2"/>
    <s v="GB"/>
    <s v="GBP"/>
    <n v="1460313672"/>
    <d v="2016-04-10T18:41:12"/>
    <n v="1457725272"/>
    <x v="1091"/>
    <x v="1"/>
    <b v="0"/>
    <n v="2"/>
    <n v="12.5"/>
    <b v="0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0"/>
    <x v="2"/>
    <s v="US"/>
    <s v="USD"/>
    <n v="1357432638"/>
    <d v="2013-01-06T00:37:18"/>
    <n v="1354840638"/>
    <x v="1092"/>
    <x v="1"/>
    <b v="0"/>
    <n v="7"/>
    <n v="3"/>
    <b v="0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0"/>
    <x v="2"/>
    <s v="CA"/>
    <s v="CAD"/>
    <n v="1455232937"/>
    <d v="2016-02-11T23:22:17"/>
    <n v="1453936937"/>
    <x v="1093"/>
    <x v="13"/>
    <b v="0"/>
    <n v="4"/>
    <n v="10.56"/>
    <b v="0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n v="0"/>
    <x v="2"/>
    <s v="US"/>
    <s v="USD"/>
    <n v="1318180033"/>
    <d v="2011-10-09T17:07:13"/>
    <n v="1315588033"/>
    <x v="1094"/>
    <x v="1"/>
    <b v="0"/>
    <n v="27"/>
    <n v="122"/>
    <b v="0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n v="0"/>
    <x v="2"/>
    <s v="US"/>
    <s v="USD"/>
    <n v="1377867220"/>
    <d v="2013-08-30T12:53:40"/>
    <n v="1375275220"/>
    <x v="1095"/>
    <x v="1"/>
    <b v="0"/>
    <n v="94"/>
    <n v="267.81"/>
    <b v="0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0"/>
    <x v="2"/>
    <s v="US"/>
    <s v="USD"/>
    <n v="1412393400"/>
    <d v="2014-10-04T03:30:00"/>
    <n v="1409747154"/>
    <x v="1096"/>
    <x v="0"/>
    <b v="0"/>
    <n v="29"/>
    <n v="74.209999999999994"/>
    <b v="0"/>
    <x v="6"/>
    <x v="17"/>
  </r>
  <r>
    <n v="1097"/>
    <s v="Rabbly"/>
    <s v="Rabbly is action-adventure game. Is about a scientist going on an adventure, to find rare materials in another galaxy."/>
    <n v="100000"/>
    <n v="47"/>
    <n v="0"/>
    <x v="2"/>
    <s v="US"/>
    <s v="USD"/>
    <n v="1393786877"/>
    <d v="2014-03-02T19:01:17"/>
    <n v="1390330877"/>
    <x v="1097"/>
    <x v="4"/>
    <b v="0"/>
    <n v="7"/>
    <n v="6.71"/>
    <b v="0"/>
    <x v="6"/>
    <x v="17"/>
  </r>
  <r>
    <n v="1098"/>
    <s v="Kick, Punch... Fireball"/>
    <s v="Kick, Punch... Fireball is an FPS type arena game set inside the fantasy world."/>
    <n v="25000"/>
    <n v="1803"/>
    <n v="0"/>
    <x v="2"/>
    <s v="US"/>
    <s v="USD"/>
    <n v="1397413095"/>
    <d v="2014-04-13T18:18:15"/>
    <n v="1394821095"/>
    <x v="1098"/>
    <x v="1"/>
    <b v="0"/>
    <n v="22"/>
    <n v="81.95"/>
    <b v="0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n v="0"/>
    <x v="2"/>
    <s v="GB"/>
    <s v="GBP"/>
    <n v="1431547468"/>
    <d v="2015-05-13T20:04:28"/>
    <n v="1428955468"/>
    <x v="1099"/>
    <x v="1"/>
    <b v="0"/>
    <n v="1"/>
    <n v="25"/>
    <b v="0"/>
    <x v="6"/>
    <x v="17"/>
  </r>
  <r>
    <n v="1100"/>
    <s v="Aeldengald Saga Book I"/>
    <s v="A retro style puzzle rpg with a dark story. Your decisions will influence the world and decide the outcome of the story."/>
    <n v="4000"/>
    <n v="100"/>
    <n v="0"/>
    <x v="2"/>
    <s v="DE"/>
    <s v="EUR"/>
    <n v="1455417571"/>
    <d v="2016-02-14T02:39:31"/>
    <n v="1452825571"/>
    <x v="1100"/>
    <x v="1"/>
    <b v="0"/>
    <n v="10"/>
    <n v="10"/>
    <b v="0"/>
    <x v="6"/>
    <x v="17"/>
  </r>
  <r>
    <n v="1101"/>
    <s v="Strain Wars"/>
    <s v="Different strains of marijuana leafs battling to the death to see which one is the top strain."/>
    <n v="100000"/>
    <n v="41"/>
    <n v="0"/>
    <x v="2"/>
    <s v="US"/>
    <s v="USD"/>
    <n v="1468519920"/>
    <d v="2016-07-14T18:12:00"/>
    <n v="1466188338"/>
    <x v="1101"/>
    <x v="14"/>
    <b v="0"/>
    <n v="6"/>
    <n v="6.83"/>
    <b v="0"/>
    <x v="6"/>
    <x v="17"/>
  </r>
  <r>
    <n v="1102"/>
    <s v="Runers"/>
    <s v="Runers is a top-down rogue-like shooter where as you advance you create more powerful spells and fight fierce monsters and bosses."/>
    <n v="8000"/>
    <n v="425"/>
    <n v="0"/>
    <x v="2"/>
    <s v="US"/>
    <s v="USD"/>
    <n v="1386568740"/>
    <d v="2013-12-09T05:59:00"/>
    <n v="1383095125"/>
    <x v="1102"/>
    <x v="4"/>
    <b v="0"/>
    <n v="24"/>
    <n v="17.71"/>
    <b v="0"/>
    <x v="6"/>
    <x v="17"/>
  </r>
  <r>
    <n v="1103"/>
    <s v="The Morgue"/>
    <s v="&quot;I go to work... I classify the bodies and store them accordingly... Sometimes I here noises... Other times is see her..."/>
    <n v="15000"/>
    <n v="243"/>
    <n v="0"/>
    <x v="2"/>
    <s v="US"/>
    <s v="USD"/>
    <n v="1466227190"/>
    <d v="2016-06-18T05:19:50"/>
    <n v="1461043190"/>
    <x v="1103"/>
    <x v="12"/>
    <b v="0"/>
    <n v="15"/>
    <n v="16.2"/>
    <b v="0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n v="0"/>
    <x v="2"/>
    <s v="GB"/>
    <s v="GBP"/>
    <n v="1402480221"/>
    <d v="2014-06-11T09:50:21"/>
    <n v="1399888221"/>
    <x v="1104"/>
    <x v="1"/>
    <b v="0"/>
    <n v="37"/>
    <n v="80.3"/>
    <b v="0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n v="0"/>
    <x v="2"/>
    <s v="US"/>
    <s v="USD"/>
    <n v="1395627327"/>
    <d v="2014-03-24T02:15:27"/>
    <n v="1393038927"/>
    <x v="1105"/>
    <x v="1"/>
    <b v="0"/>
    <n v="20"/>
    <n v="71.55"/>
    <b v="0"/>
    <x v="6"/>
    <x v="17"/>
  </r>
  <r>
    <n v="1106"/>
    <s v="Backyard Zombies"/>
    <s v="Collect coins and save civilians while you blast your way through tons of zombies! Unlock new characters and levels!"/>
    <n v="400"/>
    <n v="165"/>
    <n v="0"/>
    <x v="2"/>
    <s v="US"/>
    <s v="USD"/>
    <n v="1333557975"/>
    <d v="2012-04-04T16:46:15"/>
    <n v="1330969575"/>
    <x v="1106"/>
    <x v="1"/>
    <b v="0"/>
    <n v="7"/>
    <n v="23.57"/>
    <b v="0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s v="US"/>
    <s v="USD"/>
    <n v="1406148024"/>
    <d v="2014-07-23T20:40:24"/>
    <n v="1403556024"/>
    <x v="1107"/>
    <x v="1"/>
    <b v="0"/>
    <n v="0"/>
    <s v="N/A"/>
    <b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n v="0"/>
    <x v="2"/>
    <s v="US"/>
    <s v="USD"/>
    <n v="1334326635"/>
    <d v="2012-04-13T14:17:15"/>
    <n v="1329146235"/>
    <x v="1108"/>
    <x v="12"/>
    <b v="0"/>
    <n v="21"/>
    <n v="34.880000000000003"/>
    <b v="0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2"/>
    <s v="US"/>
    <s v="USD"/>
    <n v="1479495790"/>
    <d v="2016-11-18T19:03:10"/>
    <n v="1476900190"/>
    <x v="1109"/>
    <x v="1"/>
    <b v="0"/>
    <n v="3"/>
    <n v="15"/>
    <b v="0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n v="0"/>
    <x v="2"/>
    <s v="US"/>
    <s v="USD"/>
    <n v="1354919022"/>
    <d v="2012-12-07T22:23:42"/>
    <n v="1352327022"/>
    <x v="1110"/>
    <x v="1"/>
    <b v="0"/>
    <n v="11"/>
    <n v="23.18"/>
    <b v="0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n v="0"/>
    <x v="2"/>
    <s v="US"/>
    <s v="USD"/>
    <n v="1452228790"/>
    <d v="2016-01-08T04:53:10"/>
    <n v="1449636790"/>
    <x v="1111"/>
    <x v="1"/>
    <b v="0"/>
    <n v="1"/>
    <n v="1"/>
    <b v="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n v="0"/>
    <x v="2"/>
    <s v="US"/>
    <s v="USD"/>
    <n v="1421656200"/>
    <d v="2015-01-19T08:30:00"/>
    <n v="1416507211"/>
    <x v="1112"/>
    <x v="12"/>
    <b v="0"/>
    <n v="312"/>
    <n v="100.23"/>
    <b v="0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n v="0"/>
    <x v="2"/>
    <s v="GB"/>
    <s v="GBP"/>
    <n v="1408058820"/>
    <d v="2014-08-14T23:27:00"/>
    <n v="1405466820"/>
    <x v="1113"/>
    <x v="1"/>
    <b v="0"/>
    <n v="1"/>
    <n v="5"/>
    <b v="0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n v="0"/>
    <x v="2"/>
    <s v="GB"/>
    <s v="GBP"/>
    <n v="1381306687"/>
    <d v="2013-10-09T08:18:07"/>
    <n v="1378714687"/>
    <x v="1114"/>
    <x v="1"/>
    <b v="0"/>
    <n v="3"/>
    <n v="3.33"/>
    <b v="0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2"/>
    <s v="US"/>
    <s v="USD"/>
    <n v="1459352495"/>
    <d v="2016-03-30T15:41:35"/>
    <n v="1456764095"/>
    <x v="1115"/>
    <x v="1"/>
    <b v="0"/>
    <n v="4"/>
    <n v="13.25"/>
    <b v="0"/>
    <x v="6"/>
    <x v="17"/>
  </r>
  <r>
    <n v="1116"/>
    <s v="Quest Remnants of Chaos"/>
    <s v="A medieval, post apocolyptic, Online, MMORPG. Class morphing, character customization game."/>
    <n v="500000"/>
    <n v="178.52"/>
    <n v="0"/>
    <x v="2"/>
    <s v="US"/>
    <s v="USD"/>
    <n v="1339273208"/>
    <d v="2012-06-09T20:20:08"/>
    <n v="1334089208"/>
    <x v="1116"/>
    <x v="12"/>
    <b v="0"/>
    <n v="10"/>
    <n v="17.850000000000001"/>
    <b v="0"/>
    <x v="6"/>
    <x v="17"/>
  </r>
  <r>
    <n v="1117"/>
    <s v="Medieval Village"/>
    <s v="Experience the Medieval in your own village. Increase your village into a city and walk through the streets."/>
    <n v="1000"/>
    <n v="83"/>
    <n v="0"/>
    <x v="2"/>
    <s v="DE"/>
    <s v="EUR"/>
    <n v="1451053313"/>
    <d v="2015-12-25T14:21:53"/>
    <n v="1448461313"/>
    <x v="1117"/>
    <x v="1"/>
    <b v="0"/>
    <n v="8"/>
    <n v="10.38"/>
    <b v="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0"/>
    <x v="2"/>
    <s v="AU"/>
    <s v="AUD"/>
    <n v="1396666779"/>
    <d v="2014-04-05T02:59:39"/>
    <n v="1394078379"/>
    <x v="1118"/>
    <x v="1"/>
    <b v="0"/>
    <n v="3"/>
    <n v="36.33"/>
    <b v="0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2"/>
    <s v="US"/>
    <s v="USD"/>
    <n v="1396810864"/>
    <d v="2014-04-06T19:01:04"/>
    <n v="1395687664"/>
    <x v="1119"/>
    <x v="58"/>
    <b v="0"/>
    <n v="1"/>
    <n v="5"/>
    <b v="0"/>
    <x v="6"/>
    <x v="17"/>
  </r>
  <r>
    <n v="1120"/>
    <s v="PlanEt Ninjahwah"/>
    <s v="Planet Ninjahwah is a highly anticipated futuristic action adventure game that will blow your mind!!"/>
    <n v="25000"/>
    <n v="0"/>
    <n v="0"/>
    <x v="2"/>
    <s v="US"/>
    <s v="USD"/>
    <n v="1319835400"/>
    <d v="2011-10-28T20:56:40"/>
    <n v="1315947400"/>
    <x v="1120"/>
    <x v="11"/>
    <b v="0"/>
    <n v="0"/>
    <s v="N/A"/>
    <b v="0"/>
    <x v="6"/>
    <x v="17"/>
  </r>
  <r>
    <n v="1121"/>
    <s v="Pwincess"/>
    <s v="An action packed, side scrolling, platform jumping, laser shooting ADVENTURE that will be fun for everyone."/>
    <n v="250000"/>
    <n v="29"/>
    <n v="0"/>
    <x v="2"/>
    <s v="US"/>
    <s v="USD"/>
    <n v="1457904316"/>
    <d v="2016-03-13T21:25:16"/>
    <n v="1455315916"/>
    <x v="1121"/>
    <x v="1"/>
    <b v="0"/>
    <n v="5"/>
    <n v="5.8"/>
    <b v="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s v="GB"/>
    <s v="GBP"/>
    <n v="1369932825"/>
    <d v="2013-05-30T16:53:45"/>
    <n v="1368723225"/>
    <x v="1122"/>
    <x v="20"/>
    <b v="0"/>
    <n v="0"/>
    <s v="N/A"/>
    <b v="0"/>
    <x v="6"/>
    <x v="17"/>
  </r>
  <r>
    <n v="1123"/>
    <s v="Droplets"/>
    <s v="Fast paced mobile game where you control a rain drop by tilting your screen. Absorb other rain drops to go faster, but avoid clouds."/>
    <n v="5000"/>
    <n v="11"/>
    <n v="0"/>
    <x v="2"/>
    <s v="US"/>
    <s v="USD"/>
    <n v="1397910848"/>
    <d v="2014-04-19T12:34:08"/>
    <n v="1395318848"/>
    <x v="1123"/>
    <x v="1"/>
    <b v="0"/>
    <n v="3"/>
    <n v="3.67"/>
    <b v="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2"/>
    <s v="US"/>
    <s v="USD"/>
    <n v="1430409651"/>
    <d v="2015-04-30T16:00:51"/>
    <n v="1427817651"/>
    <x v="1124"/>
    <x v="1"/>
    <b v="0"/>
    <n v="7"/>
    <n v="60.71"/>
    <b v="0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s v="GB"/>
    <s v="GBP"/>
    <n v="1443193130"/>
    <d v="2015-09-25T14:58:50"/>
    <n v="1438009130"/>
    <x v="1125"/>
    <x v="12"/>
    <b v="0"/>
    <n v="0"/>
    <s v="N/A"/>
    <b v="0"/>
    <x v="6"/>
    <x v="18"/>
  </r>
  <r>
    <n v="1126"/>
    <s v="GAMING TO LEARN"/>
    <s v="Imagine a science class where the teacher walks in a says &quot;Take out your cell phone and play a game.&quot;"/>
    <n v="2000"/>
    <n v="10"/>
    <n v="0"/>
    <x v="2"/>
    <s v="US"/>
    <s v="USD"/>
    <n v="1468482694"/>
    <d v="2016-07-14T07:51:34"/>
    <n v="1465890694"/>
    <x v="1126"/>
    <x v="1"/>
    <b v="0"/>
    <n v="2"/>
    <n v="5"/>
    <b v="0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n v="0"/>
    <x v="2"/>
    <s v="US"/>
    <s v="USD"/>
    <n v="1416000600"/>
    <d v="2014-11-14T21:30:00"/>
    <n v="1413318600"/>
    <x v="1127"/>
    <x v="0"/>
    <b v="0"/>
    <n v="23"/>
    <n v="25.43"/>
    <b v="0"/>
    <x v="6"/>
    <x v="18"/>
  </r>
  <r>
    <n v="1128"/>
    <s v="Flying Turds"/>
    <s v="#havingfunFTW"/>
    <n v="1000"/>
    <n v="1"/>
    <n v="0"/>
    <x v="2"/>
    <s v="GB"/>
    <s v="GBP"/>
    <n v="1407425717"/>
    <d v="2014-08-07T15:35:17"/>
    <n v="1404833717"/>
    <x v="1128"/>
    <x v="1"/>
    <b v="0"/>
    <n v="1"/>
    <n v="1"/>
    <b v="0"/>
    <x v="6"/>
    <x v="18"/>
  </r>
  <r>
    <n v="1129"/>
    <s v="Angry words with Friends"/>
    <s v="This app will provide you with the ability to use your most favorite profanities while playing a game with your friends."/>
    <n v="20000"/>
    <n v="21"/>
    <n v="0"/>
    <x v="2"/>
    <s v="US"/>
    <s v="USD"/>
    <n v="1465107693"/>
    <d v="2016-06-05T06:21:33"/>
    <n v="1462515693"/>
    <x v="1129"/>
    <x v="1"/>
    <b v="0"/>
    <n v="2"/>
    <n v="10.5"/>
    <b v="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2"/>
    <s v="US"/>
    <s v="USD"/>
    <n v="1416963300"/>
    <d v="2014-11-26T00:55:00"/>
    <n v="1411775700"/>
    <x v="1130"/>
    <x v="12"/>
    <b v="0"/>
    <n v="3"/>
    <n v="3.67"/>
    <b v="0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s v="AU"/>
    <s v="AUD"/>
    <n v="1450993668"/>
    <d v="2015-12-24T21:47:48"/>
    <n v="1448401668"/>
    <x v="1131"/>
    <x v="1"/>
    <b v="0"/>
    <n v="0"/>
    <s v="N/A"/>
    <b v="0"/>
    <x v="6"/>
    <x v="18"/>
  </r>
  <r>
    <n v="1132"/>
    <s v="One"/>
    <s v="One is a simple mobile game about exploring the connections between all living things. Featuring hand-painted art."/>
    <n v="10000"/>
    <n v="1438"/>
    <n v="0"/>
    <x v="2"/>
    <s v="CA"/>
    <s v="CAD"/>
    <n v="1483238771"/>
    <d v="2017-01-01T02:46:11"/>
    <n v="1480646771"/>
    <x v="1132"/>
    <x v="1"/>
    <b v="0"/>
    <n v="13"/>
    <n v="110.62"/>
    <b v="0"/>
    <x v="6"/>
    <x v="18"/>
  </r>
  <r>
    <n v="1133"/>
    <s v="Ping"/>
    <s v="Ping is a simple game currently in the design process, where the player lives off of the power of their connection to the internet."/>
    <n v="3000"/>
    <n v="20"/>
    <n v="0"/>
    <x v="2"/>
    <s v="GB"/>
    <s v="GBP"/>
    <n v="1406799981"/>
    <d v="2014-07-31T09:46:21"/>
    <n v="1404207981"/>
    <x v="1133"/>
    <x v="1"/>
    <b v="0"/>
    <n v="1"/>
    <n v="20"/>
    <b v="0"/>
    <x v="6"/>
    <x v="18"/>
  </r>
  <r>
    <n v="1134"/>
    <s v="New Mario Bro's style game!"/>
    <s v="We are creating a new Mario Bro's style game called KFK:Original. It's challenging, fun and totally awesome!!!"/>
    <n v="25000"/>
    <n v="1"/>
    <n v="0"/>
    <x v="2"/>
    <s v="AU"/>
    <s v="AUD"/>
    <n v="1417235580"/>
    <d v="2014-11-29T04:33:00"/>
    <n v="1416034228"/>
    <x v="1134"/>
    <x v="20"/>
    <b v="0"/>
    <n v="1"/>
    <n v="1"/>
    <b v="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n v="0"/>
    <x v="2"/>
    <s v="DE"/>
    <s v="EUR"/>
    <n v="1470527094"/>
    <d v="2016-08-06T23:44:54"/>
    <n v="1467935094"/>
    <x v="1135"/>
    <x v="1"/>
    <b v="0"/>
    <n v="1"/>
    <n v="50"/>
    <b v="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0"/>
    <x v="2"/>
    <s v="FR"/>
    <s v="EUR"/>
    <n v="1450541229"/>
    <d v="2015-12-19T16:07:09"/>
    <n v="1447949229"/>
    <x v="1136"/>
    <x v="1"/>
    <b v="0"/>
    <n v="6"/>
    <n v="45"/>
    <b v="0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0"/>
    <x v="2"/>
    <s v="US"/>
    <s v="USD"/>
    <n v="1461440421"/>
    <d v="2016-04-23T19:40:21"/>
    <n v="1458848421"/>
    <x v="1137"/>
    <x v="1"/>
    <b v="0"/>
    <n v="39"/>
    <n v="253.21"/>
    <b v="0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2"/>
    <s v="US"/>
    <s v="USD"/>
    <n v="1485035131"/>
    <d v="2017-01-21T21:45:31"/>
    <n v="1483307131"/>
    <x v="1138"/>
    <x v="18"/>
    <b v="0"/>
    <n v="4"/>
    <n v="31.25"/>
    <b v="0"/>
    <x v="6"/>
    <x v="18"/>
  </r>
  <r>
    <n v="1139"/>
    <s v="Soulwalker"/>
    <s v="Take control of the Void and bend it to your will as you perfect your strategy and amass your deck. The light gathers, your power grows"/>
    <n v="8000"/>
    <n v="5"/>
    <n v="0"/>
    <x v="2"/>
    <s v="US"/>
    <s v="USD"/>
    <n v="1420100426"/>
    <d v="2015-01-01T08:20:26"/>
    <n v="1417508426"/>
    <x v="1139"/>
    <x v="1"/>
    <b v="0"/>
    <n v="1"/>
    <n v="5"/>
    <b v="0"/>
    <x v="6"/>
    <x v="18"/>
  </r>
  <r>
    <n v="1140"/>
    <s v="Medieval Empire by Bear Games"/>
    <s v="We are creating the next epic Massive Multiplayer Online-Real Time Strategy game and we want you to be a part of it!"/>
    <n v="5000"/>
    <n v="0"/>
    <n v="0"/>
    <x v="2"/>
    <s v="GB"/>
    <s v="GBP"/>
    <n v="1438859121"/>
    <d v="2015-08-06T11:05:21"/>
    <n v="1436267121"/>
    <x v="1140"/>
    <x v="1"/>
    <b v="0"/>
    <n v="0"/>
    <s v="N/A"/>
    <b v="0"/>
    <x v="6"/>
    <x v="18"/>
  </r>
  <r>
    <n v="1141"/>
    <s v="Arena Z - Zombie Survival"/>
    <s v="I think this will be a great game!"/>
    <n v="500"/>
    <n v="0"/>
    <n v="0"/>
    <x v="2"/>
    <s v="DE"/>
    <s v="EUR"/>
    <n v="1436460450"/>
    <d v="2015-07-09T16:47:30"/>
    <n v="1433868450"/>
    <x v="1141"/>
    <x v="1"/>
    <b v="0"/>
    <n v="0"/>
    <s v="N/A"/>
    <b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s v="US"/>
    <s v="USD"/>
    <n v="1424131727"/>
    <d v="2015-02-17T00:08:47"/>
    <n v="1421539727"/>
    <x v="1142"/>
    <x v="1"/>
    <b v="0"/>
    <n v="0"/>
    <s v="N/A"/>
    <b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n v="0"/>
    <x v="2"/>
    <s v="US"/>
    <s v="USD"/>
    <n v="1450327126"/>
    <d v="2015-12-17T04:38:46"/>
    <n v="1447735126"/>
    <x v="1143"/>
    <x v="1"/>
    <b v="0"/>
    <n v="8"/>
    <n v="23.25"/>
    <b v="0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s v="US"/>
    <s v="USD"/>
    <n v="1430281320"/>
    <d v="2015-04-29T04:22:00"/>
    <n v="1427689320"/>
    <x v="1144"/>
    <x v="1"/>
    <b v="0"/>
    <n v="0"/>
    <s v="N/A"/>
    <b v="0"/>
    <x v="7"/>
    <x v="19"/>
  </r>
  <r>
    <n v="1145"/>
    <s v="A FORK IN THE ROAD food truck"/>
    <s v="Emphasizing locally and responsibly raised ingredients, serving delicious food! I need your help."/>
    <n v="80000"/>
    <n v="100"/>
    <n v="0"/>
    <x v="2"/>
    <s v="US"/>
    <s v="USD"/>
    <n v="1412272592"/>
    <d v="2014-10-02T17:56:32"/>
    <n v="1407088592"/>
    <x v="1145"/>
    <x v="12"/>
    <b v="0"/>
    <n v="1"/>
    <n v="100"/>
    <b v="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n v="0"/>
    <x v="2"/>
    <s v="US"/>
    <s v="USD"/>
    <n v="1399071173"/>
    <d v="2014-05-02T22:52:53"/>
    <n v="1395787973"/>
    <x v="1146"/>
    <x v="52"/>
    <b v="0"/>
    <n v="12"/>
    <n v="44.17"/>
    <b v="0"/>
    <x v="7"/>
    <x v="19"/>
  </r>
  <r>
    <n v="1147"/>
    <s v="baked pugtato"/>
    <s v="amazing gourmet baked potato truck with variable options for everyone, its always been my dream, help me make it come true :)."/>
    <n v="25000"/>
    <n v="0"/>
    <n v="0"/>
    <x v="2"/>
    <s v="CA"/>
    <s v="CAD"/>
    <n v="1413760783"/>
    <d v="2014-10-19T23:19:43"/>
    <n v="1408576783"/>
    <x v="1147"/>
    <x v="12"/>
    <b v="0"/>
    <n v="0"/>
    <s v="N/A"/>
    <b v="0"/>
    <x v="7"/>
    <x v="19"/>
  </r>
  <r>
    <n v="1148"/>
    <s v="Warren's / Adilyn's Rollin' Bistro"/>
    <s v="New local (Louisville, KY.) food truck with a refreshing spin on rolling kitchens."/>
    <n v="15000"/>
    <n v="73"/>
    <n v="0"/>
    <x v="2"/>
    <s v="US"/>
    <s v="USD"/>
    <n v="1480568781"/>
    <d v="2016-12-01T05:06:21"/>
    <n v="1477973181"/>
    <x v="1148"/>
    <x v="1"/>
    <b v="0"/>
    <n v="3"/>
    <n v="24.33"/>
    <b v="0"/>
    <x v="7"/>
    <x v="19"/>
  </r>
  <r>
    <n v="1149"/>
    <s v="The Floridian Food Truck"/>
    <s v="Bringing culturally diverse Floridian cuisine to the people!"/>
    <n v="50000"/>
    <n v="75"/>
    <n v="0"/>
    <x v="2"/>
    <s v="US"/>
    <s v="USD"/>
    <n v="1466096566"/>
    <d v="2016-06-16T17:02:46"/>
    <n v="1463504566"/>
    <x v="1149"/>
    <x v="1"/>
    <b v="0"/>
    <n v="2"/>
    <n v="37.5"/>
    <b v="0"/>
    <x v="7"/>
    <x v="19"/>
  </r>
  <r>
    <n v="1150"/>
    <s v="Chef Po's Food Truck"/>
    <s v="Bringing delicious authentic and fusion Taiwanese Food to the West Coast."/>
    <n v="2500"/>
    <n v="252"/>
    <n v="0"/>
    <x v="2"/>
    <s v="US"/>
    <s v="USD"/>
    <n v="1452293675"/>
    <d v="2016-01-08T22:54:35"/>
    <n v="1447109675"/>
    <x v="1150"/>
    <x v="12"/>
    <b v="0"/>
    <n v="6"/>
    <n v="42"/>
    <b v="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s v="US"/>
    <s v="USD"/>
    <n v="1441592863"/>
    <d v="2015-09-07T02:27:43"/>
    <n v="1439000863"/>
    <x v="1151"/>
    <x v="1"/>
    <b v="0"/>
    <n v="0"/>
    <s v="N/A"/>
    <b v="0"/>
    <x v="7"/>
    <x v="19"/>
  </r>
  <r>
    <n v="1152"/>
    <s v="Peruvian King Food Truck"/>
    <s v="Peruvian food truck with an LA twist."/>
    <n v="16000"/>
    <n v="911"/>
    <n v="0"/>
    <x v="2"/>
    <s v="US"/>
    <s v="USD"/>
    <n v="1431709312"/>
    <d v="2015-05-15T17:01:52"/>
    <n v="1429117312"/>
    <x v="1152"/>
    <x v="1"/>
    <b v="0"/>
    <n v="15"/>
    <n v="60.73"/>
    <b v="0"/>
    <x v="7"/>
    <x v="19"/>
  </r>
  <r>
    <n v="1153"/>
    <s v="The Cold Spot Mobile Trailer"/>
    <s v="A mobile concession trailer for snow cones, ice cream, smoothies and more"/>
    <n v="8000"/>
    <n v="50"/>
    <n v="0"/>
    <x v="2"/>
    <s v="US"/>
    <s v="USD"/>
    <n v="1434647305"/>
    <d v="2015-06-18T17:08:25"/>
    <n v="1432055305"/>
    <x v="1153"/>
    <x v="1"/>
    <b v="0"/>
    <n v="1"/>
    <n v="50"/>
    <b v="0"/>
    <x v="7"/>
    <x v="19"/>
  </r>
  <r>
    <n v="1154"/>
    <s v="Food Truck Funding"/>
    <s v="We're about to launch our first ever food truck to share our amazing food and we need your help! Be a part of our truck!"/>
    <n v="5000"/>
    <n v="325"/>
    <n v="0"/>
    <x v="2"/>
    <s v="US"/>
    <s v="USD"/>
    <n v="1441507006"/>
    <d v="2015-09-06T02:36:46"/>
    <n v="1438915006"/>
    <x v="1154"/>
    <x v="1"/>
    <b v="0"/>
    <n v="3"/>
    <n v="108.33"/>
    <b v="0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n v="0"/>
    <x v="2"/>
    <s v="US"/>
    <s v="USD"/>
    <n v="1408040408"/>
    <d v="2014-08-14T18:20:08"/>
    <n v="1405448408"/>
    <x v="1155"/>
    <x v="1"/>
    <b v="0"/>
    <n v="8"/>
    <n v="23.5"/>
    <b v="0"/>
    <x v="7"/>
    <x v="19"/>
  </r>
  <r>
    <n v="1156"/>
    <s v="Harley Hawg Dogs, Inc"/>
    <s v="A Food Truck featuring Deep Fried Natural Casing Beef/Pork mix Hot Dogs, New York Style Rippers. Also serving Fresh Cut Fries."/>
    <n v="6500"/>
    <n v="0"/>
    <n v="0"/>
    <x v="2"/>
    <s v="US"/>
    <s v="USD"/>
    <n v="1424742162"/>
    <d v="2015-02-24T01:42:42"/>
    <n v="1422150162"/>
    <x v="1156"/>
    <x v="1"/>
    <b v="0"/>
    <n v="0"/>
    <s v="N/A"/>
    <b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0"/>
    <x v="2"/>
    <s v="US"/>
    <s v="USD"/>
    <n v="1417795480"/>
    <d v="2014-12-05T16:04:40"/>
    <n v="1412607880"/>
    <x v="1157"/>
    <x v="12"/>
    <b v="0"/>
    <n v="3"/>
    <n v="50.33"/>
    <b v="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2"/>
    <s v="US"/>
    <s v="USD"/>
    <n v="1418091128"/>
    <d v="2014-12-09T02:12:08"/>
    <n v="1415499128"/>
    <x v="1158"/>
    <x v="1"/>
    <b v="0"/>
    <n v="3"/>
    <n v="11.67"/>
    <b v="0"/>
    <x v="7"/>
    <x v="19"/>
  </r>
  <r>
    <n v="1159"/>
    <s v="Skewed Up Food Truck"/>
    <s v="Skewed Up food truck is my dream and need help getting it started, presenting some to the bank for my loan, spice up logo, etc."/>
    <n v="6750"/>
    <n v="0"/>
    <n v="0"/>
    <x v="2"/>
    <s v="US"/>
    <s v="USD"/>
    <n v="1435679100"/>
    <d v="2015-06-30T15:45:00"/>
    <n v="1433006765"/>
    <x v="1159"/>
    <x v="0"/>
    <b v="0"/>
    <n v="0"/>
    <s v="N/A"/>
    <b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0"/>
    <x v="2"/>
    <s v="US"/>
    <s v="USD"/>
    <n v="1427510586"/>
    <d v="2015-03-28T02:43:06"/>
    <n v="1424922186"/>
    <x v="1160"/>
    <x v="1"/>
    <b v="0"/>
    <n v="19"/>
    <n v="60.79"/>
    <b v="0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s v="US"/>
    <s v="USD"/>
    <n v="1432047989"/>
    <d v="2015-05-19T15:06:29"/>
    <n v="1430233589"/>
    <x v="1161"/>
    <x v="21"/>
    <b v="0"/>
    <n v="0"/>
    <s v="N/A"/>
    <b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2"/>
    <s v="US"/>
    <s v="USD"/>
    <n v="1411662264"/>
    <d v="2014-09-25T16:24:24"/>
    <n v="1408983864"/>
    <x v="1162"/>
    <x v="0"/>
    <b v="0"/>
    <n v="2"/>
    <n v="17.5"/>
    <b v="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s v="US"/>
    <s v="USD"/>
    <n v="1407604920"/>
    <d v="2014-08-09T17:22:00"/>
    <n v="1405012920"/>
    <x v="1163"/>
    <x v="1"/>
    <b v="0"/>
    <n v="0"/>
    <s v="N/A"/>
    <b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s v="US"/>
    <s v="USD"/>
    <n v="1466270582"/>
    <d v="2016-06-18T17:23:02"/>
    <n v="1463678582"/>
    <x v="1164"/>
    <x v="1"/>
    <b v="0"/>
    <n v="0"/>
    <s v="N/A"/>
    <b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0"/>
    <x v="2"/>
    <s v="US"/>
    <s v="USD"/>
    <n v="1404623330"/>
    <d v="2014-07-06T05:08:50"/>
    <n v="1401685730"/>
    <x v="1165"/>
    <x v="35"/>
    <b v="0"/>
    <n v="25"/>
    <n v="82.82"/>
    <b v="0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0"/>
    <x v="2"/>
    <s v="US"/>
    <s v="USD"/>
    <n v="1435291200"/>
    <d v="2015-06-26T04:00:00"/>
    <n v="1432640342"/>
    <x v="1166"/>
    <x v="0"/>
    <b v="0"/>
    <n v="8"/>
    <n v="358.88"/>
    <b v="0"/>
    <x v="7"/>
    <x v="19"/>
  </r>
  <r>
    <n v="1167"/>
    <s v="Empanada Express Food Truck"/>
    <s v="A mobile food truck serving up a Latino-inspired fusion cuisine using fresh, local, &amp; organic ingredients!"/>
    <n v="60000"/>
    <n v="979"/>
    <n v="0"/>
    <x v="2"/>
    <s v="US"/>
    <s v="USD"/>
    <n v="1410543495"/>
    <d v="2014-09-12T17:38:15"/>
    <n v="1407865095"/>
    <x v="1167"/>
    <x v="0"/>
    <b v="0"/>
    <n v="16"/>
    <n v="61.19"/>
    <b v="0"/>
    <x v="7"/>
    <x v="19"/>
  </r>
  <r>
    <n v="1168"/>
    <s v="SiMpLy FreSH fOoD TrUck"/>
    <s v="Simply fresh farm to table on wheels working close with local farms to ensure the highest of quality of product ."/>
    <n v="18000"/>
    <n v="1020"/>
    <n v="0"/>
    <x v="2"/>
    <s v="US"/>
    <s v="USD"/>
    <n v="1474507065"/>
    <d v="2016-09-22T01:17:45"/>
    <n v="1471915065"/>
    <x v="1168"/>
    <x v="1"/>
    <b v="0"/>
    <n v="3"/>
    <n v="340"/>
    <b v="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2"/>
    <s v="US"/>
    <s v="USD"/>
    <n v="1424593763"/>
    <d v="2015-02-22T08:29:23"/>
    <n v="1422001763"/>
    <x v="1169"/>
    <x v="1"/>
    <b v="0"/>
    <n v="3"/>
    <n v="5.67"/>
    <b v="0"/>
    <x v="7"/>
    <x v="19"/>
  </r>
  <r>
    <n v="1170"/>
    <s v="Its A Rib Thing"/>
    <s v="They are sweet, sticky and incredibly addictive. People are left with a huge smile and a full stomach but still ask for more!!!"/>
    <n v="25000"/>
    <n v="100"/>
    <n v="0"/>
    <x v="2"/>
    <s v="GB"/>
    <s v="GBP"/>
    <n v="1433021171"/>
    <d v="2015-05-30T21:26:11"/>
    <n v="1430429171"/>
    <x v="1170"/>
    <x v="1"/>
    <b v="0"/>
    <n v="2"/>
    <n v="50"/>
    <b v="0"/>
    <x v="7"/>
    <x v="19"/>
  </r>
  <r>
    <n v="1171"/>
    <s v="The Mean Green Purple Machine"/>
    <s v="Tulsa's first true biodiesel, alternative energy powered food truck! Oh yeah, and delicious food!"/>
    <n v="25000"/>
    <n v="25"/>
    <n v="0"/>
    <x v="2"/>
    <s v="US"/>
    <s v="USD"/>
    <n v="1415909927"/>
    <d v="2014-11-13T20:18:47"/>
    <n v="1414351127"/>
    <x v="1171"/>
    <x v="10"/>
    <b v="0"/>
    <n v="1"/>
    <n v="25"/>
    <b v="0"/>
    <x v="7"/>
    <x v="19"/>
  </r>
  <r>
    <n v="1172"/>
    <s v="let your dayz take you to the dogs."/>
    <s v="Bringing YOUR favorite dog recipes to the streets."/>
    <n v="9000"/>
    <n v="0"/>
    <n v="0"/>
    <x v="2"/>
    <s v="US"/>
    <s v="USD"/>
    <n v="1408551752"/>
    <d v="2014-08-20T16:22:32"/>
    <n v="1405959752"/>
    <x v="1172"/>
    <x v="1"/>
    <b v="0"/>
    <n v="0"/>
    <s v="N/A"/>
    <b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2"/>
    <s v="US"/>
    <s v="USD"/>
    <n v="1438576057"/>
    <d v="2015-08-03T04:27:37"/>
    <n v="1435552057"/>
    <x v="1173"/>
    <x v="6"/>
    <b v="0"/>
    <n v="1"/>
    <n v="30"/>
    <b v="0"/>
    <x v="7"/>
    <x v="19"/>
  </r>
  <r>
    <n v="1174"/>
    <s v="Give The Black Burro a Stable Stable"/>
    <s v="Help me purchase a parking space to be the Burro's permanant home, I need your help to raise $15,000!"/>
    <n v="15000"/>
    <n v="886"/>
    <n v="0"/>
    <x v="2"/>
    <s v="US"/>
    <s v="USD"/>
    <n v="1462738327"/>
    <d v="2016-05-08T20:12:07"/>
    <n v="1460146327"/>
    <x v="1174"/>
    <x v="1"/>
    <b v="0"/>
    <n v="19"/>
    <n v="46.63"/>
    <b v="0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n v="0"/>
    <x v="2"/>
    <s v="US"/>
    <s v="USD"/>
    <n v="1436981339"/>
    <d v="2015-07-15T17:28:59"/>
    <n v="1434389339"/>
    <x v="1175"/>
    <x v="1"/>
    <b v="0"/>
    <n v="9"/>
    <n v="65"/>
    <b v="0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n v="0"/>
    <x v="2"/>
    <s v="AU"/>
    <s v="AUD"/>
    <n v="1488805200"/>
    <d v="2017-03-06T13:00:00"/>
    <n v="1484094498"/>
    <x v="1176"/>
    <x v="57"/>
    <b v="0"/>
    <n v="1"/>
    <n v="10"/>
    <b v="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s v="GB"/>
    <s v="GBP"/>
    <n v="1413388296"/>
    <d v="2014-10-15T15:51:36"/>
    <n v="1410796296"/>
    <x v="1177"/>
    <x v="1"/>
    <b v="0"/>
    <n v="0"/>
    <s v="N/A"/>
    <b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2"/>
    <s v="US"/>
    <s v="USD"/>
    <n v="1408225452"/>
    <d v="2014-08-16T21:44:12"/>
    <n v="1405633452"/>
    <x v="1178"/>
    <x v="1"/>
    <b v="0"/>
    <n v="1"/>
    <n v="5"/>
    <b v="0"/>
    <x v="7"/>
    <x v="19"/>
  </r>
  <r>
    <n v="1179"/>
    <s v="El Camion Roja"/>
    <s v="Mexican Style Food Truck, run by a Red Seal Chef, in a town with NO MEXICAN FOOD! That is a culinary emergency situation!"/>
    <n v="60000"/>
    <n v="3200"/>
    <n v="0"/>
    <x v="2"/>
    <s v="CA"/>
    <s v="CAD"/>
    <n v="1446052627"/>
    <d v="2015-10-28T17:17:07"/>
    <n v="1443460627"/>
    <x v="1179"/>
    <x v="1"/>
    <b v="0"/>
    <n v="5"/>
    <n v="640"/>
    <b v="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n v="0"/>
    <x v="2"/>
    <s v="US"/>
    <s v="USD"/>
    <n v="1403983314"/>
    <d v="2014-06-28T19:21:54"/>
    <n v="1400786514"/>
    <x v="1180"/>
    <x v="46"/>
    <b v="0"/>
    <n v="85"/>
    <n v="69.12"/>
    <b v="0"/>
    <x v="7"/>
    <x v="19"/>
  </r>
  <r>
    <n v="1181"/>
    <s v="Gringo Loco Tacos Food Truck"/>
    <s v="Bringing the best tacos to the streets of Chicago!"/>
    <n v="50000"/>
    <n v="4"/>
    <n v="0"/>
    <x v="2"/>
    <s v="US"/>
    <s v="USD"/>
    <n v="1425197321"/>
    <d v="2015-03-01T08:08:41"/>
    <n v="1422605321"/>
    <x v="1181"/>
    <x v="1"/>
    <b v="0"/>
    <n v="3"/>
    <n v="1.33"/>
    <b v="0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n v="0"/>
    <x v="2"/>
    <s v="US"/>
    <s v="USD"/>
    <n v="1484239320"/>
    <d v="2017-01-12T16:42:00"/>
    <n v="1482609088"/>
    <x v="1182"/>
    <x v="23"/>
    <b v="0"/>
    <n v="4"/>
    <n v="10.5"/>
    <b v="0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n v="0"/>
    <x v="2"/>
    <s v="US"/>
    <s v="USD"/>
    <n v="1478059140"/>
    <d v="2016-11-02T03:59:00"/>
    <n v="1476391223"/>
    <x v="1183"/>
    <x v="23"/>
    <b v="0"/>
    <n v="3"/>
    <n v="33.33"/>
    <b v="0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n v="1"/>
    <x v="0"/>
    <s v="GB"/>
    <s v="GBP"/>
    <n v="1486391011"/>
    <d v="2017-02-06T14:23:31"/>
    <n v="1483712611"/>
    <x v="1184"/>
    <x v="0"/>
    <b v="0"/>
    <n v="375"/>
    <n v="61.56"/>
    <b v="1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n v="1"/>
    <x v="0"/>
    <s v="US"/>
    <s v="USD"/>
    <n v="1433736000"/>
    <d v="2015-06-08T04:00:00"/>
    <n v="1430945149"/>
    <x v="1185"/>
    <x v="22"/>
    <b v="0"/>
    <n v="111"/>
    <n v="118.74"/>
    <b v="1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"/>
    <x v="0"/>
    <s v="GB"/>
    <s v="GBP"/>
    <n v="1433198520"/>
    <d v="2015-06-01T22:42:00"/>
    <n v="1430340195"/>
    <x v="1186"/>
    <x v="15"/>
    <b v="0"/>
    <n v="123"/>
    <n v="65.08"/>
    <b v="1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"/>
    <x v="0"/>
    <s v="US"/>
    <s v="USD"/>
    <n v="1431885600"/>
    <d v="2015-05-17T18:00:00"/>
    <n v="1429133323"/>
    <x v="1187"/>
    <x v="22"/>
    <b v="0"/>
    <n v="70"/>
    <n v="130.16"/>
    <b v="1"/>
    <x v="8"/>
    <x v="20"/>
  </r>
  <r>
    <n v="1188"/>
    <s v="Because Dance."/>
    <s v="A photobook of young dancers and their inspiring stories, photographed in beautiful and unique locations."/>
    <n v="2000"/>
    <n v="3211"/>
    <n v="2"/>
    <x v="0"/>
    <s v="CA"/>
    <s v="CAD"/>
    <n v="1482943740"/>
    <d v="2016-12-28T16:49:00"/>
    <n v="1481129340"/>
    <x v="1188"/>
    <x v="21"/>
    <b v="0"/>
    <n v="85"/>
    <n v="37.78"/>
    <b v="1"/>
    <x v="8"/>
    <x v="20"/>
  </r>
  <r>
    <n v="1189"/>
    <s v="Road Ramblers"/>
    <s v="A couple of experienced road trippers setting out for the big one. Six months traveling in a converted bus with a book at the end."/>
    <n v="9000"/>
    <n v="9700"/>
    <n v="1"/>
    <x v="0"/>
    <s v="US"/>
    <s v="USD"/>
    <n v="1467242995"/>
    <d v="2016-06-29T23:29:55"/>
    <n v="1465428595"/>
    <x v="1189"/>
    <x v="21"/>
    <b v="0"/>
    <n v="86"/>
    <n v="112.79"/>
    <b v="1"/>
    <x v="8"/>
    <x v="20"/>
  </r>
  <r>
    <n v="1190"/>
    <s v="The Reality Of Chronic Illness - The Book"/>
    <s v="A pairing of self portraiture and writing to shed light on the reality of life with chronic illness."/>
    <n v="500"/>
    <n v="675"/>
    <n v="1"/>
    <x v="0"/>
    <s v="US"/>
    <s v="USD"/>
    <n v="1409500725"/>
    <d v="2014-08-31T15:58:45"/>
    <n v="1406908725"/>
    <x v="1190"/>
    <x v="1"/>
    <b v="0"/>
    <n v="13"/>
    <n v="51.92"/>
    <b v="1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n v="1"/>
    <x v="0"/>
    <s v="US"/>
    <s v="USD"/>
    <n v="1458480560"/>
    <d v="2016-03-20T13:29:20"/>
    <n v="1455892160"/>
    <x v="1191"/>
    <x v="1"/>
    <b v="0"/>
    <n v="33"/>
    <n v="89.24"/>
    <b v="1"/>
    <x v="8"/>
    <x v="20"/>
  </r>
  <r>
    <n v="1192"/>
    <s v="Other Worlds - A Make 100 Project"/>
    <s v="A macro landscape photography art book &amp; limited edition prints. A Make 100 project."/>
    <n v="100"/>
    <n v="290"/>
    <n v="3"/>
    <x v="0"/>
    <s v="GB"/>
    <s v="GBP"/>
    <n v="1486814978"/>
    <d v="2017-02-11T12:09:38"/>
    <n v="1484222978"/>
    <x v="1192"/>
    <x v="1"/>
    <b v="0"/>
    <n v="15"/>
    <n v="19.329999999999998"/>
    <b v="1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"/>
    <x v="0"/>
    <s v="US"/>
    <s v="USD"/>
    <n v="1460223453"/>
    <d v="2016-04-09T17:37:33"/>
    <n v="1455043053"/>
    <x v="1193"/>
    <x v="12"/>
    <b v="0"/>
    <n v="273"/>
    <n v="79.97"/>
    <b v="1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"/>
    <x v="0"/>
    <s v="IE"/>
    <s v="EUR"/>
    <n v="1428493379"/>
    <d v="2015-04-08T11:42:59"/>
    <n v="1425901379"/>
    <x v="1194"/>
    <x v="1"/>
    <b v="0"/>
    <n v="714"/>
    <n v="56.41"/>
    <b v="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"/>
    <x v="0"/>
    <s v="IT"/>
    <s v="EUR"/>
    <n v="1450602000"/>
    <d v="2015-12-20T09:00:00"/>
    <n v="1445415653"/>
    <x v="1195"/>
    <x v="12"/>
    <b v="0"/>
    <n v="170"/>
    <n v="79.41"/>
    <b v="1"/>
    <x v="8"/>
    <x v="20"/>
  </r>
  <r>
    <n v="1196"/>
    <s v="NAKED IBIZA - A Large Scale Photography Book by Dylan Rosser"/>
    <s v="A book of male nudes photographed on location in Ibiza over the last 4 years."/>
    <n v="14500"/>
    <n v="39137"/>
    <n v="3"/>
    <x v="0"/>
    <s v="GB"/>
    <s v="GBP"/>
    <n v="1450467539"/>
    <d v="2015-12-18T19:38:59"/>
    <n v="1447875539"/>
    <x v="1196"/>
    <x v="1"/>
    <b v="0"/>
    <n v="512"/>
    <n v="76.44"/>
    <b v="1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3"/>
    <x v="0"/>
    <s v="US"/>
    <s v="USD"/>
    <n v="1465797540"/>
    <d v="2016-06-13T05:59:00"/>
    <n v="1463155034"/>
    <x v="1197"/>
    <x v="0"/>
    <b v="0"/>
    <n v="314"/>
    <n v="121"/>
    <b v="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3"/>
    <x v="0"/>
    <s v="US"/>
    <s v="USD"/>
    <n v="1451530800"/>
    <d v="2015-12-31T03:00:00"/>
    <n v="1448463086"/>
    <x v="1198"/>
    <x v="8"/>
    <b v="0"/>
    <n v="167"/>
    <n v="54.62"/>
    <b v="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"/>
    <x v="0"/>
    <s v="GB"/>
    <s v="GBP"/>
    <n v="1436380200"/>
    <d v="2015-07-08T18:30:00"/>
    <n v="1433615400"/>
    <x v="1199"/>
    <x v="22"/>
    <b v="0"/>
    <n v="9"/>
    <n v="299.22000000000003"/>
    <b v="1"/>
    <x v="8"/>
    <x v="20"/>
  </r>
  <r>
    <n v="1200"/>
    <s v="Modern Nomads"/>
    <s v="Modern Nomads Journal is an 88 page magazine style publication containing photo stories about Somalis in the Horn of Africa."/>
    <n v="4800"/>
    <n v="6029"/>
    <n v="1"/>
    <x v="0"/>
    <s v="US"/>
    <s v="USD"/>
    <n v="1429183656"/>
    <d v="2015-04-16T11:27:36"/>
    <n v="1427369256"/>
    <x v="1200"/>
    <x v="21"/>
    <b v="0"/>
    <n v="103"/>
    <n v="58.53"/>
    <b v="1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n v="1"/>
    <x v="0"/>
    <s v="GB"/>
    <s v="GBP"/>
    <n v="1468593246"/>
    <d v="2016-07-15T14:34:06"/>
    <n v="1466001246"/>
    <x v="1201"/>
    <x v="1"/>
    <b v="0"/>
    <n v="111"/>
    <n v="55.37"/>
    <b v="1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2"/>
    <x v="0"/>
    <s v="AU"/>
    <s v="AUD"/>
    <n v="1435388154"/>
    <d v="2015-06-27T06:55:54"/>
    <n v="1432796154"/>
    <x v="1202"/>
    <x v="1"/>
    <b v="0"/>
    <n v="271"/>
    <n v="183.8"/>
    <b v="1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"/>
    <x v="0"/>
    <s v="US"/>
    <s v="USD"/>
    <n v="1433083527"/>
    <d v="2015-05-31T14:45:27"/>
    <n v="1430491527"/>
    <x v="1203"/>
    <x v="1"/>
    <b v="0"/>
    <n v="101"/>
    <n v="165.35"/>
    <b v="1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"/>
    <x v="0"/>
    <s v="US"/>
    <s v="USD"/>
    <n v="1449205200"/>
    <d v="2015-12-04T05:00:00"/>
    <n v="1445363833"/>
    <x v="1204"/>
    <x v="7"/>
    <b v="0"/>
    <n v="57"/>
    <n v="234.79"/>
    <b v="1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"/>
    <x v="0"/>
    <s v="DE"/>
    <s v="EUR"/>
    <n v="1434197351"/>
    <d v="2015-06-13T12:09:11"/>
    <n v="1431605351"/>
    <x v="1205"/>
    <x v="1"/>
    <b v="0"/>
    <n v="62"/>
    <n v="211.48"/>
    <b v="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"/>
    <x v="0"/>
    <s v="AT"/>
    <s v="EUR"/>
    <n v="1489238940"/>
    <d v="2017-03-11T13:29:00"/>
    <n v="1486406253"/>
    <x v="1206"/>
    <x v="15"/>
    <b v="0"/>
    <n v="32"/>
    <n v="32.340000000000003"/>
    <b v="1"/>
    <x v="8"/>
    <x v="20"/>
  </r>
  <r>
    <n v="1207"/>
    <s v="ITALIANA"/>
    <s v="A humanistic photo book about ancestral &amp; post-modern Italy."/>
    <n v="16700"/>
    <n v="17396"/>
    <n v="1"/>
    <x v="0"/>
    <s v="IT"/>
    <s v="EUR"/>
    <n v="1459418400"/>
    <d v="2016-03-31T10:00:00"/>
    <n v="1456827573"/>
    <x v="1207"/>
    <x v="1"/>
    <b v="0"/>
    <n v="141"/>
    <n v="123.38"/>
    <b v="1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n v="2"/>
    <x v="0"/>
    <s v="US"/>
    <s v="USD"/>
    <n v="1458835264"/>
    <d v="2016-03-24T16:01:04"/>
    <n v="1456246864"/>
    <x v="1208"/>
    <x v="1"/>
    <b v="0"/>
    <n v="75"/>
    <n v="207.07"/>
    <b v="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"/>
    <x v="0"/>
    <s v="US"/>
    <s v="USD"/>
    <n v="1488053905"/>
    <d v="2017-02-25T20:18:25"/>
    <n v="1485461905"/>
    <x v="1209"/>
    <x v="1"/>
    <b v="0"/>
    <n v="46"/>
    <n v="138.26"/>
    <b v="1"/>
    <x v="8"/>
    <x v="20"/>
  </r>
  <r>
    <n v="1210"/>
    <s v="Det Andra GÃ¶teborg"/>
    <s v="En fotobok om livet i det enda andra GÃ¶teborg i vÃ¤rlden"/>
    <n v="20000"/>
    <n v="50863"/>
    <n v="3"/>
    <x v="0"/>
    <s v="SE"/>
    <s v="SEK"/>
    <n v="1433106000"/>
    <d v="2015-05-31T21:00:00"/>
    <n v="1431124572"/>
    <x v="1210"/>
    <x v="26"/>
    <b v="0"/>
    <n v="103"/>
    <n v="493.82"/>
    <b v="1"/>
    <x v="8"/>
    <x v="20"/>
  </r>
  <r>
    <n v="1211"/>
    <s v="500 Views of Japan"/>
    <s v="From 2010 to 2015, I took over 15 000 photos in Japan. Here's 500 of them. Landscape, city view, people and so much more!"/>
    <n v="1000"/>
    <n v="1011"/>
    <n v="1"/>
    <x v="0"/>
    <s v="CA"/>
    <s v="CAD"/>
    <n v="1465505261"/>
    <d v="2016-06-09T20:47:41"/>
    <n v="1464209261"/>
    <x v="1211"/>
    <x v="13"/>
    <b v="0"/>
    <n v="6"/>
    <n v="168.5"/>
    <b v="1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"/>
    <x v="0"/>
    <s v="US"/>
    <s v="USD"/>
    <n v="1448586000"/>
    <d v="2015-11-27T01:00:00"/>
    <n v="1447195695"/>
    <x v="1212"/>
    <x v="3"/>
    <b v="0"/>
    <n v="83"/>
    <n v="38.869999999999997"/>
    <b v="1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"/>
    <x v="0"/>
    <s v="GB"/>
    <s v="GBP"/>
    <n v="1485886100"/>
    <d v="2017-01-31T18:08:20"/>
    <n v="1482862100"/>
    <x v="1213"/>
    <x v="6"/>
    <b v="0"/>
    <n v="108"/>
    <n v="61.53"/>
    <b v="1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"/>
    <x v="0"/>
    <s v="US"/>
    <s v="USD"/>
    <n v="1433880605"/>
    <d v="2015-06-09T20:10:05"/>
    <n v="1428696605"/>
    <x v="1214"/>
    <x v="12"/>
    <b v="0"/>
    <n v="25"/>
    <n v="105.44"/>
    <b v="1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n v="8"/>
    <x v="0"/>
    <s v="US"/>
    <s v="USD"/>
    <n v="1401487756"/>
    <d v="2014-05-30T22:09:16"/>
    <n v="1398895756"/>
    <x v="1215"/>
    <x v="1"/>
    <b v="0"/>
    <n v="549"/>
    <n v="71.59"/>
    <b v="1"/>
    <x v="8"/>
    <x v="20"/>
  </r>
  <r>
    <n v="1216"/>
    <s v="In Training: a book of Bonsai photographs"/>
    <s v="A fine art photography book taking a new look at the art of bonsai."/>
    <n v="14000"/>
    <n v="20398"/>
    <n v="1"/>
    <x v="0"/>
    <s v="US"/>
    <s v="USD"/>
    <n v="1443826980"/>
    <d v="2015-10-02T23:03:00"/>
    <n v="1441032457"/>
    <x v="1216"/>
    <x v="22"/>
    <b v="0"/>
    <n v="222"/>
    <n v="91.88"/>
    <b v="1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"/>
    <x v="0"/>
    <s v="US"/>
    <s v="USD"/>
    <n v="1468524340"/>
    <d v="2016-07-14T19:25:40"/>
    <n v="1465932340"/>
    <x v="1217"/>
    <x v="1"/>
    <b v="0"/>
    <n v="183"/>
    <n v="148.57"/>
    <b v="1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n v="2"/>
    <x v="0"/>
    <s v="US"/>
    <s v="USD"/>
    <n v="1446346800"/>
    <d v="2015-11-01T03:00:00"/>
    <n v="1443714800"/>
    <x v="1218"/>
    <x v="1"/>
    <b v="0"/>
    <n v="89"/>
    <n v="174.21"/>
    <b v="1"/>
    <x v="8"/>
    <x v="20"/>
  </r>
  <r>
    <n v="1219"/>
    <s v="The Box"/>
    <s v="The Box is a fine art book of Ron Amato's innovative and seductive photography project."/>
    <n v="16350"/>
    <n v="26024"/>
    <n v="2"/>
    <x v="0"/>
    <s v="US"/>
    <s v="USD"/>
    <n v="1476961513"/>
    <d v="2016-10-20T11:05:13"/>
    <n v="1474369513"/>
    <x v="1219"/>
    <x v="1"/>
    <b v="0"/>
    <n v="253"/>
    <n v="102.86"/>
    <b v="1"/>
    <x v="8"/>
    <x v="20"/>
  </r>
  <r>
    <n v="1220"/>
    <s v="All The People"/>
    <s v="A beautiful photo art book of portraits and conversations with people that may expand your idea of gender."/>
    <n v="15000"/>
    <n v="15565"/>
    <n v="1"/>
    <x v="0"/>
    <s v="DE"/>
    <s v="EUR"/>
    <n v="1440515112"/>
    <d v="2015-08-25T15:05:12"/>
    <n v="1437923112"/>
    <x v="1220"/>
    <x v="1"/>
    <b v="0"/>
    <n v="140"/>
    <n v="111.18"/>
    <b v="1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"/>
    <x v="0"/>
    <s v="GB"/>
    <s v="GBP"/>
    <n v="1480809600"/>
    <d v="2016-12-04T00:00:00"/>
    <n v="1478431488"/>
    <x v="1221"/>
    <x v="33"/>
    <b v="0"/>
    <n v="103"/>
    <n v="23.8"/>
    <b v="1"/>
    <x v="8"/>
    <x v="20"/>
  </r>
  <r>
    <n v="1222"/>
    <s v="Project Pilgrim"/>
    <s v="Project Pilgrim is my effort to work towards normalizing mental health."/>
    <n v="4000"/>
    <n v="11215"/>
    <n v="3"/>
    <x v="0"/>
    <s v="CA"/>
    <s v="CAD"/>
    <n v="1459483200"/>
    <d v="2016-04-01T04:00:00"/>
    <n v="1456852647"/>
    <x v="1222"/>
    <x v="1"/>
    <b v="0"/>
    <n v="138"/>
    <n v="81.27"/>
    <b v="1"/>
    <x v="8"/>
    <x v="20"/>
  </r>
  <r>
    <n v="1223"/>
    <s v="YOSEMITE PEOPLE"/>
    <s v="A photography book focusing on the people rather than the nature at Yosemite National Park."/>
    <n v="19800"/>
    <n v="22197"/>
    <n v="1"/>
    <x v="0"/>
    <s v="US"/>
    <s v="USD"/>
    <n v="1478754909"/>
    <d v="2016-11-10T05:15:09"/>
    <n v="1476159309"/>
    <x v="1223"/>
    <x v="1"/>
    <b v="0"/>
    <n v="191"/>
    <n v="116.21"/>
    <b v="1"/>
    <x v="8"/>
    <x v="20"/>
  </r>
  <r>
    <n v="1224"/>
    <s v="&quot;I Dreamed Last Night&quot; Album (Canceled)"/>
    <s v="Modern Celtic influenced CD.  Help me finish what I started before the stroke."/>
    <n v="15000"/>
    <n v="1060"/>
    <n v="0"/>
    <x v="1"/>
    <s v="US"/>
    <s v="USD"/>
    <n v="1402060302"/>
    <d v="2014-06-06T13:11:42"/>
    <n v="1396876302"/>
    <x v="1224"/>
    <x v="12"/>
    <b v="0"/>
    <n v="18"/>
    <n v="58.89"/>
    <b v="0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0"/>
    <x v="1"/>
    <s v="US"/>
    <s v="USD"/>
    <n v="1382478278"/>
    <d v="2013-10-22T21:44:38"/>
    <n v="1377294278"/>
    <x v="1225"/>
    <x v="12"/>
    <b v="0"/>
    <n v="3"/>
    <n v="44"/>
    <b v="0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n v="0"/>
    <x v="1"/>
    <s v="US"/>
    <s v="USD"/>
    <n v="1398042000"/>
    <d v="2014-04-21T01:00:00"/>
    <n v="1395089981"/>
    <x v="1226"/>
    <x v="35"/>
    <b v="0"/>
    <n v="40"/>
    <n v="48.43"/>
    <b v="0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s v="US"/>
    <s v="USD"/>
    <n v="1407394800"/>
    <d v="2014-08-07T07:00:00"/>
    <n v="1404770616"/>
    <x v="1227"/>
    <x v="1"/>
    <b v="0"/>
    <n v="0"/>
    <s v="N/A"/>
    <b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0"/>
    <x v="1"/>
    <s v="US"/>
    <s v="USD"/>
    <n v="1317231008"/>
    <d v="2011-09-28T17:30:08"/>
    <n v="1312047008"/>
    <x v="1228"/>
    <x v="12"/>
    <b v="0"/>
    <n v="24"/>
    <n v="61.04"/>
    <b v="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0"/>
    <x v="1"/>
    <s v="US"/>
    <s v="USD"/>
    <n v="1334592000"/>
    <d v="2012-04-16T16:00:00"/>
    <n v="1331982127"/>
    <x v="1229"/>
    <x v="1"/>
    <b v="0"/>
    <n v="1"/>
    <n v="25"/>
    <b v="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s v="US"/>
    <s v="USD"/>
    <n v="1298589630"/>
    <d v="2011-02-24T23:20:30"/>
    <n v="1295997630"/>
    <x v="1230"/>
    <x v="1"/>
    <b v="0"/>
    <n v="0"/>
    <s v="N/A"/>
    <b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s v="US"/>
    <s v="USD"/>
    <n v="1440723600"/>
    <d v="2015-08-28T01:00:00"/>
    <n v="1436394968"/>
    <x v="1231"/>
    <x v="38"/>
    <b v="0"/>
    <n v="0"/>
    <s v="N/A"/>
    <b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0"/>
    <x v="1"/>
    <s v="US"/>
    <s v="USD"/>
    <n v="1381090870"/>
    <d v="2013-10-06T20:21:10"/>
    <n v="1377030070"/>
    <x v="1232"/>
    <x v="54"/>
    <b v="0"/>
    <n v="1"/>
    <n v="40"/>
    <b v="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0"/>
    <x v="1"/>
    <s v="US"/>
    <s v="USD"/>
    <n v="1329864374"/>
    <d v="2012-02-21T22:46:14"/>
    <n v="1328049974"/>
    <x v="1233"/>
    <x v="21"/>
    <b v="0"/>
    <n v="6"/>
    <n v="19.329999999999998"/>
    <b v="0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s v="GB"/>
    <s v="GBP"/>
    <n v="1422903342"/>
    <d v="2015-02-02T18:55:42"/>
    <n v="1420311342"/>
    <x v="1234"/>
    <x v="1"/>
    <b v="0"/>
    <n v="0"/>
    <s v="N/A"/>
    <b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0"/>
    <x v="1"/>
    <s v="US"/>
    <s v="USD"/>
    <n v="1387077299"/>
    <d v="2013-12-15T03:14:59"/>
    <n v="1383621299"/>
    <x v="1235"/>
    <x v="4"/>
    <b v="0"/>
    <n v="6"/>
    <n v="35"/>
    <b v="0"/>
    <x v="4"/>
    <x v="21"/>
  </r>
  <r>
    <n v="1236"/>
    <s v="&quot;Volando&quot; CD Release (Canceled)"/>
    <s v="Raising money to give the musicians their due."/>
    <n v="2500"/>
    <n v="0"/>
    <n v="0"/>
    <x v="1"/>
    <s v="US"/>
    <s v="USD"/>
    <n v="1343491200"/>
    <d v="2012-07-28T16:00:00"/>
    <n v="1342801164"/>
    <x v="1236"/>
    <x v="36"/>
    <b v="0"/>
    <n v="0"/>
    <s v="N/A"/>
    <b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s v="US"/>
    <s v="USD"/>
    <n v="1345790865"/>
    <d v="2012-08-24T06:47:45"/>
    <n v="1344062865"/>
    <x v="1237"/>
    <x v="18"/>
    <b v="0"/>
    <n v="0"/>
    <s v="N/A"/>
    <b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0"/>
    <x v="1"/>
    <s v="US"/>
    <s v="USD"/>
    <n v="1312641536"/>
    <d v="2011-08-06T14:38:56"/>
    <n v="1310049536"/>
    <x v="1238"/>
    <x v="1"/>
    <b v="0"/>
    <n v="3"/>
    <n v="59.33"/>
    <b v="0"/>
    <x v="4"/>
    <x v="21"/>
  </r>
  <r>
    <n v="1239"/>
    <s v="Help Calmenco! finance new CD and Tour (Canceled)"/>
    <s v="Please consider helping us with our new CD and Riverdance Tour"/>
    <n v="2500"/>
    <n v="0"/>
    <n v="0"/>
    <x v="1"/>
    <s v="US"/>
    <s v="USD"/>
    <n v="1325804767"/>
    <d v="2012-01-05T23:06:07"/>
    <n v="1323212767"/>
    <x v="1239"/>
    <x v="1"/>
    <b v="0"/>
    <n v="0"/>
    <s v="N/A"/>
    <b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n v="0"/>
    <x v="1"/>
    <s v="US"/>
    <s v="USD"/>
    <n v="1373665860"/>
    <d v="2013-07-12T21:51:00"/>
    <n v="1368579457"/>
    <x v="1240"/>
    <x v="50"/>
    <b v="0"/>
    <n v="8"/>
    <n v="30.13"/>
    <b v="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1"/>
    <x v="1"/>
    <s v="US"/>
    <s v="USD"/>
    <n v="1414994340"/>
    <d v="2014-11-03T05:59:00"/>
    <n v="1413057980"/>
    <x v="1241"/>
    <x v="24"/>
    <b v="0"/>
    <n v="34"/>
    <n v="74.62"/>
    <b v="0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n v="0"/>
    <x v="1"/>
    <s v="US"/>
    <s v="USD"/>
    <n v="1315747080"/>
    <d v="2011-09-11T13:18:00"/>
    <n v="1314417502"/>
    <x v="1242"/>
    <x v="13"/>
    <b v="0"/>
    <n v="1"/>
    <n v="5"/>
    <b v="0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0"/>
    <x v="1"/>
    <s v="US"/>
    <s v="USD"/>
    <n v="1310158800"/>
    <d v="2011-07-08T21:00:00"/>
    <n v="1304888771"/>
    <x v="1243"/>
    <x v="31"/>
    <b v="0"/>
    <n v="38"/>
    <n v="44.5"/>
    <b v="0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"/>
    <x v="0"/>
    <s v="US"/>
    <s v="USD"/>
    <n v="1366664400"/>
    <d v="2013-04-22T21:00:00"/>
    <n v="1363981723"/>
    <x v="1244"/>
    <x v="0"/>
    <b v="1"/>
    <n v="45"/>
    <n v="46.13"/>
    <b v="1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"/>
    <x v="0"/>
    <s v="US"/>
    <s v="USD"/>
    <n v="1402755834"/>
    <d v="2014-06-14T14:23:54"/>
    <n v="1400163834"/>
    <x v="1245"/>
    <x v="1"/>
    <b v="1"/>
    <n v="17"/>
    <n v="141.47"/>
    <b v="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"/>
    <x v="0"/>
    <s v="US"/>
    <s v="USD"/>
    <n v="1323136949"/>
    <d v="2011-12-06T02:02:29"/>
    <n v="1319245349"/>
    <x v="1246"/>
    <x v="11"/>
    <b v="1"/>
    <n v="31"/>
    <n v="75.48"/>
    <b v="1"/>
    <x v="4"/>
    <x v="11"/>
  </r>
  <r>
    <n v="1247"/>
    <s v="BRAIN DEAD to record debut EP with SLAYER producer!"/>
    <s v="BRAIN DEAD is going to record their debut EP and they need your help, Bozos!"/>
    <n v="3500"/>
    <n v="4275"/>
    <n v="1"/>
    <x v="0"/>
    <s v="US"/>
    <s v="USD"/>
    <n v="1367823655"/>
    <d v="2013-05-06T07:00:55"/>
    <n v="1365231655"/>
    <x v="1247"/>
    <x v="1"/>
    <b v="1"/>
    <n v="50"/>
    <n v="85.5"/>
    <b v="1"/>
    <x v="4"/>
    <x v="11"/>
  </r>
  <r>
    <n v="1248"/>
    <s v="The Vandies // Full length album!"/>
    <s v="The Vandies make pop rock in glorious Portland, Oregon. Help us fund our first full length album!"/>
    <n v="2500"/>
    <n v="3791"/>
    <n v="2"/>
    <x v="0"/>
    <s v="US"/>
    <s v="USD"/>
    <n v="1402642740"/>
    <d v="2014-06-13T06:59:00"/>
    <n v="1399563953"/>
    <x v="1248"/>
    <x v="8"/>
    <b v="1"/>
    <n v="59"/>
    <n v="64.25"/>
    <b v="1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n v="1"/>
    <x v="0"/>
    <s v="US"/>
    <s v="USD"/>
    <n v="1341683211"/>
    <d v="2012-07-07T17:46:51"/>
    <n v="1339091211"/>
    <x v="1249"/>
    <x v="1"/>
    <b v="1"/>
    <n v="81"/>
    <n v="64.47"/>
    <b v="1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"/>
    <x v="0"/>
    <s v="US"/>
    <s v="USD"/>
    <n v="1410017131"/>
    <d v="2014-09-06T15:25:31"/>
    <n v="1406129131"/>
    <x v="1250"/>
    <x v="11"/>
    <b v="1"/>
    <n v="508"/>
    <n v="118.2"/>
    <b v="1"/>
    <x v="4"/>
    <x v="11"/>
  </r>
  <r>
    <n v="1251"/>
    <s v="Jack Oblivian Harlan t Bobo Limes european tour"/>
    <s v="A tour of europe with 3 memphis artist, Jack Oblivian, Harlan T Bobo and Shawn Cripps."/>
    <n v="6000"/>
    <n v="6108"/>
    <n v="1"/>
    <x v="0"/>
    <s v="US"/>
    <s v="USD"/>
    <n v="1316979167"/>
    <d v="2011-09-25T19:32:47"/>
    <n v="1311795167"/>
    <x v="1251"/>
    <x v="12"/>
    <b v="1"/>
    <n v="74"/>
    <n v="82.54"/>
    <b v="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"/>
    <x v="0"/>
    <s v="US"/>
    <s v="USD"/>
    <n v="1382658169"/>
    <d v="2013-10-24T23:42:49"/>
    <n v="1380238969"/>
    <x v="1252"/>
    <x v="33"/>
    <b v="1"/>
    <n v="141"/>
    <n v="34.17"/>
    <b v="1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n v="3038"/>
    <x v="0"/>
    <s v="US"/>
    <s v="USD"/>
    <n v="1409770107"/>
    <d v="2014-09-03T18:48:27"/>
    <n v="1407178107"/>
    <x v="1253"/>
    <x v="1"/>
    <b v="1"/>
    <n v="711"/>
    <n v="42.73"/>
    <b v="1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n v="2"/>
    <x v="0"/>
    <s v="US"/>
    <s v="USD"/>
    <n v="1293857940"/>
    <d v="2011-01-01T04:59:00"/>
    <n v="1288968886"/>
    <x v="1254"/>
    <x v="39"/>
    <b v="1"/>
    <n v="141"/>
    <n v="94.49"/>
    <b v="1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"/>
    <x v="0"/>
    <s v="US"/>
    <s v="USD"/>
    <n v="1385932652"/>
    <d v="2013-12-01T21:17:32"/>
    <n v="1383337052"/>
    <x v="1255"/>
    <x v="1"/>
    <b v="1"/>
    <n v="109"/>
    <n v="55.7"/>
    <b v="1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"/>
    <x v="0"/>
    <s v="US"/>
    <s v="USD"/>
    <n v="1329084231"/>
    <d v="2012-02-12T22:03:51"/>
    <n v="1326492231"/>
    <x v="1256"/>
    <x v="1"/>
    <b v="1"/>
    <n v="361"/>
    <n v="98.03"/>
    <b v="1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3"/>
    <x v="0"/>
    <s v="US"/>
    <s v="USD"/>
    <n v="1301792590"/>
    <d v="2011-04-03T01:03:10"/>
    <n v="1297562590"/>
    <x v="1257"/>
    <x v="45"/>
    <b v="1"/>
    <n v="176"/>
    <n v="92.1"/>
    <b v="1"/>
    <x v="4"/>
    <x v="11"/>
  </r>
  <r>
    <n v="1258"/>
    <s v="Mustard Plug New Record!"/>
    <s v="Mustard Plug needs help funding their new record.  Please help the Grand Rapids, MI band put out their 7th record!"/>
    <n v="12000"/>
    <n v="25577.56"/>
    <n v="2"/>
    <x v="0"/>
    <s v="US"/>
    <s v="USD"/>
    <n v="1377960012"/>
    <d v="2013-08-31T14:40:12"/>
    <n v="1375368012"/>
    <x v="1258"/>
    <x v="1"/>
    <b v="1"/>
    <n v="670"/>
    <n v="38.18"/>
    <b v="1"/>
    <x v="4"/>
    <x v="11"/>
  </r>
  <r>
    <n v="1259"/>
    <s v="Help Falling From One complete their CD!!!"/>
    <s v="Falling From One is currently in the studio recording their first CD and they need your help!"/>
    <n v="2500"/>
    <n v="2606"/>
    <n v="1"/>
    <x v="0"/>
    <s v="US"/>
    <s v="USD"/>
    <n v="1402286340"/>
    <d v="2014-06-09T03:59:00"/>
    <n v="1399504664"/>
    <x v="1259"/>
    <x v="22"/>
    <b v="1"/>
    <n v="96"/>
    <n v="27.15"/>
    <b v="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"/>
    <x v="0"/>
    <s v="US"/>
    <s v="USD"/>
    <n v="1393445620"/>
    <d v="2014-02-26T20:13:40"/>
    <n v="1390853620"/>
    <x v="1260"/>
    <x v="1"/>
    <b v="1"/>
    <n v="74"/>
    <n v="50.69"/>
    <b v="1"/>
    <x v="4"/>
    <x v="11"/>
  </r>
  <r>
    <n v="1261"/>
    <s v="The Puget EP's Vinyl Release"/>
    <s v="We just recorded a stellar EP and we're trying to put it out on vinyl.  Can you help these punx out?"/>
    <n v="2000"/>
    <n v="2025"/>
    <n v="1"/>
    <x v="0"/>
    <s v="US"/>
    <s v="USD"/>
    <n v="1390983227"/>
    <d v="2014-01-29T08:13:47"/>
    <n v="1388391227"/>
    <x v="1261"/>
    <x v="1"/>
    <b v="1"/>
    <n v="52"/>
    <n v="38.94"/>
    <b v="1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"/>
    <x v="0"/>
    <s v="CA"/>
    <s v="CAD"/>
    <n v="1392574692"/>
    <d v="2014-02-16T18:18:12"/>
    <n v="1389982692"/>
    <x v="1262"/>
    <x v="1"/>
    <b v="1"/>
    <n v="105"/>
    <n v="77.64"/>
    <b v="1"/>
    <x v="4"/>
    <x v="11"/>
  </r>
  <r>
    <n v="1263"/>
    <s v="New Tropic Bombs EP ~ &quot;Return to Bomber Bay&quot;"/>
    <s v="A fresh batch of chaos from Toledo, Ohio's reggae-rockers, Tropic Bombs!"/>
    <n v="1500"/>
    <n v="1785"/>
    <n v="1"/>
    <x v="0"/>
    <s v="US"/>
    <s v="USD"/>
    <n v="1396054800"/>
    <d v="2014-03-29T01:00:00"/>
    <n v="1393034470"/>
    <x v="1263"/>
    <x v="6"/>
    <b v="1"/>
    <n v="41"/>
    <n v="43.54"/>
    <b v="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n v="2"/>
    <x v="0"/>
    <s v="US"/>
    <s v="USD"/>
    <n v="1383062083"/>
    <d v="2013-10-29T15:54:43"/>
    <n v="1380556483"/>
    <x v="1264"/>
    <x v="41"/>
    <b v="1"/>
    <n v="34"/>
    <n v="31.82"/>
    <b v="1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"/>
    <x v="0"/>
    <s v="US"/>
    <s v="USD"/>
    <n v="1291131815"/>
    <d v="2010-11-30T15:43:35"/>
    <n v="1287071015"/>
    <x v="1265"/>
    <x v="54"/>
    <b v="1"/>
    <n v="66"/>
    <n v="63.18"/>
    <b v="1"/>
    <x v="4"/>
    <x v="11"/>
  </r>
  <r>
    <n v="1266"/>
    <s v="Sensory Station's First EP"/>
    <s v="We are looking to record our first EP produced by Aaron Harris (ISIS/Palms) at Studio West."/>
    <n v="9500"/>
    <n v="9545"/>
    <n v="1"/>
    <x v="0"/>
    <s v="US"/>
    <s v="USD"/>
    <n v="1389474145"/>
    <d v="2014-01-11T21:02:25"/>
    <n v="1386882145"/>
    <x v="1266"/>
    <x v="1"/>
    <b v="1"/>
    <n v="50"/>
    <n v="190.9"/>
    <b v="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"/>
    <x v="0"/>
    <s v="US"/>
    <s v="USD"/>
    <n v="1374674558"/>
    <d v="2013-07-24T14:02:38"/>
    <n v="1372082558"/>
    <x v="1267"/>
    <x v="1"/>
    <b v="1"/>
    <n v="159"/>
    <n v="140.86000000000001"/>
    <b v="1"/>
    <x v="4"/>
    <x v="11"/>
  </r>
  <r>
    <n v="1268"/>
    <s v="Full Devil Jacket 2nd Album Release"/>
    <s v="Full Devil Jacket Is releasing their first record in over 12 yrs and we want you to be a part of it!"/>
    <n v="12000"/>
    <n v="14000"/>
    <n v="1"/>
    <x v="0"/>
    <s v="US"/>
    <s v="USD"/>
    <n v="1379708247"/>
    <d v="2013-09-20T20:17:27"/>
    <n v="1377116247"/>
    <x v="1268"/>
    <x v="1"/>
    <b v="1"/>
    <n v="182"/>
    <n v="76.92"/>
    <b v="1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"/>
    <x v="0"/>
    <s v="US"/>
    <s v="USD"/>
    <n v="1460764800"/>
    <d v="2016-04-16T00:00:00"/>
    <n v="1458157512"/>
    <x v="1269"/>
    <x v="1"/>
    <b v="1"/>
    <n v="206"/>
    <n v="99.16"/>
    <b v="1"/>
    <x v="4"/>
    <x v="11"/>
  </r>
  <r>
    <n v="1270"/>
    <s v="Resolution15 records their next album, Svaha"/>
    <s v="We make awake metal using violins in place of guitars and want to record a full length album."/>
    <n v="10000"/>
    <n v="11472"/>
    <n v="1"/>
    <x v="0"/>
    <s v="US"/>
    <s v="USD"/>
    <n v="1332704042"/>
    <d v="2012-03-25T19:34:02"/>
    <n v="1327523642"/>
    <x v="1270"/>
    <x v="12"/>
    <b v="1"/>
    <n v="169"/>
    <n v="67.88"/>
    <b v="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"/>
    <x v="0"/>
    <s v="US"/>
    <s v="USD"/>
    <n v="1384363459"/>
    <d v="2013-11-13T17:24:19"/>
    <n v="1381767859"/>
    <x v="1271"/>
    <x v="1"/>
    <b v="1"/>
    <n v="31"/>
    <n v="246.29"/>
    <b v="1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"/>
    <x v="0"/>
    <s v="US"/>
    <s v="USD"/>
    <n v="1276574400"/>
    <d v="2010-06-15T04:00:00"/>
    <n v="1270576379"/>
    <x v="1272"/>
    <x v="62"/>
    <b v="1"/>
    <n v="28"/>
    <n v="189.29"/>
    <b v="1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n v="1"/>
    <x v="0"/>
    <s v="CA"/>
    <s v="CAD"/>
    <n v="1409506291"/>
    <d v="2014-08-31T17:31:31"/>
    <n v="1406914291"/>
    <x v="1273"/>
    <x v="1"/>
    <b v="1"/>
    <n v="54"/>
    <n v="76.67"/>
    <b v="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2"/>
    <x v="0"/>
    <s v="US"/>
    <s v="USD"/>
    <n v="1346344425"/>
    <d v="2012-08-30T16:33:45"/>
    <n v="1343320425"/>
    <x v="1274"/>
    <x v="6"/>
    <b v="1"/>
    <n v="467"/>
    <n v="82.96"/>
    <b v="1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n v="2"/>
    <x v="0"/>
    <s v="US"/>
    <s v="USD"/>
    <n v="1375908587"/>
    <d v="2013-08-07T20:49:47"/>
    <n v="1372884587"/>
    <x v="1275"/>
    <x v="6"/>
    <b v="1"/>
    <n v="389"/>
    <n v="62.52"/>
    <b v="1"/>
    <x v="4"/>
    <x v="11"/>
  </r>
  <r>
    <n v="1276"/>
    <s v="MR. DREAM GOES TO JAIL"/>
    <s v="Sponsor this Brooklyn punk band's debut seven-inch, MR. DREAM GOES TO JAIL."/>
    <n v="3000"/>
    <n v="3132.63"/>
    <n v="1"/>
    <x v="0"/>
    <s v="US"/>
    <s v="USD"/>
    <n v="1251777600"/>
    <d v="2009-09-01T04:00:00"/>
    <n v="1247504047"/>
    <x v="1276"/>
    <x v="45"/>
    <b v="1"/>
    <n v="68"/>
    <n v="46.07"/>
    <b v="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n v="1"/>
    <x v="0"/>
    <s v="US"/>
    <s v="USD"/>
    <n v="1346765347"/>
    <d v="2012-09-04T13:29:07"/>
    <n v="1343741347"/>
    <x v="1277"/>
    <x v="6"/>
    <b v="1"/>
    <n v="413"/>
    <n v="38.54"/>
    <b v="1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2"/>
    <x v="0"/>
    <s v="US"/>
    <s v="USD"/>
    <n v="1403661600"/>
    <d v="2014-06-25T02:00:00"/>
    <n v="1401196766"/>
    <x v="1278"/>
    <x v="41"/>
    <b v="1"/>
    <n v="190"/>
    <n v="53.01"/>
    <b v="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"/>
    <x v="0"/>
    <s v="US"/>
    <s v="USD"/>
    <n v="1395624170"/>
    <d v="2014-03-24T01:22:50"/>
    <n v="1392171770"/>
    <x v="1279"/>
    <x v="4"/>
    <b v="1"/>
    <n v="189"/>
    <n v="73.36"/>
    <b v="1"/>
    <x v="4"/>
    <x v="11"/>
  </r>
  <r>
    <n v="1280"/>
    <s v="Nothing More's New Album"/>
    <s v="Nothing More is recording their forthcoming record and needs to join forces with you to make this album HUGE! "/>
    <n v="15000"/>
    <n v="16636.78"/>
    <n v="1"/>
    <x v="0"/>
    <s v="US"/>
    <s v="USD"/>
    <n v="1299003054"/>
    <d v="2011-03-01T18:10:54"/>
    <n v="1291227054"/>
    <x v="1280"/>
    <x v="37"/>
    <b v="1"/>
    <n v="130"/>
    <n v="127.98"/>
    <b v="1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n v="1"/>
    <x v="0"/>
    <s v="US"/>
    <s v="USD"/>
    <n v="1375033836"/>
    <d v="2013-07-28T17:50:36"/>
    <n v="1373305836"/>
    <x v="1281"/>
    <x v="18"/>
    <b v="1"/>
    <n v="74"/>
    <n v="104.73"/>
    <b v="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"/>
    <x v="0"/>
    <s v="US"/>
    <s v="USD"/>
    <n v="1386565140"/>
    <d v="2013-12-09T04:59:00"/>
    <n v="1383909855"/>
    <x v="1282"/>
    <x v="0"/>
    <b v="1"/>
    <n v="274"/>
    <n v="67.67"/>
    <b v="1"/>
    <x v="4"/>
    <x v="11"/>
  </r>
  <r>
    <n v="1283"/>
    <s v="Sketching In Stereo 3rd Album!"/>
    <s v="Our 3rd album is halfway complete, but we need your help to record, mix and master the final product!"/>
    <n v="1000"/>
    <n v="2110.5"/>
    <n v="2"/>
    <x v="0"/>
    <s v="US"/>
    <s v="USD"/>
    <n v="1362974400"/>
    <d v="2013-03-11T04:00:00"/>
    <n v="1360948389"/>
    <x v="1283"/>
    <x v="26"/>
    <b v="1"/>
    <n v="22"/>
    <n v="95.93"/>
    <b v="1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n v="1"/>
    <x v="0"/>
    <s v="US"/>
    <s v="USD"/>
    <n v="1483203540"/>
    <d v="2016-12-31T16:59:00"/>
    <n v="1481175482"/>
    <x v="1284"/>
    <x v="26"/>
    <b v="0"/>
    <n v="31"/>
    <n v="65.16"/>
    <b v="1"/>
    <x v="1"/>
    <x v="6"/>
  </r>
  <r>
    <n v="1285"/>
    <s v="We just keep going"/>
    <s v="The world premiere of hysterically funny and heartbreaking story about family, unconditional love and facing the unfaceable"/>
    <n v="2000"/>
    <n v="2033"/>
    <n v="1"/>
    <x v="0"/>
    <s v="GB"/>
    <s v="GBP"/>
    <n v="1434808775"/>
    <d v="2015-06-20T13:59:35"/>
    <n v="1433512775"/>
    <x v="1285"/>
    <x v="13"/>
    <b v="0"/>
    <n v="63"/>
    <n v="32.270000000000003"/>
    <b v="1"/>
    <x v="1"/>
    <x v="6"/>
  </r>
  <r>
    <n v="1286"/>
    <s v="The Diary of a Nobody"/>
    <s v="A touring production of FRED's modern adaptation of the classic Victorian comic novel, reaching out to new audiences."/>
    <n v="1500"/>
    <n v="1625"/>
    <n v="1"/>
    <x v="0"/>
    <s v="GB"/>
    <s v="GBP"/>
    <n v="1424181600"/>
    <d v="2015-02-17T14:00:00"/>
    <n v="1423041227"/>
    <x v="1286"/>
    <x v="58"/>
    <b v="0"/>
    <n v="20"/>
    <n v="81.25"/>
    <b v="1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"/>
    <x v="0"/>
    <s v="GB"/>
    <s v="GBP"/>
    <n v="1434120856"/>
    <d v="2015-06-12T14:54:16"/>
    <n v="1428936856"/>
    <x v="1287"/>
    <x v="12"/>
    <b v="0"/>
    <n v="25"/>
    <n v="24.2"/>
    <b v="1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"/>
    <x v="0"/>
    <s v="US"/>
    <s v="USD"/>
    <n v="1470801600"/>
    <d v="2016-08-10T04:00:00"/>
    <n v="1468122163"/>
    <x v="1288"/>
    <x v="0"/>
    <b v="0"/>
    <n v="61"/>
    <n v="65.87"/>
    <b v="1"/>
    <x v="1"/>
    <x v="6"/>
  </r>
  <r>
    <n v="1289"/>
    <s v="No Brains for Dinner"/>
    <s v="A chilling original Edwardian Comedy of errors and foolishness made for the Patrick Henry College stage."/>
    <n v="1500"/>
    <n v="1876"/>
    <n v="1"/>
    <x v="0"/>
    <s v="US"/>
    <s v="USD"/>
    <n v="1483499645"/>
    <d v="2017-01-04T03:14:05"/>
    <n v="1480907645"/>
    <x v="1289"/>
    <x v="1"/>
    <b v="0"/>
    <n v="52"/>
    <n v="36.08"/>
    <b v="1"/>
    <x v="1"/>
    <x v="6"/>
  </r>
  <r>
    <n v="1290"/>
    <s v="I Died... I Came Back, ... Whatever"/>
    <s v="Sometimes your Heart has to STOP for your Life to START."/>
    <n v="3500"/>
    <n v="3800"/>
    <n v="1"/>
    <x v="0"/>
    <s v="US"/>
    <s v="USD"/>
    <n v="1429772340"/>
    <d v="2015-04-23T06:59:00"/>
    <n v="1427121931"/>
    <x v="1290"/>
    <x v="0"/>
    <b v="0"/>
    <n v="86"/>
    <n v="44.19"/>
    <b v="1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"/>
    <x v="0"/>
    <s v="US"/>
    <s v="USD"/>
    <n v="1428390000"/>
    <d v="2015-04-07T07:00:00"/>
    <n v="1425224391"/>
    <x v="1291"/>
    <x v="46"/>
    <b v="0"/>
    <n v="42"/>
    <n v="104.07"/>
    <b v="1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n v="1"/>
    <x v="0"/>
    <s v="GB"/>
    <s v="GBP"/>
    <n v="1444172340"/>
    <d v="2015-10-06T22:59:00"/>
    <n v="1441822828"/>
    <x v="1292"/>
    <x v="14"/>
    <b v="0"/>
    <n v="52"/>
    <n v="35.96"/>
    <b v="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n v="1"/>
    <x v="0"/>
    <s v="US"/>
    <s v="USD"/>
    <n v="1447523371"/>
    <d v="2015-11-14T17:49:31"/>
    <n v="1444927771"/>
    <x v="1293"/>
    <x v="1"/>
    <b v="0"/>
    <n v="120"/>
    <n v="127.79"/>
    <b v="1"/>
    <x v="1"/>
    <x v="6"/>
  </r>
  <r>
    <n v="1294"/>
    <s v="HELMER'S LOO"/>
    <s v="We have an award-winning Danish play, now we just need a bathroom set to perform it in. Spend a penny to help us build the set!"/>
    <n v="500"/>
    <n v="610"/>
    <n v="1"/>
    <x v="0"/>
    <s v="GB"/>
    <s v="GBP"/>
    <n v="1445252400"/>
    <d v="2015-10-19T11:00:00"/>
    <n v="1443696797"/>
    <x v="1294"/>
    <x v="10"/>
    <b v="0"/>
    <n v="22"/>
    <n v="27.73"/>
    <b v="1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"/>
    <x v="0"/>
    <s v="GB"/>
    <s v="GBP"/>
    <n v="1438189200"/>
    <d v="2015-07-29T17:00:00"/>
    <n v="1435585497"/>
    <x v="1295"/>
    <x v="1"/>
    <b v="0"/>
    <n v="64"/>
    <n v="39.83"/>
    <b v="1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"/>
    <x v="0"/>
    <s v="GB"/>
    <s v="GBP"/>
    <n v="1457914373"/>
    <d v="2016-03-14T00:12:53"/>
    <n v="1456189973"/>
    <x v="1296"/>
    <x v="18"/>
    <b v="0"/>
    <n v="23"/>
    <n v="52.17"/>
    <b v="1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"/>
    <x v="0"/>
    <s v="US"/>
    <s v="USD"/>
    <n v="1462125358"/>
    <d v="2016-05-01T17:55:58"/>
    <n v="1459533358"/>
    <x v="1297"/>
    <x v="1"/>
    <b v="0"/>
    <n v="238"/>
    <n v="92.04"/>
    <b v="1"/>
    <x v="1"/>
    <x v="6"/>
  </r>
  <r>
    <n v="1298"/>
    <s v="Dinosaur Dreams"/>
    <s v="A play that raises awareness for mental health and explores the psychological effects childhood abuse can have on an adult."/>
    <n v="2000"/>
    <n v="2093"/>
    <n v="1"/>
    <x v="0"/>
    <s v="GB"/>
    <s v="GBP"/>
    <n v="1461860432"/>
    <d v="2016-04-28T16:20:32"/>
    <n v="1459268432"/>
    <x v="1298"/>
    <x v="1"/>
    <b v="0"/>
    <n v="33"/>
    <n v="63.42"/>
    <b v="1"/>
    <x v="1"/>
    <x v="6"/>
  </r>
  <r>
    <n v="1299"/>
    <s v="The (out)Siders Project"/>
    <s v="A new work inspired by the classic novel and created by Dallas teens under the direction of professional artists."/>
    <n v="3500"/>
    <n v="4340"/>
    <n v="1"/>
    <x v="0"/>
    <s v="US"/>
    <s v="USD"/>
    <n v="1436902359"/>
    <d v="2015-07-14T19:32:39"/>
    <n v="1434310359"/>
    <x v="1299"/>
    <x v="1"/>
    <b v="0"/>
    <n v="32"/>
    <n v="135.63"/>
    <b v="1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n v="1"/>
    <x v="0"/>
    <s v="US"/>
    <s v="USD"/>
    <n v="1464807420"/>
    <d v="2016-06-01T18:57:00"/>
    <n v="1461427938"/>
    <x v="1300"/>
    <x v="19"/>
    <b v="0"/>
    <n v="24"/>
    <n v="168.75"/>
    <b v="1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n v="1"/>
    <x v="0"/>
    <s v="US"/>
    <s v="USD"/>
    <n v="1437447600"/>
    <d v="2015-07-21T03:00:00"/>
    <n v="1436551178"/>
    <x v="1301"/>
    <x v="2"/>
    <b v="0"/>
    <n v="29"/>
    <n v="70.86"/>
    <b v="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n v="1"/>
    <x v="0"/>
    <s v="US"/>
    <s v="USD"/>
    <n v="1480559011"/>
    <d v="2016-12-01T02:23:31"/>
    <n v="1477963411"/>
    <x v="1302"/>
    <x v="1"/>
    <b v="0"/>
    <n v="50"/>
    <n v="50"/>
    <b v="1"/>
    <x v="1"/>
    <x v="6"/>
  </r>
  <r>
    <n v="1303"/>
    <s v="Forward Arena Theatre Company: Summer Season"/>
    <s v="Groundbreaking queer theatre."/>
    <n v="3500"/>
    <n v="4559.13"/>
    <n v="1"/>
    <x v="0"/>
    <s v="GB"/>
    <s v="GBP"/>
    <n v="1469962800"/>
    <d v="2016-07-31T11:00:00"/>
    <n v="1468578920"/>
    <x v="1303"/>
    <x v="3"/>
    <b v="0"/>
    <n v="108"/>
    <n v="42.21"/>
    <b v="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0"/>
    <x v="1"/>
    <s v="GB"/>
    <s v="GBP"/>
    <n v="1489376405"/>
    <d v="2017-03-13T03:40:05"/>
    <n v="1484196005"/>
    <x v="1304"/>
    <x v="12"/>
    <b v="0"/>
    <n v="104"/>
    <n v="152.41"/>
    <b v="0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0"/>
    <x v="1"/>
    <s v="US"/>
    <s v="USD"/>
    <n v="1469122200"/>
    <d v="2016-07-21T17:30:00"/>
    <n v="1466611108"/>
    <x v="1305"/>
    <x v="41"/>
    <b v="0"/>
    <n v="86"/>
    <n v="90.62"/>
    <b v="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1"/>
    <x v="1"/>
    <s v="US"/>
    <s v="USD"/>
    <n v="1417690734"/>
    <d v="2014-12-04T10:58:54"/>
    <n v="1415098734"/>
    <x v="1306"/>
    <x v="1"/>
    <b v="0"/>
    <n v="356"/>
    <n v="201.6"/>
    <b v="0"/>
    <x v="2"/>
    <x v="8"/>
  </r>
  <r>
    <n v="1307"/>
    <s v="VR Card - Customized Virtual Reality Viewer (Canceled)"/>
    <s v="Get VR to Everyone with Mailable, Ready to Use Viewers"/>
    <n v="50000"/>
    <n v="5757"/>
    <n v="0"/>
    <x v="1"/>
    <s v="US"/>
    <s v="USD"/>
    <n v="1455710679"/>
    <d v="2016-02-17T12:04:39"/>
    <n v="1453118679"/>
    <x v="1307"/>
    <x v="1"/>
    <b v="0"/>
    <n v="45"/>
    <n v="127.93"/>
    <b v="0"/>
    <x v="2"/>
    <x v="8"/>
  </r>
  <r>
    <n v="1308"/>
    <s v="Boost Band: Wristband Phone Charger (Canceled)"/>
    <s v="Boost Band, a wristband that charges any device"/>
    <n v="10000"/>
    <n v="1136"/>
    <n v="0"/>
    <x v="1"/>
    <s v="US"/>
    <s v="USD"/>
    <n v="1475937812"/>
    <d v="2016-10-08T14:43:32"/>
    <n v="1472481812"/>
    <x v="1308"/>
    <x v="4"/>
    <b v="0"/>
    <n v="38"/>
    <n v="29.89"/>
    <b v="0"/>
    <x v="2"/>
    <x v="8"/>
  </r>
  <r>
    <n v="1309"/>
    <s v="CORE : Roam (Canceled)"/>
    <s v="Wicked fun and built for excitement, CORE is the safest and most versatile speaker you've ever worn."/>
    <n v="11500"/>
    <n v="12879"/>
    <n v="1"/>
    <x v="1"/>
    <s v="US"/>
    <s v="USD"/>
    <n v="1444943468"/>
    <d v="2015-10-15T21:11:08"/>
    <n v="1441919468"/>
    <x v="1309"/>
    <x v="6"/>
    <b v="0"/>
    <n v="35"/>
    <n v="367.97"/>
    <b v="0"/>
    <x v="2"/>
    <x v="8"/>
  </r>
  <r>
    <n v="1310"/>
    <s v="k5-jkt.by kiger (Canceled)"/>
    <s v="An essential hoodie that holds all sized smart phones and keep your headphone wires tangle free."/>
    <n v="20000"/>
    <n v="3100"/>
    <n v="0"/>
    <x v="1"/>
    <s v="US"/>
    <s v="USD"/>
    <n v="1471622450"/>
    <d v="2016-08-19T16:00:50"/>
    <n v="1467734450"/>
    <x v="1310"/>
    <x v="11"/>
    <b v="0"/>
    <n v="24"/>
    <n v="129.16999999999999"/>
    <b v="0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0"/>
    <x v="1"/>
    <s v="US"/>
    <s v="USD"/>
    <n v="1480536919"/>
    <d v="2016-11-30T20:15:19"/>
    <n v="1477509319"/>
    <x v="1311"/>
    <x v="6"/>
    <b v="0"/>
    <n v="100"/>
    <n v="800.7"/>
    <b v="0"/>
    <x v="2"/>
    <x v="8"/>
  </r>
  <r>
    <n v="1312"/>
    <s v="GoSolo Hat for GoPro (Canceled)"/>
    <s v="People loved the original Black and Gray GoSolo hats and asked for more. So we received sample for 3 more colors!"/>
    <n v="4600"/>
    <n v="28"/>
    <n v="0"/>
    <x v="1"/>
    <s v="US"/>
    <s v="USD"/>
    <n v="1429375922"/>
    <d v="2015-04-18T16:52:02"/>
    <n v="1426783922"/>
    <x v="1312"/>
    <x v="1"/>
    <b v="0"/>
    <n v="1"/>
    <n v="28"/>
    <b v="0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0"/>
    <x v="1"/>
    <s v="US"/>
    <s v="USD"/>
    <n v="1457024514"/>
    <d v="2016-03-03T17:01:54"/>
    <n v="1454432514"/>
    <x v="1313"/>
    <x v="1"/>
    <b v="0"/>
    <n v="122"/>
    <n v="102.02"/>
    <b v="0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0"/>
    <x v="1"/>
    <s v="US"/>
    <s v="USD"/>
    <n v="1477065860"/>
    <d v="2016-10-21T16:04:20"/>
    <n v="1471881860"/>
    <x v="1314"/>
    <x v="12"/>
    <b v="0"/>
    <n v="11"/>
    <n v="184.36"/>
    <b v="0"/>
    <x v="2"/>
    <x v="8"/>
  </r>
  <r>
    <n v="1315"/>
    <s v="World's First Amphibious Heart Rate &amp; Fitness Wearable"/>
    <s v="Zoom will happen - THANK YOU! Received outside funding due amazing early success!"/>
    <n v="100000"/>
    <n v="40404"/>
    <n v="0"/>
    <x v="1"/>
    <s v="US"/>
    <s v="USD"/>
    <n v="1446771600"/>
    <d v="2015-11-06T01:00:00"/>
    <n v="1443700648"/>
    <x v="1315"/>
    <x v="8"/>
    <b v="0"/>
    <n v="248"/>
    <n v="162.91999999999999"/>
    <b v="0"/>
    <x v="2"/>
    <x v="8"/>
  </r>
  <r>
    <n v="1316"/>
    <s v="Future Belt (Canceled)"/>
    <s v="Future Belt comes in just 3 sizes, but yet, is designed to fit waists ranging from 25-55 inches. No batteries, no gimmicks."/>
    <n v="75000"/>
    <n v="1"/>
    <n v="0"/>
    <x v="1"/>
    <s v="US"/>
    <s v="USD"/>
    <n v="1456700709"/>
    <d v="2016-02-28T23:05:09"/>
    <n v="1453676709"/>
    <x v="1316"/>
    <x v="6"/>
    <b v="0"/>
    <n v="1"/>
    <n v="1"/>
    <b v="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0"/>
    <x v="1"/>
    <s v="DK"/>
    <s v="DKK"/>
    <n v="1469109600"/>
    <d v="2016-07-21T14:00:00"/>
    <n v="1464586746"/>
    <x v="1317"/>
    <x v="61"/>
    <b v="0"/>
    <n v="19"/>
    <n v="603.53"/>
    <b v="0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n v="0"/>
    <x v="1"/>
    <s v="US"/>
    <s v="USD"/>
    <n v="1420938172"/>
    <d v="2015-01-11T01:02:52"/>
    <n v="1418346172"/>
    <x v="1318"/>
    <x v="1"/>
    <b v="0"/>
    <n v="135"/>
    <n v="45.41"/>
    <b v="0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n v="0"/>
    <x v="1"/>
    <s v="GB"/>
    <s v="GBP"/>
    <n v="1405094400"/>
    <d v="2014-07-11T16:00:00"/>
    <n v="1403810965"/>
    <x v="1319"/>
    <x v="13"/>
    <b v="0"/>
    <n v="9"/>
    <n v="97.33"/>
    <b v="0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0"/>
    <x v="1"/>
    <s v="NL"/>
    <s v="EUR"/>
    <n v="1483138800"/>
    <d v="2016-12-30T23:00:00"/>
    <n v="1480610046"/>
    <x v="1320"/>
    <x v="41"/>
    <b v="0"/>
    <n v="3"/>
    <n v="167.67"/>
    <b v="0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0"/>
    <x v="1"/>
    <s v="SE"/>
    <s v="SEK"/>
    <n v="1482515937"/>
    <d v="2016-12-23T17:58:57"/>
    <n v="1479923937"/>
    <x v="1321"/>
    <x v="1"/>
    <b v="0"/>
    <n v="7"/>
    <n v="859.86"/>
    <b v="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1"/>
    <s v="GB"/>
    <s v="GBP"/>
    <n v="1432223125"/>
    <d v="2015-05-21T15:45:25"/>
    <n v="1429631125"/>
    <x v="1322"/>
    <x v="1"/>
    <b v="0"/>
    <n v="4"/>
    <n v="26.5"/>
    <b v="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0"/>
    <x v="1"/>
    <s v="US"/>
    <s v="USD"/>
    <n v="1461653700"/>
    <d v="2016-04-26T06:55:00"/>
    <n v="1458665146"/>
    <x v="1323"/>
    <x v="6"/>
    <b v="0"/>
    <n v="44"/>
    <n v="30.27"/>
    <b v="0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0"/>
    <x v="1"/>
    <s v="US"/>
    <s v="USD"/>
    <n v="1476371552"/>
    <d v="2016-10-13T15:12:32"/>
    <n v="1473779552"/>
    <x v="1324"/>
    <x v="1"/>
    <b v="0"/>
    <n v="90"/>
    <n v="54.67"/>
    <b v="0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0"/>
    <x v="1"/>
    <s v="US"/>
    <s v="USD"/>
    <n v="1483063435"/>
    <d v="2016-12-30T02:03:55"/>
    <n v="1480471435"/>
    <x v="1325"/>
    <x v="1"/>
    <b v="0"/>
    <n v="8"/>
    <n v="60.75"/>
    <b v="0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0"/>
    <x v="1"/>
    <s v="US"/>
    <s v="USD"/>
    <n v="1421348428"/>
    <d v="2015-01-15T19:00:28"/>
    <n v="1417460428"/>
    <x v="1326"/>
    <x v="11"/>
    <b v="0"/>
    <n v="11"/>
    <n v="102.73"/>
    <b v="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0"/>
    <x v="1"/>
    <s v="US"/>
    <s v="USD"/>
    <n v="1432916235"/>
    <d v="2015-05-29T16:17:15"/>
    <n v="1430324235"/>
    <x v="1327"/>
    <x v="1"/>
    <b v="0"/>
    <n v="41"/>
    <n v="41.59"/>
    <b v="0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0"/>
    <x v="1"/>
    <s v="US"/>
    <s v="USD"/>
    <n v="1476458734"/>
    <d v="2016-10-14T15:25:34"/>
    <n v="1472570734"/>
    <x v="1328"/>
    <x v="11"/>
    <b v="0"/>
    <n v="15"/>
    <n v="116.53"/>
    <b v="0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0"/>
    <x v="1"/>
    <s v="US"/>
    <s v="USD"/>
    <n v="1417501145"/>
    <d v="2014-12-02T06:19:05"/>
    <n v="1414041545"/>
    <x v="1329"/>
    <x v="4"/>
    <b v="0"/>
    <n v="9"/>
    <n v="45.33"/>
    <b v="0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0"/>
    <x v="1"/>
    <s v="US"/>
    <s v="USD"/>
    <n v="1467432000"/>
    <d v="2016-07-02T04:00:00"/>
    <n v="1464763109"/>
    <x v="1330"/>
    <x v="0"/>
    <b v="0"/>
    <n v="50"/>
    <n v="157.46"/>
    <b v="0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0"/>
    <x v="1"/>
    <s v="US"/>
    <s v="USD"/>
    <n v="1471435554"/>
    <d v="2016-08-17T12:05:54"/>
    <n v="1468843554"/>
    <x v="1331"/>
    <x v="1"/>
    <b v="0"/>
    <n v="34"/>
    <n v="100.5"/>
    <b v="0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s v="CH"/>
    <s v="CHF"/>
    <n v="1485480408"/>
    <d v="2017-01-27T01:26:48"/>
    <n v="1482888408"/>
    <x v="1332"/>
    <x v="1"/>
    <b v="0"/>
    <n v="0"/>
    <s v="N/A"/>
    <b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s v="AU"/>
    <s v="AUD"/>
    <n v="1405478025"/>
    <d v="2014-07-16T02:33:45"/>
    <n v="1402886025"/>
    <x v="1333"/>
    <x v="1"/>
    <b v="0"/>
    <n v="0"/>
    <s v="N/A"/>
    <b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n v="0"/>
    <x v="1"/>
    <s v="US"/>
    <s v="USD"/>
    <n v="1457721287"/>
    <d v="2016-03-11T18:34:47"/>
    <n v="1455129287"/>
    <x v="1334"/>
    <x v="1"/>
    <b v="0"/>
    <n v="276"/>
    <n v="51.82"/>
    <b v="0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n v="0"/>
    <x v="1"/>
    <s v="US"/>
    <s v="USD"/>
    <n v="1449354502"/>
    <d v="2015-12-05T22:28:22"/>
    <n v="1446762502"/>
    <x v="1335"/>
    <x v="1"/>
    <b v="0"/>
    <n v="16"/>
    <n v="308.75"/>
    <b v="0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1"/>
    <x v="1"/>
    <s v="US"/>
    <s v="USD"/>
    <n v="1418849028"/>
    <d v="2014-12-17T20:43:48"/>
    <n v="1415825028"/>
    <x v="1336"/>
    <x v="6"/>
    <b v="0"/>
    <n v="224"/>
    <n v="379.23"/>
    <b v="0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0"/>
    <x v="1"/>
    <s v="US"/>
    <s v="USD"/>
    <n v="1488549079"/>
    <d v="2017-03-03T13:51:19"/>
    <n v="1485957079"/>
    <x v="1337"/>
    <x v="1"/>
    <b v="0"/>
    <n v="140"/>
    <n v="176.36"/>
    <b v="0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0"/>
    <x v="1"/>
    <s v="US"/>
    <s v="USD"/>
    <n v="1438543033"/>
    <d v="2015-08-02T19:17:13"/>
    <n v="1435951033"/>
    <x v="1338"/>
    <x v="1"/>
    <b v="0"/>
    <n v="15"/>
    <n v="66.069999999999993"/>
    <b v="0"/>
    <x v="2"/>
    <x v="8"/>
  </r>
  <r>
    <n v="1339"/>
    <s v="Linkoo (Canceled)"/>
    <s v="World's Smallest customizable Phone &amp; GPS Watch for kids !"/>
    <n v="50000"/>
    <n v="3317"/>
    <n v="0"/>
    <x v="1"/>
    <s v="US"/>
    <s v="USD"/>
    <n v="1418056315"/>
    <d v="2014-12-08T16:31:55"/>
    <n v="1414164715"/>
    <x v="1339"/>
    <x v="11"/>
    <b v="0"/>
    <n v="37"/>
    <n v="89.65"/>
    <b v="0"/>
    <x v="2"/>
    <x v="8"/>
  </r>
  <r>
    <n v="1340"/>
    <s v="Glass Designs (Canceled)"/>
    <s v="I would like to make nicer, more stylish looking frames for the Google Glass using 3D printing technology."/>
    <n v="1680"/>
    <n v="0"/>
    <n v="0"/>
    <x v="1"/>
    <s v="US"/>
    <s v="USD"/>
    <n v="1408112253"/>
    <d v="2014-08-15T14:17:33"/>
    <n v="1405520253"/>
    <x v="1340"/>
    <x v="1"/>
    <b v="0"/>
    <n v="0"/>
    <s v="N/A"/>
    <b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1"/>
    <x v="1"/>
    <s v="GB"/>
    <s v="GBP"/>
    <n v="1475333917"/>
    <d v="2016-10-01T14:58:37"/>
    <n v="1472569117"/>
    <x v="1341"/>
    <x v="22"/>
    <b v="0"/>
    <n v="46"/>
    <n v="382.39"/>
    <b v="0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1"/>
    <s v="US"/>
    <s v="USD"/>
    <n v="1437161739"/>
    <d v="2015-07-17T19:35:39"/>
    <n v="1434569739"/>
    <x v="1342"/>
    <x v="1"/>
    <b v="0"/>
    <n v="1"/>
    <n v="100"/>
    <b v="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"/>
    <x v="1"/>
    <s v="US"/>
    <s v="USD"/>
    <n v="1471579140"/>
    <d v="2016-08-19T03:59:00"/>
    <n v="1466512683"/>
    <x v="1343"/>
    <x v="50"/>
    <b v="0"/>
    <n v="323"/>
    <n v="158.36000000000001"/>
    <b v="0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n v="4"/>
    <x v="0"/>
    <s v="CA"/>
    <s v="CAD"/>
    <n v="1467313039"/>
    <d v="2016-06-30T18:57:19"/>
    <n v="1464807439"/>
    <x v="1344"/>
    <x v="41"/>
    <b v="0"/>
    <n v="139"/>
    <n v="40.76"/>
    <b v="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"/>
    <x v="0"/>
    <s v="US"/>
    <s v="USD"/>
    <n v="1405366359"/>
    <d v="2014-07-14T19:32:39"/>
    <n v="1402342359"/>
    <x v="1345"/>
    <x v="6"/>
    <b v="0"/>
    <n v="7"/>
    <n v="53.57"/>
    <b v="1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n v="1"/>
    <x v="0"/>
    <s v="US"/>
    <s v="USD"/>
    <n v="1372297751"/>
    <d v="2013-06-27T01:49:11"/>
    <n v="1369705751"/>
    <x v="1346"/>
    <x v="1"/>
    <b v="0"/>
    <n v="149"/>
    <n v="48.45"/>
    <b v="1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"/>
    <x v="0"/>
    <s v="US"/>
    <s v="USD"/>
    <n v="1425741525"/>
    <d v="2015-03-07T15:18:45"/>
    <n v="1423149525"/>
    <x v="1347"/>
    <x v="1"/>
    <b v="0"/>
    <n v="31"/>
    <n v="82.42"/>
    <b v="1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"/>
    <x v="0"/>
    <s v="US"/>
    <s v="USD"/>
    <n v="1418904533"/>
    <d v="2014-12-18T12:08:53"/>
    <n v="1416485333"/>
    <x v="1348"/>
    <x v="33"/>
    <b v="0"/>
    <n v="26"/>
    <n v="230.19"/>
    <b v="1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"/>
    <x v="0"/>
    <s v="CA"/>
    <s v="CAD"/>
    <n v="1450249140"/>
    <d v="2015-12-16T06:59:00"/>
    <n v="1447055935"/>
    <x v="1349"/>
    <x v="46"/>
    <b v="0"/>
    <n v="172"/>
    <n v="59.36"/>
    <b v="1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"/>
    <x v="0"/>
    <s v="US"/>
    <s v="USD"/>
    <n v="1451089134"/>
    <d v="2015-12-26T00:18:54"/>
    <n v="1448497134"/>
    <x v="1350"/>
    <x v="1"/>
    <b v="0"/>
    <n v="78"/>
    <n v="66.7"/>
    <b v="1"/>
    <x v="3"/>
    <x v="9"/>
  </r>
  <r>
    <n v="1351"/>
    <s v="Purpose: Your Journey To Find Meaning"/>
    <s v="Discover your purpose, live a more fulfilling life, leave a positive footprint on society."/>
    <n v="20000"/>
    <n v="20253"/>
    <n v="1"/>
    <x v="0"/>
    <s v="US"/>
    <s v="USD"/>
    <n v="1455299144"/>
    <d v="2016-02-12T17:45:44"/>
    <n v="1452707144"/>
    <x v="1351"/>
    <x v="1"/>
    <b v="0"/>
    <n v="120"/>
    <n v="168.78"/>
    <b v="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n v="1"/>
    <x v="0"/>
    <s v="US"/>
    <s v="USD"/>
    <n v="1441425540"/>
    <d v="2015-09-05T03:59:00"/>
    <n v="1436968366"/>
    <x v="1352"/>
    <x v="61"/>
    <b v="0"/>
    <n v="227"/>
    <n v="59.97"/>
    <b v="1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n v="1"/>
    <x v="0"/>
    <s v="US"/>
    <s v="USD"/>
    <n v="1362960000"/>
    <d v="2013-03-11T00:00:00"/>
    <n v="1359946188"/>
    <x v="1353"/>
    <x v="6"/>
    <b v="0"/>
    <n v="42"/>
    <n v="31.81"/>
    <b v="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"/>
    <x v="0"/>
    <s v="GB"/>
    <s v="GBP"/>
    <n v="1465672979"/>
    <d v="2016-06-11T19:22:59"/>
    <n v="1463080979"/>
    <x v="1354"/>
    <x v="1"/>
    <b v="0"/>
    <n v="64"/>
    <n v="24.42"/>
    <b v="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"/>
    <x v="0"/>
    <s v="GB"/>
    <s v="GBP"/>
    <n v="1354269600"/>
    <d v="2012-11-30T10:00:00"/>
    <n v="1351663605"/>
    <x v="1355"/>
    <x v="1"/>
    <b v="0"/>
    <n v="121"/>
    <n v="25.35"/>
    <b v="1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2"/>
    <x v="0"/>
    <s v="US"/>
    <s v="USD"/>
    <n v="1372985760"/>
    <d v="2013-07-05T00:56:00"/>
    <n v="1370393760"/>
    <x v="1356"/>
    <x v="1"/>
    <b v="0"/>
    <n v="87"/>
    <n v="71.44"/>
    <b v="1"/>
    <x v="3"/>
    <x v="9"/>
  </r>
  <r>
    <n v="1357"/>
    <s v="Becoming Alicia"/>
    <s v="The search for identity leads one young woman to Mexico, where she follows her grandfather's journey back to America."/>
    <n v="2000"/>
    <n v="2506"/>
    <n v="1"/>
    <x v="0"/>
    <s v="US"/>
    <s v="USD"/>
    <n v="1362117540"/>
    <d v="2013-03-01T05:59:00"/>
    <n v="1359587137"/>
    <x v="1357"/>
    <x v="41"/>
    <b v="0"/>
    <n v="65"/>
    <n v="38.549999999999997"/>
    <b v="1"/>
    <x v="3"/>
    <x v="9"/>
  </r>
  <r>
    <n v="1358"/>
    <s v="The Masada Story Project"/>
    <s v="I am working on a book about what people do when they visit Masada, an ancient fortress in the Judean desert."/>
    <n v="3000"/>
    <n v="3350"/>
    <n v="1"/>
    <x v="0"/>
    <s v="US"/>
    <s v="USD"/>
    <n v="1309009323"/>
    <d v="2011-06-25T13:42:03"/>
    <n v="1306417323"/>
    <x v="1358"/>
    <x v="1"/>
    <b v="0"/>
    <n v="49"/>
    <n v="68.37"/>
    <b v="1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"/>
    <x v="0"/>
    <s v="US"/>
    <s v="USD"/>
    <n v="1309980790"/>
    <d v="2011-07-06T19:33:10"/>
    <n v="1304623990"/>
    <x v="1359"/>
    <x v="63"/>
    <b v="0"/>
    <n v="19"/>
    <n v="40.21"/>
    <b v="1"/>
    <x v="3"/>
    <x v="9"/>
  </r>
  <r>
    <n v="1360"/>
    <s v="So Bad, It's Good! - A Book of Bad Movies"/>
    <s v="So Bad, It's Good! is a guide to finding the best films for your bad movie night."/>
    <n v="1500"/>
    <n v="2598"/>
    <n v="2"/>
    <x v="0"/>
    <s v="US"/>
    <s v="USD"/>
    <n v="1343943420"/>
    <d v="2012-08-02T21:37:00"/>
    <n v="1341524220"/>
    <x v="1360"/>
    <x v="33"/>
    <b v="0"/>
    <n v="81"/>
    <n v="32.07"/>
    <b v="1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"/>
    <x v="0"/>
    <s v="GB"/>
    <s v="GBP"/>
    <n v="1403370772"/>
    <d v="2014-06-21T17:12:52"/>
    <n v="1400778772"/>
    <x v="1361"/>
    <x v="1"/>
    <b v="0"/>
    <n v="264"/>
    <n v="28.63"/>
    <b v="1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n v="1"/>
    <x v="0"/>
    <s v="US"/>
    <s v="USD"/>
    <n v="1378592731"/>
    <d v="2013-09-07T22:25:31"/>
    <n v="1373408731"/>
    <x v="1362"/>
    <x v="12"/>
    <b v="0"/>
    <n v="25"/>
    <n v="43.64"/>
    <b v="1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"/>
    <x v="0"/>
    <s v="US"/>
    <s v="USD"/>
    <n v="1455523140"/>
    <d v="2016-02-15T07:59:00"/>
    <n v="1453925727"/>
    <x v="1363"/>
    <x v="10"/>
    <b v="0"/>
    <n v="5"/>
    <n v="40"/>
    <b v="1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"/>
    <x v="0"/>
    <s v="DK"/>
    <s v="DKK"/>
    <n v="1420648906"/>
    <d v="2015-01-07T16:41:46"/>
    <n v="1415464906"/>
    <x v="1364"/>
    <x v="12"/>
    <b v="0"/>
    <n v="144"/>
    <n v="346.04"/>
    <b v="1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"/>
    <x v="0"/>
    <s v="US"/>
    <s v="USD"/>
    <n v="1426523752"/>
    <d v="2015-03-16T16:35:52"/>
    <n v="1423935352"/>
    <x v="1365"/>
    <x v="1"/>
    <b v="0"/>
    <n v="92"/>
    <n v="81.739999999999995"/>
    <b v="1"/>
    <x v="4"/>
    <x v="11"/>
  </r>
  <r>
    <n v="1366"/>
    <s v="Kick It! A Tribute to the A.K.s"/>
    <s v="A musical memorial for Alexi Petersen."/>
    <n v="7500"/>
    <n v="9486.69"/>
    <n v="1"/>
    <x v="0"/>
    <s v="US"/>
    <s v="USD"/>
    <n v="1417049663"/>
    <d v="2014-11-27T00:54:23"/>
    <n v="1413158063"/>
    <x v="1366"/>
    <x v="11"/>
    <b v="0"/>
    <n v="147"/>
    <n v="64.540000000000006"/>
    <b v="1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n v="1"/>
    <x v="0"/>
    <s v="US"/>
    <s v="USD"/>
    <n v="1447463050"/>
    <d v="2015-11-14T01:04:10"/>
    <n v="1444867450"/>
    <x v="1367"/>
    <x v="1"/>
    <b v="0"/>
    <n v="90"/>
    <n v="63.48"/>
    <b v="1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n v="1"/>
    <x v="0"/>
    <s v="US"/>
    <s v="USD"/>
    <n v="1434342894"/>
    <d v="2015-06-15T04:34:54"/>
    <n v="1432269294"/>
    <x v="1368"/>
    <x v="17"/>
    <b v="0"/>
    <n v="87"/>
    <n v="63.62"/>
    <b v="1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"/>
    <x v="0"/>
    <s v="US"/>
    <s v="USD"/>
    <n v="1397225746"/>
    <d v="2014-04-11T14:15:46"/>
    <n v="1394633746"/>
    <x v="1369"/>
    <x v="1"/>
    <b v="0"/>
    <n v="406"/>
    <n v="83.97"/>
    <b v="1"/>
    <x v="4"/>
    <x v="11"/>
  </r>
  <r>
    <n v="1370"/>
    <s v="Food On You presents Baby's First Parental Advisory"/>
    <s v="Songs about the first year of parenthood, often inappropriate for children"/>
    <n v="1500"/>
    <n v="1555"/>
    <n v="1"/>
    <x v="0"/>
    <s v="US"/>
    <s v="USD"/>
    <n v="1381881890"/>
    <d v="2013-10-16T00:04:50"/>
    <n v="1380585890"/>
    <x v="1370"/>
    <x v="13"/>
    <b v="0"/>
    <n v="20"/>
    <n v="77.75"/>
    <b v="1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n v="1"/>
    <x v="0"/>
    <s v="US"/>
    <s v="USD"/>
    <n v="1431022342"/>
    <d v="2015-05-07T18:12:22"/>
    <n v="1428430342"/>
    <x v="1371"/>
    <x v="1"/>
    <b v="0"/>
    <n v="70"/>
    <n v="107.07"/>
    <b v="1"/>
    <x v="4"/>
    <x v="11"/>
  </r>
  <r>
    <n v="1372"/>
    <s v="Ted Lukas &amp; the Misled new CD - &quot;FEED&quot;"/>
    <s v="Please help us raise funds to press our new CD!"/>
    <n v="500"/>
    <n v="620"/>
    <n v="1"/>
    <x v="0"/>
    <s v="US"/>
    <s v="USD"/>
    <n v="1342115132"/>
    <d v="2012-07-12T17:45:32"/>
    <n v="1339523132"/>
    <x v="1372"/>
    <x v="1"/>
    <b v="0"/>
    <n v="16"/>
    <n v="38.75"/>
    <b v="1"/>
    <x v="4"/>
    <x v="11"/>
  </r>
  <r>
    <n v="1373"/>
    <s v="Broccoli Samurai: Tour Van or Bust!"/>
    <s v="Help Broccoli Samurai raise money to get a new van and continue bringing you the jams!"/>
    <n v="10000"/>
    <n v="10501"/>
    <n v="1"/>
    <x v="0"/>
    <s v="US"/>
    <s v="USD"/>
    <n v="1483138233"/>
    <d v="2016-12-30T22:50:33"/>
    <n v="1480546233"/>
    <x v="1373"/>
    <x v="1"/>
    <b v="0"/>
    <n v="52"/>
    <n v="201.94"/>
    <b v="1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2"/>
    <x v="0"/>
    <s v="US"/>
    <s v="USD"/>
    <n v="1458874388"/>
    <d v="2016-03-25T02:53:08"/>
    <n v="1456285988"/>
    <x v="1374"/>
    <x v="1"/>
    <b v="0"/>
    <n v="66"/>
    <n v="43.06"/>
    <b v="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2"/>
    <x v="0"/>
    <s v="FR"/>
    <s v="EUR"/>
    <n v="1484444119"/>
    <d v="2017-01-15T01:35:19"/>
    <n v="1481852119"/>
    <x v="1375"/>
    <x v="1"/>
    <b v="0"/>
    <n v="109"/>
    <n v="62.87"/>
    <b v="1"/>
    <x v="4"/>
    <x v="11"/>
  </r>
  <r>
    <n v="1376"/>
    <s v="Dead Pirates / HIGHMARE LP 2nd pressing"/>
    <s v="Dead Pirates are planning a second pressing of HIGHMARE LP, who wants one ?"/>
    <n v="3700"/>
    <n v="9342"/>
    <n v="3"/>
    <x v="0"/>
    <s v="GB"/>
    <s v="GBP"/>
    <n v="1480784606"/>
    <d v="2016-12-03T17:03:26"/>
    <n v="1478189006"/>
    <x v="1376"/>
    <x v="1"/>
    <b v="0"/>
    <n v="168"/>
    <n v="55.61"/>
    <b v="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"/>
    <x v="0"/>
    <s v="US"/>
    <s v="USD"/>
    <n v="1486095060"/>
    <d v="2017-02-03T04:11:00"/>
    <n v="1484198170"/>
    <x v="1377"/>
    <x v="24"/>
    <b v="0"/>
    <n v="31"/>
    <n v="48.71"/>
    <b v="1"/>
    <x v="4"/>
    <x v="11"/>
  </r>
  <r>
    <n v="1378"/>
    <s v="SIX BY SEVEN"/>
    <s v="A psychedelic post rock masterpiece!"/>
    <n v="2000"/>
    <n v="4067"/>
    <n v="2"/>
    <x v="0"/>
    <s v="GB"/>
    <s v="GBP"/>
    <n v="1470075210"/>
    <d v="2016-08-01T18:13:30"/>
    <n v="1468779210"/>
    <x v="1378"/>
    <x v="13"/>
    <b v="0"/>
    <n v="133"/>
    <n v="30.58"/>
    <b v="1"/>
    <x v="4"/>
    <x v="11"/>
  </r>
  <r>
    <n v="1379"/>
    <s v="J. Walter Makes a Record"/>
    <s v="---------The long-awaited debut full-length from Justin Ruddy--------"/>
    <n v="10000"/>
    <n v="11160"/>
    <n v="1"/>
    <x v="0"/>
    <s v="US"/>
    <s v="USD"/>
    <n v="1433504876"/>
    <d v="2015-06-05T11:47:56"/>
    <n v="1430912876"/>
    <x v="1379"/>
    <x v="1"/>
    <b v="0"/>
    <n v="151"/>
    <n v="73.91"/>
    <b v="1"/>
    <x v="4"/>
    <x v="11"/>
  </r>
  <r>
    <n v="1380"/>
    <s v="BARNFEST 2015"/>
    <s v="A DIY MUSIC FESTIVAL FROM ST. LOUIS MO! Bands make their own festival, help make it legit!"/>
    <n v="25"/>
    <n v="106"/>
    <n v="4"/>
    <x v="0"/>
    <s v="US"/>
    <s v="USD"/>
    <n v="1433815200"/>
    <d v="2015-06-09T02:00:00"/>
    <n v="1431886706"/>
    <x v="1380"/>
    <x v="24"/>
    <b v="0"/>
    <n v="5"/>
    <n v="21.2"/>
    <b v="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"/>
    <x v="0"/>
    <s v="US"/>
    <s v="USD"/>
    <n v="1482988125"/>
    <d v="2016-12-29T05:08:45"/>
    <n v="1480396125"/>
    <x v="1381"/>
    <x v="1"/>
    <b v="0"/>
    <n v="73"/>
    <n v="73.36"/>
    <b v="1"/>
    <x v="4"/>
    <x v="11"/>
  </r>
  <r>
    <n v="1382"/>
    <s v="The Floorwalkers New Album!"/>
    <s v="We're making a new record -- independently! We've got some great new songs we're really excited to bring to you!"/>
    <n v="8000"/>
    <n v="8349"/>
    <n v="1"/>
    <x v="0"/>
    <s v="US"/>
    <s v="USD"/>
    <n v="1367867536"/>
    <d v="2013-05-06T19:12:16"/>
    <n v="1365275536"/>
    <x v="1382"/>
    <x v="1"/>
    <b v="0"/>
    <n v="148"/>
    <n v="56.41"/>
    <b v="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"/>
    <x v="0"/>
    <s v="CA"/>
    <s v="CAD"/>
    <n v="1482457678"/>
    <d v="2016-12-23T01:47:58"/>
    <n v="1480729678"/>
    <x v="1383"/>
    <x v="18"/>
    <b v="0"/>
    <n v="93"/>
    <n v="50.25"/>
    <b v="1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n v="1"/>
    <x v="0"/>
    <s v="US"/>
    <s v="USD"/>
    <n v="1436117922"/>
    <d v="2015-07-05T17:38:42"/>
    <n v="1433525922"/>
    <x v="1384"/>
    <x v="1"/>
    <b v="0"/>
    <n v="63"/>
    <n v="68.94"/>
    <b v="1"/>
    <x v="4"/>
    <x v="11"/>
  </r>
  <r>
    <n v="1385"/>
    <s v="Chi Might Project"/>
    <s v="Musicians, singers &amp; songwriters from all over the world collaborate via YouTube in order to create an amazing album!"/>
    <n v="8000"/>
    <n v="8832.49"/>
    <n v="1"/>
    <x v="0"/>
    <s v="DE"/>
    <s v="EUR"/>
    <n v="1461931860"/>
    <d v="2016-04-29T12:11:00"/>
    <n v="1457109121"/>
    <x v="1385"/>
    <x v="53"/>
    <b v="0"/>
    <n v="134"/>
    <n v="65.91"/>
    <b v="1"/>
    <x v="4"/>
    <x v="11"/>
  </r>
  <r>
    <n v="1386"/>
    <s v="MALTESE CROSS: The First Album"/>
    <s v="We are a classic hard rock/heavy metal band just trying to keep rock alive!"/>
    <n v="400"/>
    <n v="875"/>
    <n v="2"/>
    <x v="0"/>
    <s v="US"/>
    <s v="USD"/>
    <n v="1438183889"/>
    <d v="2015-07-29T15:31:29"/>
    <n v="1435591889"/>
    <x v="1386"/>
    <x v="1"/>
    <b v="0"/>
    <n v="14"/>
    <n v="62.5"/>
    <b v="1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n v="1"/>
    <x v="0"/>
    <s v="US"/>
    <s v="USD"/>
    <n v="1433305800"/>
    <d v="2015-06-03T04:30:00"/>
    <n v="1430604395"/>
    <x v="1387"/>
    <x v="0"/>
    <b v="0"/>
    <n v="78"/>
    <n v="70.06"/>
    <b v="1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"/>
    <x v="0"/>
    <s v="US"/>
    <s v="USD"/>
    <n v="1476720840"/>
    <d v="2016-10-17T16:14:00"/>
    <n v="1474469117"/>
    <x v="1388"/>
    <x v="9"/>
    <b v="0"/>
    <n v="112"/>
    <n v="60.18"/>
    <b v="1"/>
    <x v="4"/>
    <x v="11"/>
  </r>
  <r>
    <n v="1389"/>
    <s v="Pre-order DANCEHALL's first record!!!"/>
    <s v="Help fund the pressing of DANCEHALL's first record by pre-ordering it in advance!!!"/>
    <n v="500"/>
    <n v="727"/>
    <n v="1"/>
    <x v="0"/>
    <s v="GB"/>
    <s v="GBP"/>
    <n v="1471087957"/>
    <d v="2016-08-13T11:32:37"/>
    <n v="1468495957"/>
    <x v="1389"/>
    <x v="1"/>
    <b v="0"/>
    <n v="34"/>
    <n v="21.38"/>
    <b v="1"/>
    <x v="4"/>
    <x v="11"/>
  </r>
  <r>
    <n v="1390"/>
    <s v="New Music Video/Artist Development"/>
    <s v="Breakout Artist Management will be working with us on a brand new music video and we need your help!"/>
    <n v="2800"/>
    <n v="3055"/>
    <n v="1"/>
    <x v="0"/>
    <s v="US"/>
    <s v="USD"/>
    <n v="1430154720"/>
    <d v="2015-04-27T17:12:00"/>
    <n v="1427224606"/>
    <x v="1390"/>
    <x v="35"/>
    <b v="0"/>
    <n v="19"/>
    <n v="160.79"/>
    <b v="1"/>
    <x v="4"/>
    <x v="11"/>
  </r>
  <r>
    <n v="1391"/>
    <s v="Rules and Regulations"/>
    <s v="With the money donated through this project we intend on investing in sound equipment for live shows"/>
    <n v="500"/>
    <n v="551"/>
    <n v="1"/>
    <x v="0"/>
    <s v="US"/>
    <s v="USD"/>
    <n v="1440219540"/>
    <d v="2015-08-22T04:59:00"/>
    <n v="1436369818"/>
    <x v="1391"/>
    <x v="11"/>
    <b v="0"/>
    <n v="13"/>
    <n v="42.38"/>
    <b v="1"/>
    <x v="4"/>
    <x v="11"/>
  </r>
  <r>
    <n v="1392"/>
    <s v="Telesomniac's Debut Album"/>
    <s v="Telesomniac is a rock band from Provo, UT releasing their debut album Thirty-One Flashes in the Dark."/>
    <n v="2500"/>
    <n v="2841"/>
    <n v="1"/>
    <x v="0"/>
    <s v="US"/>
    <s v="USD"/>
    <n v="1456976586"/>
    <d v="2016-03-03T03:43:06"/>
    <n v="1454298186"/>
    <x v="1392"/>
    <x v="0"/>
    <b v="0"/>
    <n v="104"/>
    <n v="27.32"/>
    <b v="1"/>
    <x v="4"/>
    <x v="11"/>
  </r>
  <r>
    <n v="1393"/>
    <s v="WolfHunt | Social Commentary Rock Project"/>
    <s v="Rock n' Roll tales of our times"/>
    <n v="10000"/>
    <n v="10235"/>
    <n v="1"/>
    <x v="0"/>
    <s v="US"/>
    <s v="USD"/>
    <n v="1470068523"/>
    <d v="2016-08-01T16:22:03"/>
    <n v="1467476523"/>
    <x v="1393"/>
    <x v="1"/>
    <b v="0"/>
    <n v="52"/>
    <n v="196.83"/>
    <b v="1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"/>
    <x v="0"/>
    <s v="US"/>
    <s v="USD"/>
    <n v="1488337200"/>
    <d v="2017-03-01T03:00:00"/>
    <n v="1484623726"/>
    <x v="1394"/>
    <x v="40"/>
    <b v="0"/>
    <n v="17"/>
    <n v="53.88"/>
    <b v="1"/>
    <x v="4"/>
    <x v="11"/>
  </r>
  <r>
    <n v="1395"/>
    <s v="Quiet Oaks Full Length Album"/>
    <s v="Help Quiet Oaks record their debut album!!!"/>
    <n v="3500"/>
    <n v="3916"/>
    <n v="1"/>
    <x v="0"/>
    <s v="US"/>
    <s v="USD"/>
    <n v="1484430481"/>
    <d v="2017-01-14T21:48:01"/>
    <n v="1481838481"/>
    <x v="1395"/>
    <x v="1"/>
    <b v="0"/>
    <n v="82"/>
    <n v="47.76"/>
    <b v="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"/>
    <x v="0"/>
    <s v="US"/>
    <s v="USD"/>
    <n v="1423871882"/>
    <d v="2015-02-13T23:58:02"/>
    <n v="1421279882"/>
    <x v="1396"/>
    <x v="1"/>
    <b v="0"/>
    <n v="73"/>
    <n v="88.19"/>
    <b v="1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"/>
    <x v="0"/>
    <s v="US"/>
    <s v="USD"/>
    <n v="1477603140"/>
    <d v="2016-10-27T21:19:00"/>
    <n v="1475013710"/>
    <x v="1397"/>
    <x v="1"/>
    <b v="0"/>
    <n v="158"/>
    <n v="72.06"/>
    <b v="1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"/>
    <x v="0"/>
    <s v="US"/>
    <s v="USD"/>
    <n v="1467752334"/>
    <d v="2016-07-05T20:58:54"/>
    <n v="1465160334"/>
    <x v="1398"/>
    <x v="1"/>
    <b v="0"/>
    <n v="65"/>
    <n v="74.25"/>
    <b v="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"/>
    <x v="0"/>
    <s v="US"/>
    <s v="USD"/>
    <n v="1412640373"/>
    <d v="2014-10-07T00:06:13"/>
    <n v="1410048373"/>
    <x v="1399"/>
    <x v="1"/>
    <b v="0"/>
    <n v="184"/>
    <n v="61.7"/>
    <b v="1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2"/>
    <x v="0"/>
    <s v="GB"/>
    <s v="GBP"/>
    <n v="1465709400"/>
    <d v="2016-06-12T05:30:00"/>
    <n v="1462695073"/>
    <x v="1400"/>
    <x v="6"/>
    <b v="0"/>
    <n v="34"/>
    <n v="17.239999999999998"/>
    <b v="1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5"/>
    <x v="0"/>
    <s v="US"/>
    <s v="USD"/>
    <n v="1369612474"/>
    <d v="2013-05-26T23:54:34"/>
    <n v="1367798074"/>
    <x v="1401"/>
    <x v="21"/>
    <b v="0"/>
    <n v="240"/>
    <n v="51.72"/>
    <b v="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n v="1"/>
    <x v="0"/>
    <s v="GB"/>
    <s v="GBP"/>
    <n v="1430439411"/>
    <d v="2015-05-01T00:16:51"/>
    <n v="1425259011"/>
    <x v="1402"/>
    <x v="12"/>
    <b v="0"/>
    <n v="113"/>
    <n v="24.15"/>
    <b v="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n v="1"/>
    <x v="0"/>
    <s v="US"/>
    <s v="USD"/>
    <n v="1374802235"/>
    <d v="2013-07-26T01:30:35"/>
    <n v="1372210235"/>
    <x v="1403"/>
    <x v="1"/>
    <b v="0"/>
    <n v="66"/>
    <n v="62.17"/>
    <b v="1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n v="0"/>
    <x v="2"/>
    <s v="GB"/>
    <s v="GBP"/>
    <n v="1424607285"/>
    <d v="2015-02-22T12:14:45"/>
    <n v="1422447285"/>
    <x v="1404"/>
    <x v="25"/>
    <b v="1"/>
    <n v="5"/>
    <n v="48.2"/>
    <b v="0"/>
    <x v="3"/>
    <x v="22"/>
  </r>
  <r>
    <n v="1405"/>
    <s v="The Bible translated into Emoticons"/>
    <s v="Will more people read the Bible if it were translated into Emoticons?"/>
    <n v="25000"/>
    <n v="105"/>
    <n v="0"/>
    <x v="2"/>
    <s v="US"/>
    <s v="USD"/>
    <n v="1417195201"/>
    <d v="2014-11-28T17:20:01"/>
    <n v="1414599601"/>
    <x v="1405"/>
    <x v="1"/>
    <b v="1"/>
    <n v="17"/>
    <n v="6.18"/>
    <b v="0"/>
    <x v="3"/>
    <x v="22"/>
  </r>
  <r>
    <n v="1406"/>
    <s v="Man Down! Translation project"/>
    <s v="The White coat and the battle dress uniform"/>
    <n v="12000"/>
    <n v="15"/>
    <n v="0"/>
    <x v="2"/>
    <s v="IT"/>
    <s v="EUR"/>
    <n v="1449914400"/>
    <d v="2015-12-12T10:00:00"/>
    <n v="1445336607"/>
    <x v="1406"/>
    <x v="28"/>
    <b v="0"/>
    <n v="3"/>
    <n v="5"/>
    <b v="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n v="0"/>
    <x v="2"/>
    <s v="US"/>
    <s v="USD"/>
    <n v="1407847978"/>
    <d v="2014-08-12T12:52:58"/>
    <n v="1405687978"/>
    <x v="1407"/>
    <x v="25"/>
    <b v="0"/>
    <n v="2"/>
    <n v="7.5"/>
    <b v="0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0"/>
    <x v="2"/>
    <s v="GB"/>
    <s v="GBP"/>
    <n v="1447451756"/>
    <d v="2015-11-13T21:55:56"/>
    <n v="1444856156"/>
    <x v="1408"/>
    <x v="1"/>
    <b v="0"/>
    <n v="6"/>
    <n v="12"/>
    <b v="0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s v="US"/>
    <s v="USD"/>
    <n v="1420085535"/>
    <d v="2015-01-01T04:12:15"/>
    <n v="1414897935"/>
    <x v="1409"/>
    <x v="12"/>
    <b v="0"/>
    <n v="0"/>
    <s v="N/A"/>
    <b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2"/>
    <s v="IT"/>
    <s v="EUR"/>
    <n v="1464939520"/>
    <d v="2016-06-03T07:38:40"/>
    <n v="1461051520"/>
    <x v="1410"/>
    <x v="11"/>
    <b v="0"/>
    <n v="1"/>
    <n v="1"/>
    <b v="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2"/>
    <s v="GB"/>
    <s v="GBP"/>
    <n v="1423185900"/>
    <d v="2015-02-06T01:25:00"/>
    <n v="1420766700"/>
    <x v="1411"/>
    <x v="33"/>
    <b v="0"/>
    <n v="3"/>
    <n v="2.33"/>
    <b v="0"/>
    <x v="3"/>
    <x v="22"/>
  </r>
  <r>
    <n v="1412"/>
    <s v="For overseas shogi fans! Shogi novel translation project"/>
    <s v="â€œClimbing Silver!â€- An English translation of the Young Adult Shogi novella"/>
    <n v="7000"/>
    <n v="320"/>
    <n v="0"/>
    <x v="2"/>
    <s v="US"/>
    <s v="USD"/>
    <n v="1417656699"/>
    <d v="2014-12-04T01:31:39"/>
    <n v="1415064699"/>
    <x v="1412"/>
    <x v="1"/>
    <b v="0"/>
    <n v="13"/>
    <n v="24.62"/>
    <b v="0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n v="0"/>
    <x v="2"/>
    <s v="IT"/>
    <s v="EUR"/>
    <n v="1455964170"/>
    <d v="2016-02-20T10:29:30"/>
    <n v="1450780170"/>
    <x v="1413"/>
    <x v="12"/>
    <b v="0"/>
    <n v="1"/>
    <n v="100"/>
    <b v="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2"/>
    <s v="US"/>
    <s v="USD"/>
    <n v="1483423467"/>
    <d v="2017-01-03T06:04:27"/>
    <n v="1480831467"/>
    <x v="1414"/>
    <x v="1"/>
    <b v="0"/>
    <n v="1"/>
    <n v="1"/>
    <b v="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0"/>
    <x v="2"/>
    <s v="US"/>
    <s v="USD"/>
    <n v="1439741591"/>
    <d v="2015-08-16T16:13:11"/>
    <n v="1436285591"/>
    <x v="1415"/>
    <x v="4"/>
    <b v="0"/>
    <n v="9"/>
    <n v="88.89"/>
    <b v="0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s v="US"/>
    <s v="USD"/>
    <n v="1448147619"/>
    <d v="2015-11-21T23:13:39"/>
    <n v="1445552019"/>
    <x v="1416"/>
    <x v="1"/>
    <b v="0"/>
    <n v="0"/>
    <s v="N/A"/>
    <b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n v="0"/>
    <x v="2"/>
    <s v="US"/>
    <s v="USD"/>
    <n v="1442315460"/>
    <d v="2015-09-15T11:11:00"/>
    <n v="1439696174"/>
    <x v="1417"/>
    <x v="1"/>
    <b v="0"/>
    <n v="2"/>
    <n v="27.5"/>
    <b v="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n v="0"/>
    <x v="2"/>
    <s v="ES"/>
    <s v="EUR"/>
    <n v="1456397834"/>
    <d v="2016-02-25T10:57:14"/>
    <n v="1453805834"/>
    <x v="1418"/>
    <x v="1"/>
    <b v="0"/>
    <n v="1"/>
    <n v="6"/>
    <b v="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0"/>
    <x v="2"/>
    <s v="US"/>
    <s v="USD"/>
    <n v="1476010619"/>
    <d v="2016-10-09T10:56:59"/>
    <n v="1473418619"/>
    <x v="1419"/>
    <x v="1"/>
    <b v="0"/>
    <n v="10"/>
    <n v="44.5"/>
    <b v="0"/>
    <x v="3"/>
    <x v="22"/>
  </r>
  <r>
    <n v="1420"/>
    <s v="Shakespeare in the Hood - Romeo and Juliet"/>
    <s v="Help me butcher Shakespeare in a satirical fashion."/>
    <n v="110"/>
    <n v="3"/>
    <n v="0"/>
    <x v="2"/>
    <s v="US"/>
    <s v="USD"/>
    <n v="1467129686"/>
    <d v="2016-06-28T16:01:26"/>
    <n v="1464969686"/>
    <x v="1420"/>
    <x v="25"/>
    <b v="0"/>
    <n v="3"/>
    <n v="1"/>
    <b v="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2"/>
    <s v="SE"/>
    <s v="SEK"/>
    <n v="1423432709"/>
    <d v="2015-02-08T21:58:29"/>
    <n v="1420840709"/>
    <x v="1421"/>
    <x v="1"/>
    <b v="0"/>
    <n v="2"/>
    <n v="100"/>
    <b v="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2"/>
    <s v="NZ"/>
    <s v="NZD"/>
    <n v="1474436704"/>
    <d v="2016-09-21T05:45:04"/>
    <n v="1471844704"/>
    <x v="1422"/>
    <x v="1"/>
    <b v="0"/>
    <n v="2"/>
    <n v="13"/>
    <b v="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2"/>
    <s v="AU"/>
    <s v="AUD"/>
    <n v="1451637531"/>
    <d v="2016-01-01T08:38:51"/>
    <n v="1449045531"/>
    <x v="1423"/>
    <x v="1"/>
    <b v="0"/>
    <n v="1"/>
    <n v="100"/>
    <b v="0"/>
    <x v="3"/>
    <x v="22"/>
  </r>
  <r>
    <n v="1424"/>
    <s v="Subway Mantras"/>
    <s v="A short book of practical mantras that can be used every day of the week. Mantras are cogwheels of universal engines."/>
    <n v="7500"/>
    <n v="1527"/>
    <n v="0"/>
    <x v="2"/>
    <s v="US"/>
    <s v="USD"/>
    <n v="1479233602"/>
    <d v="2016-11-15T18:13:22"/>
    <n v="1478106802"/>
    <x v="1424"/>
    <x v="58"/>
    <b v="0"/>
    <n v="14"/>
    <n v="109.07"/>
    <b v="0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s v="US"/>
    <s v="USD"/>
    <n v="1430276959"/>
    <d v="2015-04-29T03:09:19"/>
    <n v="1427684959"/>
    <x v="1425"/>
    <x v="1"/>
    <b v="0"/>
    <n v="0"/>
    <s v="N/A"/>
    <b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s v="DE"/>
    <s v="EUR"/>
    <n v="1440408120"/>
    <d v="2015-08-24T09:22:00"/>
    <n v="1435224120"/>
    <x v="1426"/>
    <x v="12"/>
    <b v="0"/>
    <n v="0"/>
    <s v="N/A"/>
    <b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n v="0"/>
    <x v="2"/>
    <s v="DE"/>
    <s v="EUR"/>
    <n v="1474230385"/>
    <d v="2016-09-18T20:26:25"/>
    <n v="1471638385"/>
    <x v="1427"/>
    <x v="1"/>
    <b v="0"/>
    <n v="4"/>
    <n v="104.75"/>
    <b v="0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0"/>
    <x v="2"/>
    <s v="ES"/>
    <s v="EUR"/>
    <n v="1459584417"/>
    <d v="2016-04-02T08:06:57"/>
    <n v="1456996017"/>
    <x v="1428"/>
    <x v="1"/>
    <b v="0"/>
    <n v="3"/>
    <n v="15"/>
    <b v="0"/>
    <x v="3"/>
    <x v="22"/>
  </r>
  <r>
    <n v="1429"/>
    <s v="10 P.M."/>
    <s v="A guy in his 30's tries to live his &quot;American Dream&quot;, but quickly it turns into a nightmare. (A Novel)"/>
    <n v="10000"/>
    <n v="0"/>
    <n v="0"/>
    <x v="2"/>
    <s v="US"/>
    <s v="USD"/>
    <n v="1428629242"/>
    <d v="2015-04-10T01:27:22"/>
    <n v="1426037242"/>
    <x v="1429"/>
    <x v="1"/>
    <b v="0"/>
    <n v="0"/>
    <s v="N/A"/>
    <b v="0"/>
    <x v="3"/>
    <x v="22"/>
  </r>
  <r>
    <n v="1430"/>
    <s v="Esoteric Project Management"/>
    <s v="Profesional translation and publishing of the book on unique synthesis of project management and meditation"/>
    <n v="5000"/>
    <n v="403"/>
    <n v="0"/>
    <x v="2"/>
    <s v="US"/>
    <s v="USD"/>
    <n v="1419017488"/>
    <d v="2014-12-19T19:31:28"/>
    <n v="1416339088"/>
    <x v="1430"/>
    <x v="0"/>
    <b v="0"/>
    <n v="5"/>
    <n v="80.599999999999994"/>
    <b v="0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0"/>
    <x v="2"/>
    <s v="US"/>
    <s v="USD"/>
    <n v="1448517816"/>
    <d v="2015-11-26T06:03:36"/>
    <n v="1445922216"/>
    <x v="1431"/>
    <x v="1"/>
    <b v="0"/>
    <n v="47"/>
    <n v="115.55"/>
    <b v="0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s v="US"/>
    <s v="USD"/>
    <n v="1437417828"/>
    <d v="2015-07-20T18:43:48"/>
    <n v="1434825828"/>
    <x v="1432"/>
    <x v="1"/>
    <b v="0"/>
    <n v="0"/>
    <s v="N/A"/>
    <b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n v="0"/>
    <x v="2"/>
    <s v="IT"/>
    <s v="EUR"/>
    <n v="1481367600"/>
    <d v="2016-12-10T11:00:00"/>
    <n v="1477839675"/>
    <x v="1433"/>
    <x v="43"/>
    <b v="0"/>
    <n v="10"/>
    <n v="80.5"/>
    <b v="0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n v="0"/>
    <x v="2"/>
    <s v="DK"/>
    <s v="DKK"/>
    <n v="1433775600"/>
    <d v="2015-06-08T15:00:00"/>
    <n v="1431973478"/>
    <x v="1434"/>
    <x v="21"/>
    <b v="0"/>
    <n v="11"/>
    <n v="744.55"/>
    <b v="0"/>
    <x v="3"/>
    <x v="22"/>
  </r>
  <r>
    <n v="1435"/>
    <s v="Trilogy of Crystals, book 1, translation"/>
    <s v="English translation of the first book from a sword and sorcery Fantasy trilogy, by Paolo Parente"/>
    <n v="15000"/>
    <n v="15"/>
    <n v="0"/>
    <x v="2"/>
    <s v="IT"/>
    <s v="EUR"/>
    <n v="1444589020"/>
    <d v="2015-10-11T18:43:40"/>
    <n v="1441997020"/>
    <x v="1435"/>
    <x v="1"/>
    <b v="0"/>
    <n v="2"/>
    <n v="7.5"/>
    <b v="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0"/>
    <x v="2"/>
    <s v="DE"/>
    <s v="EUR"/>
    <n v="1456043057"/>
    <d v="2016-02-21T08:24:17"/>
    <n v="1453451057"/>
    <x v="1436"/>
    <x v="1"/>
    <b v="0"/>
    <n v="2"/>
    <n v="38.5"/>
    <b v="0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n v="0"/>
    <x v="2"/>
    <s v="US"/>
    <s v="USD"/>
    <n v="1405227540"/>
    <d v="2014-07-13T04:59:00"/>
    <n v="1402058739"/>
    <x v="1437"/>
    <x v="46"/>
    <b v="0"/>
    <n v="22"/>
    <n v="36.68"/>
    <b v="0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0"/>
    <x v="2"/>
    <s v="DK"/>
    <s v="DKK"/>
    <n v="1461765300"/>
    <d v="2016-04-27T13:55:00"/>
    <n v="1459198499"/>
    <x v="1438"/>
    <x v="1"/>
    <b v="0"/>
    <n v="8"/>
    <n v="75"/>
    <b v="0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0"/>
    <x v="2"/>
    <s v="CA"/>
    <s v="CAD"/>
    <n v="1425758101"/>
    <d v="2015-03-07T19:55:01"/>
    <n v="1423166101"/>
    <x v="1439"/>
    <x v="1"/>
    <b v="0"/>
    <n v="6"/>
    <n v="30"/>
    <b v="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2"/>
    <s v="IT"/>
    <s v="EUR"/>
    <n v="1464285463"/>
    <d v="2016-05-26T17:57:43"/>
    <n v="1461693463"/>
    <x v="1440"/>
    <x v="1"/>
    <b v="0"/>
    <n v="1"/>
    <n v="1"/>
    <b v="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0"/>
    <x v="2"/>
    <s v="GB"/>
    <s v="GBP"/>
    <n v="1441995769"/>
    <d v="2015-09-11T18:22:49"/>
    <n v="1436811769"/>
    <x v="1441"/>
    <x v="12"/>
    <b v="0"/>
    <n v="3"/>
    <n v="673.33"/>
    <b v="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s v="US"/>
    <s v="USD"/>
    <n v="1464190158"/>
    <d v="2016-05-25T15:29:18"/>
    <n v="1461598158"/>
    <x v="1442"/>
    <x v="1"/>
    <b v="0"/>
    <n v="0"/>
    <s v="N/A"/>
    <b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s v="FR"/>
    <s v="EUR"/>
    <n v="1483395209"/>
    <d v="2017-01-02T22:13:29"/>
    <n v="1480803209"/>
    <x v="1443"/>
    <x v="1"/>
    <b v="0"/>
    <n v="0"/>
    <s v="N/A"/>
    <b v="0"/>
    <x v="3"/>
    <x v="22"/>
  </r>
  <r>
    <n v="1444"/>
    <s v="Expand the MillionairesLetter in the US Market!"/>
    <s v="We as a successfull german stock market newsletter publisher want expand in the US market!"/>
    <n v="4950"/>
    <n v="0"/>
    <n v="0"/>
    <x v="2"/>
    <s v="DE"/>
    <s v="EUR"/>
    <n v="1442091462"/>
    <d v="2015-09-12T20:57:42"/>
    <n v="1436907462"/>
    <x v="1444"/>
    <x v="12"/>
    <b v="0"/>
    <n v="0"/>
    <s v="N/A"/>
    <b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s v="DE"/>
    <s v="EUR"/>
    <n v="1434286855"/>
    <d v="2015-06-14T13:00:55"/>
    <n v="1431694855"/>
    <x v="1445"/>
    <x v="1"/>
    <b v="0"/>
    <n v="0"/>
    <s v="N/A"/>
    <b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s v="IT"/>
    <s v="EUR"/>
    <n v="1461235478"/>
    <d v="2016-04-21T10:44:38"/>
    <n v="1459507478"/>
    <x v="1446"/>
    <x v="18"/>
    <b v="0"/>
    <n v="0"/>
    <s v="N/A"/>
    <b v="0"/>
    <x v="3"/>
    <x v="22"/>
  </r>
  <r>
    <n v="1447"/>
    <s v="Indian Language Dictionary"/>
    <s v="I'm creating a dictionary of multiple Indian languages."/>
    <n v="500000"/>
    <n v="75"/>
    <n v="0"/>
    <x v="2"/>
    <s v="US"/>
    <s v="USD"/>
    <n v="1467999134"/>
    <d v="2016-07-08T17:32:14"/>
    <n v="1465407134"/>
    <x v="1447"/>
    <x v="1"/>
    <b v="0"/>
    <n v="3"/>
    <n v="25"/>
    <b v="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s v="AU"/>
    <s v="AUD"/>
    <n v="1432272300"/>
    <d v="2015-05-22T05:25:00"/>
    <n v="1429655318"/>
    <x v="1448"/>
    <x v="1"/>
    <b v="0"/>
    <n v="0"/>
    <s v="N/A"/>
    <b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s v="US"/>
    <s v="USD"/>
    <n v="1431286105"/>
    <d v="2015-05-10T19:28:25"/>
    <n v="1427138905"/>
    <x v="1449"/>
    <x v="64"/>
    <b v="0"/>
    <n v="0"/>
    <s v="N/A"/>
    <b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n v="0"/>
    <x v="2"/>
    <s v="US"/>
    <s v="USD"/>
    <n v="1455941197"/>
    <d v="2016-02-20T04:06:37"/>
    <n v="1453349197"/>
    <x v="1450"/>
    <x v="1"/>
    <b v="0"/>
    <n v="1"/>
    <n v="1"/>
    <b v="0"/>
    <x v="3"/>
    <x v="22"/>
  </r>
  <r>
    <n v="1451"/>
    <s v="Modern Literal Torah Translation (Canceled)"/>
    <s v="Modern Literal Translation of the Torah in English and Russian with sub-linear and interlinear layout."/>
    <n v="18950"/>
    <n v="2"/>
    <n v="0"/>
    <x v="1"/>
    <s v="US"/>
    <s v="USD"/>
    <n v="1416355259"/>
    <d v="2014-11-19T00:00:59"/>
    <n v="1413759659"/>
    <x v="1451"/>
    <x v="1"/>
    <b v="0"/>
    <n v="2"/>
    <n v="1"/>
    <b v="0"/>
    <x v="3"/>
    <x v="22"/>
  </r>
  <r>
    <n v="1452"/>
    <s v="The Judo Preservation Project (Canceled)"/>
    <s v="I am gathering rare, out-of-print Judo books for preservation, translation and sharing."/>
    <n v="14000"/>
    <n v="0"/>
    <n v="0"/>
    <x v="1"/>
    <s v="US"/>
    <s v="USD"/>
    <n v="1406566363"/>
    <d v="2014-07-28T16:52:43"/>
    <n v="1403974363"/>
    <x v="1452"/>
    <x v="1"/>
    <b v="0"/>
    <n v="0"/>
    <s v="N/A"/>
    <b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s v="FR"/>
    <s v="EUR"/>
    <n v="1492270947"/>
    <d v="2017-04-15T15:42:27"/>
    <n v="1488386547"/>
    <x v="1453"/>
    <x v="11"/>
    <b v="0"/>
    <n v="0"/>
    <s v="N/A"/>
    <b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0"/>
    <x v="1"/>
    <s v="ES"/>
    <s v="EUR"/>
    <n v="1461535140"/>
    <d v="2016-04-24T21:59:00"/>
    <n v="1459716480"/>
    <x v="1454"/>
    <x v="21"/>
    <b v="0"/>
    <n v="1"/>
    <n v="15"/>
    <b v="0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0"/>
    <x v="1"/>
    <s v="US"/>
    <s v="USD"/>
    <n v="1409924340"/>
    <d v="2014-09-05T13:39:00"/>
    <n v="1405181320"/>
    <x v="1455"/>
    <x v="57"/>
    <b v="0"/>
    <n v="7"/>
    <n v="225"/>
    <b v="0"/>
    <x v="3"/>
    <x v="22"/>
  </r>
  <r>
    <n v="1456"/>
    <s v="Sometimes you don't need love (Canceled)"/>
    <s v="English Version of my auto-published novel"/>
    <n v="5000"/>
    <n v="145"/>
    <n v="0"/>
    <x v="1"/>
    <s v="IT"/>
    <s v="EUR"/>
    <n v="1483459365"/>
    <d v="2017-01-03T16:02:45"/>
    <n v="1480867365"/>
    <x v="1456"/>
    <x v="1"/>
    <b v="0"/>
    <n v="3"/>
    <n v="48.33"/>
    <b v="0"/>
    <x v="3"/>
    <x v="22"/>
  </r>
  <r>
    <n v="1457"/>
    <s v="Hey! I&quot;m not invisable, I am Just Old (Canceled)"/>
    <s v="Age is more than just a number, I hope your younger than you feel."/>
    <n v="6000"/>
    <n v="0"/>
    <n v="0"/>
    <x v="1"/>
    <s v="US"/>
    <s v="USD"/>
    <n v="1447281044"/>
    <d v="2015-11-11T22:30:44"/>
    <n v="1444685444"/>
    <x v="1457"/>
    <x v="1"/>
    <b v="0"/>
    <n v="0"/>
    <s v="N/A"/>
    <b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s v="US"/>
    <s v="USD"/>
    <n v="1407729600"/>
    <d v="2014-08-11T04:00:00"/>
    <n v="1405097760"/>
    <x v="1458"/>
    <x v="1"/>
    <b v="0"/>
    <n v="0"/>
    <s v="N/A"/>
    <b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s v="DK"/>
    <s v="DKK"/>
    <n v="1449077100"/>
    <d v="2015-12-02T17:25:00"/>
    <n v="1446612896"/>
    <x v="1459"/>
    <x v="41"/>
    <b v="0"/>
    <n v="0"/>
    <s v="N/A"/>
    <b v="0"/>
    <x v="3"/>
    <x v="22"/>
  </r>
  <r>
    <n v="1460"/>
    <s v="KJV2015 (Canceled)"/>
    <s v="KJV2015 Easier to understand for our kids and family not leaving out one verse or changing a meaning one bit."/>
    <n v="25000000"/>
    <n v="0"/>
    <n v="0"/>
    <x v="1"/>
    <s v="US"/>
    <s v="USD"/>
    <n v="1417391100"/>
    <d v="2014-11-30T23:45:00"/>
    <n v="1412371898"/>
    <x v="1460"/>
    <x v="44"/>
    <b v="0"/>
    <n v="0"/>
    <s v="N/A"/>
    <b v="0"/>
    <x v="3"/>
    <x v="22"/>
  </r>
  <r>
    <n v="1461"/>
    <s v="Relatively Prime Series 2"/>
    <s v="Series 2 of Relatively Prime, a podcast of stories from the Mathematical Domain"/>
    <n v="15000"/>
    <n v="15186.69"/>
    <n v="1"/>
    <x v="0"/>
    <s v="US"/>
    <s v="USD"/>
    <n v="1413849600"/>
    <d v="2014-10-21T00:00:00"/>
    <n v="1410967754"/>
    <x v="1461"/>
    <x v="15"/>
    <b v="1"/>
    <n v="340"/>
    <n v="44.67"/>
    <b v="1"/>
    <x v="3"/>
    <x v="23"/>
  </r>
  <r>
    <n v="1462"/>
    <s v="Unbound: Fiction on the Radio"/>
    <s v="A new radio show focused on short fiction produced by Louisville Public Media"/>
    <n v="4000"/>
    <n v="4340.7"/>
    <n v="1"/>
    <x v="0"/>
    <s v="US"/>
    <s v="USD"/>
    <n v="1365609271"/>
    <d v="2013-04-10T15:54:31"/>
    <n v="1363017271"/>
    <x v="1462"/>
    <x v="1"/>
    <b v="1"/>
    <n v="150"/>
    <n v="28.94"/>
    <b v="1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"/>
    <x v="0"/>
    <s v="US"/>
    <s v="USD"/>
    <n v="1365367938"/>
    <d v="2013-04-07T20:52:18"/>
    <n v="1361483538"/>
    <x v="1463"/>
    <x v="11"/>
    <b v="1"/>
    <n v="25"/>
    <n v="35.44"/>
    <b v="1"/>
    <x v="3"/>
    <x v="23"/>
  </r>
  <r>
    <n v="1464"/>
    <s v="Science Studio"/>
    <s v="The Best Science Media on the Web"/>
    <n v="5000"/>
    <n v="8160"/>
    <n v="2"/>
    <x v="0"/>
    <s v="US"/>
    <s v="USD"/>
    <n v="1361029958"/>
    <d v="2013-02-16T15:52:38"/>
    <n v="1358437958"/>
    <x v="1464"/>
    <x v="1"/>
    <b v="1"/>
    <n v="234"/>
    <n v="34.869999999999997"/>
    <b v="1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5"/>
    <x v="0"/>
    <s v="US"/>
    <s v="USD"/>
    <n v="1332385200"/>
    <d v="2012-03-22T03:00:00"/>
    <n v="1329759452"/>
    <x v="1465"/>
    <x v="1"/>
    <b v="1"/>
    <n v="2602"/>
    <n v="52.62"/>
    <b v="1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n v="1"/>
    <x v="0"/>
    <s v="US"/>
    <s v="USD"/>
    <n v="1452574800"/>
    <d v="2016-01-12T05:00:00"/>
    <n v="1449029266"/>
    <x v="1466"/>
    <x v="43"/>
    <b v="1"/>
    <n v="248"/>
    <n v="69.599999999999994"/>
    <b v="1"/>
    <x v="3"/>
    <x v="23"/>
  </r>
  <r>
    <n v="1467"/>
    <s v="Radio Ambulante"/>
    <s v="We are a new Spanish language podcast telling uniquely Latin American stories."/>
    <n v="40000"/>
    <n v="46032"/>
    <n v="1"/>
    <x v="0"/>
    <s v="US"/>
    <s v="USD"/>
    <n v="1332699285"/>
    <d v="2012-03-25T18:14:45"/>
    <n v="1327518885"/>
    <x v="1467"/>
    <x v="12"/>
    <b v="1"/>
    <n v="600"/>
    <n v="76.72"/>
    <b v="1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n v="1"/>
    <x v="0"/>
    <s v="US"/>
    <s v="USD"/>
    <n v="1307838049"/>
    <d v="2011-06-12T00:20:49"/>
    <n v="1302654049"/>
    <x v="1468"/>
    <x v="12"/>
    <b v="1"/>
    <n v="293"/>
    <n v="33.19"/>
    <b v="1"/>
    <x v="3"/>
    <x v="23"/>
  </r>
  <r>
    <n v="1469"/>
    <s v="The Local Global Mashup Show"/>
    <s v="Get the inside edge on the stories that connect Americans to the world -- in your ear every week."/>
    <n v="44250"/>
    <n v="47978"/>
    <n v="1"/>
    <x v="0"/>
    <s v="US"/>
    <s v="USD"/>
    <n v="1360938109"/>
    <d v="2013-02-15T14:21:49"/>
    <n v="1358346109"/>
    <x v="1469"/>
    <x v="1"/>
    <b v="1"/>
    <n v="321"/>
    <n v="149.46"/>
    <b v="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n v="1"/>
    <x v="0"/>
    <s v="US"/>
    <s v="USD"/>
    <n v="1356724263"/>
    <d v="2012-12-28T19:51:03"/>
    <n v="1354909863"/>
    <x v="1470"/>
    <x v="21"/>
    <b v="1"/>
    <n v="81"/>
    <n v="23.17"/>
    <b v="1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n v="1"/>
    <x v="0"/>
    <s v="US"/>
    <s v="USD"/>
    <n v="1428620334"/>
    <d v="2015-04-09T22:58:54"/>
    <n v="1426028334"/>
    <x v="1471"/>
    <x v="1"/>
    <b v="1"/>
    <n v="343"/>
    <n v="96.88"/>
    <b v="1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"/>
    <x v="0"/>
    <s v="US"/>
    <s v="USD"/>
    <n v="1381928503"/>
    <d v="2013-10-16T13:01:43"/>
    <n v="1379336503"/>
    <x v="1472"/>
    <x v="1"/>
    <b v="1"/>
    <n v="336"/>
    <n v="103.2"/>
    <b v="1"/>
    <x v="3"/>
    <x v="23"/>
  </r>
  <r>
    <n v="1473"/>
    <s v="ONE LOVES ONLY FORM"/>
    <s v="Public Radio Project"/>
    <n v="1500"/>
    <n v="1807.74"/>
    <n v="1"/>
    <x v="0"/>
    <s v="US"/>
    <s v="USD"/>
    <n v="1330644639"/>
    <d v="2012-03-01T23:30:39"/>
    <n v="1328052639"/>
    <x v="1473"/>
    <x v="1"/>
    <b v="1"/>
    <n v="47"/>
    <n v="38.46"/>
    <b v="1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n v="1"/>
    <x v="0"/>
    <s v="US"/>
    <s v="USD"/>
    <n v="1379093292"/>
    <d v="2013-09-13T17:28:12"/>
    <n v="1376501292"/>
    <x v="1474"/>
    <x v="1"/>
    <b v="1"/>
    <n v="76"/>
    <n v="44.32"/>
    <b v="1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n v="2"/>
    <x v="0"/>
    <s v="US"/>
    <s v="USD"/>
    <n v="1419051540"/>
    <d v="2014-12-20T04:59:00"/>
    <n v="1416244863"/>
    <x v="1475"/>
    <x v="22"/>
    <b v="1"/>
    <n v="441"/>
    <n v="64.17"/>
    <b v="1"/>
    <x v="3"/>
    <x v="23"/>
  </r>
  <r>
    <n v="1476"/>
    <s v="The Comedy Button Podcast"/>
    <s v="The Comedy Button is a brand new nerd pop culture podcast with weekly video sketches."/>
    <n v="6000"/>
    <n v="39693.279999999999"/>
    <n v="7"/>
    <x v="0"/>
    <s v="US"/>
    <s v="USD"/>
    <n v="1315616422"/>
    <d v="2011-09-10T01:00:22"/>
    <n v="1313024422"/>
    <x v="1476"/>
    <x v="1"/>
    <b v="1"/>
    <n v="916"/>
    <n v="43.33"/>
    <b v="1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n v="1"/>
    <x v="0"/>
    <s v="US"/>
    <s v="USD"/>
    <n v="1324609200"/>
    <d v="2011-12-23T03:00:00"/>
    <n v="1319467604"/>
    <x v="1477"/>
    <x v="12"/>
    <b v="1"/>
    <n v="369"/>
    <n v="90.5"/>
    <b v="1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n v="12"/>
    <x v="0"/>
    <s v="US"/>
    <s v="USD"/>
    <n v="1368564913"/>
    <d v="2013-05-14T20:55:13"/>
    <n v="1367355313"/>
    <x v="1478"/>
    <x v="20"/>
    <b v="1"/>
    <n v="20242"/>
    <n v="29.19"/>
    <b v="1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n v="1"/>
    <x v="0"/>
    <s v="US"/>
    <s v="USD"/>
    <n v="1399694340"/>
    <d v="2014-05-10T03:59:00"/>
    <n v="1398448389"/>
    <x v="1479"/>
    <x v="20"/>
    <b v="1"/>
    <n v="71"/>
    <n v="30.96"/>
    <b v="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n v="1"/>
    <x v="0"/>
    <s v="US"/>
    <s v="USD"/>
    <n v="1374858000"/>
    <d v="2013-07-26T17:00:00"/>
    <n v="1373408699"/>
    <x v="1480"/>
    <x v="42"/>
    <b v="1"/>
    <n v="635"/>
    <n v="92.16"/>
    <b v="1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0"/>
    <x v="2"/>
    <s v="CA"/>
    <s v="CAD"/>
    <n v="1383430145"/>
    <d v="2013-11-02T22:09:05"/>
    <n v="1380838145"/>
    <x v="1481"/>
    <x v="1"/>
    <b v="0"/>
    <n v="6"/>
    <n v="17.5"/>
    <b v="0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2"/>
    <s v="US"/>
    <s v="USD"/>
    <n v="1347004260"/>
    <d v="2012-09-07T07:51:00"/>
    <n v="1345062936"/>
    <x v="1482"/>
    <x v="24"/>
    <b v="0"/>
    <n v="1"/>
    <n v="5"/>
    <b v="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n v="0"/>
    <x v="2"/>
    <s v="US"/>
    <s v="USD"/>
    <n v="1469162275"/>
    <d v="2016-07-22T04:37:55"/>
    <n v="1467002275"/>
    <x v="1483"/>
    <x v="25"/>
    <b v="0"/>
    <n v="2"/>
    <n v="25"/>
    <b v="0"/>
    <x v="3"/>
    <x v="10"/>
  </r>
  <r>
    <n v="1484"/>
    <s v="a book called filtered down thru the stars"/>
    <s v="The mussings of an old wizard"/>
    <n v="2000"/>
    <n v="0"/>
    <n v="0"/>
    <x v="2"/>
    <s v="US"/>
    <s v="USD"/>
    <n v="1342882260"/>
    <d v="2012-07-21T14:51:00"/>
    <n v="1337834963"/>
    <x v="1484"/>
    <x v="44"/>
    <b v="0"/>
    <n v="0"/>
    <s v="N/A"/>
    <b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n v="0"/>
    <x v="2"/>
    <s v="US"/>
    <s v="USD"/>
    <n v="1434827173"/>
    <d v="2015-06-20T19:06:13"/>
    <n v="1430939173"/>
    <x v="1485"/>
    <x v="11"/>
    <b v="0"/>
    <n v="3"/>
    <n v="50"/>
    <b v="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2"/>
    <s v="US"/>
    <s v="USD"/>
    <n v="1425009761"/>
    <d v="2015-02-27T04:02:41"/>
    <n v="1422417761"/>
    <x v="1486"/>
    <x v="1"/>
    <b v="0"/>
    <n v="3"/>
    <n v="16"/>
    <b v="0"/>
    <x v="3"/>
    <x v="10"/>
  </r>
  <r>
    <n v="1487"/>
    <s v="You Killed Me First"/>
    <s v="A lover becomes an enemy when a line has been crossed. Torn between memories and reality, his mask of sanity is slipping."/>
    <n v="10000"/>
    <n v="0"/>
    <n v="0"/>
    <x v="2"/>
    <s v="US"/>
    <s v="USD"/>
    <n v="1470175271"/>
    <d v="2016-08-02T22:01:11"/>
    <n v="1467583271"/>
    <x v="1487"/>
    <x v="1"/>
    <b v="0"/>
    <n v="0"/>
    <s v="N/A"/>
    <b v="0"/>
    <x v="3"/>
    <x v="10"/>
  </r>
  <r>
    <n v="1488"/>
    <s v="Nanolution"/>
    <s v="A blockbuster sci-fi adventure. What would you do if one day your life changed to beyond the imaginable?"/>
    <n v="15000"/>
    <n v="360"/>
    <n v="0"/>
    <x v="2"/>
    <s v="AU"/>
    <s v="AUD"/>
    <n v="1388928660"/>
    <d v="2014-01-05T13:31:00"/>
    <n v="1386336660"/>
    <x v="1488"/>
    <x v="1"/>
    <b v="0"/>
    <n v="6"/>
    <n v="60"/>
    <b v="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s v="US"/>
    <s v="USD"/>
    <n v="1352994052"/>
    <d v="2012-11-15T15:40:52"/>
    <n v="1350398452"/>
    <x v="1489"/>
    <x v="1"/>
    <b v="0"/>
    <n v="0"/>
    <s v="N/A"/>
    <b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0"/>
    <x v="2"/>
    <s v="US"/>
    <s v="USD"/>
    <n v="1380720474"/>
    <d v="2013-10-02T13:27:54"/>
    <n v="1378214874"/>
    <x v="1490"/>
    <x v="41"/>
    <b v="0"/>
    <n v="19"/>
    <n v="47.11"/>
    <b v="0"/>
    <x v="3"/>
    <x v="10"/>
  </r>
  <r>
    <n v="1491"/>
    <s v="Tales of guns, gold and a beagle in the Old West"/>
    <s v="What do you get when you take outlaws, guns, gold and and old beagle in the old west? Adventure!"/>
    <n v="1200"/>
    <n v="100"/>
    <n v="0"/>
    <x v="2"/>
    <s v="US"/>
    <s v="USD"/>
    <n v="1424014680"/>
    <d v="2015-02-15T15:38:00"/>
    <n v="1418922443"/>
    <x v="1491"/>
    <x v="50"/>
    <b v="0"/>
    <n v="1"/>
    <n v="100"/>
    <b v="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n v="0"/>
    <x v="2"/>
    <s v="US"/>
    <s v="USD"/>
    <n v="1308431646"/>
    <d v="2011-06-18T21:14:06"/>
    <n v="1305839646"/>
    <x v="1492"/>
    <x v="1"/>
    <b v="0"/>
    <n v="2"/>
    <n v="15"/>
    <b v="0"/>
    <x v="3"/>
    <x v="10"/>
  </r>
  <r>
    <n v="1493"/>
    <s v="The Great Grand Zeppelin Chase"/>
    <s v="Help illustrate the sequel to the bestselling _x000a_The Transylvania Flying Squad of Detectives"/>
    <n v="2400"/>
    <n v="0"/>
    <n v="0"/>
    <x v="2"/>
    <s v="US"/>
    <s v="USD"/>
    <n v="1371415675"/>
    <d v="2013-06-16T20:47:55"/>
    <n v="1368823675"/>
    <x v="1493"/>
    <x v="1"/>
    <b v="0"/>
    <n v="0"/>
    <s v="N/A"/>
    <b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0"/>
    <x v="2"/>
    <s v="US"/>
    <s v="USD"/>
    <n v="1428075480"/>
    <d v="2015-04-03T15:38:00"/>
    <n v="1425489613"/>
    <x v="1494"/>
    <x v="1"/>
    <b v="0"/>
    <n v="11"/>
    <n v="40.450000000000003"/>
    <b v="0"/>
    <x v="3"/>
    <x v="10"/>
  </r>
  <r>
    <n v="1495"/>
    <s v="A Magical Bildungsroman with a Female Heroine"/>
    <s v="The Adventures of Penelope Hawthorne. Part One: The Spellbook of Dracone."/>
    <n v="2000"/>
    <n v="0"/>
    <n v="0"/>
    <x v="2"/>
    <s v="US"/>
    <s v="USD"/>
    <n v="1314471431"/>
    <d v="2011-08-27T18:57:11"/>
    <n v="1311879431"/>
    <x v="1495"/>
    <x v="1"/>
    <b v="0"/>
    <n v="0"/>
    <s v="N/A"/>
    <b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s v="US"/>
    <s v="USD"/>
    <n v="1410866659"/>
    <d v="2014-09-16T11:24:19"/>
    <n v="1405682659"/>
    <x v="1496"/>
    <x v="12"/>
    <b v="0"/>
    <n v="0"/>
    <s v="N/A"/>
    <b v="0"/>
    <x v="3"/>
    <x v="10"/>
  </r>
  <r>
    <n v="1497"/>
    <s v="Daddy"/>
    <s v="After 25 years apart, a father and son's reunion is less magical and more explosive as the revelations come out and the gloves come off"/>
    <n v="15000"/>
    <n v="1"/>
    <n v="0"/>
    <x v="2"/>
    <s v="US"/>
    <s v="USD"/>
    <n v="1375299780"/>
    <d v="2013-07-31T19:43:00"/>
    <n v="1371655522"/>
    <x v="1497"/>
    <x v="16"/>
    <b v="0"/>
    <n v="1"/>
    <n v="1"/>
    <b v="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0"/>
    <x v="2"/>
    <s v="US"/>
    <s v="USD"/>
    <n v="1409787378"/>
    <d v="2014-09-03T23:36:18"/>
    <n v="1405899378"/>
    <x v="1498"/>
    <x v="11"/>
    <b v="0"/>
    <n v="3"/>
    <n v="19"/>
    <b v="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n v="0"/>
    <x v="2"/>
    <s v="US"/>
    <s v="USD"/>
    <n v="1470355833"/>
    <d v="2016-08-05T00:10:33"/>
    <n v="1465171833"/>
    <x v="1499"/>
    <x v="12"/>
    <b v="0"/>
    <n v="1"/>
    <n v="5"/>
    <b v="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0"/>
    <x v="2"/>
    <s v="US"/>
    <s v="USD"/>
    <n v="1367444557"/>
    <d v="2013-05-01T21:42:37"/>
    <n v="1364852557"/>
    <x v="1500"/>
    <x v="1"/>
    <b v="0"/>
    <n v="15"/>
    <n v="46.73"/>
    <b v="0"/>
    <x v="3"/>
    <x v="10"/>
  </r>
  <r>
    <n v="1501"/>
    <s v="This is Nowhere"/>
    <s v="A hardcover book of surf, outdoor and nature photos from the British Columbia coast."/>
    <n v="52000"/>
    <n v="86492"/>
    <n v="2"/>
    <x v="0"/>
    <s v="CA"/>
    <s v="CAD"/>
    <n v="1436364023"/>
    <d v="2015-07-08T14:00:23"/>
    <n v="1433772023"/>
    <x v="1501"/>
    <x v="1"/>
    <b v="1"/>
    <n v="885"/>
    <n v="97.73"/>
    <b v="1"/>
    <x v="8"/>
    <x v="20"/>
  </r>
  <r>
    <n v="1502"/>
    <s v="Cosmic Surgery"/>
    <s v="Cosmic Surgery is a photo book, set in the not too distant future where the world of cosmetic surgery is about to be transformed"/>
    <n v="22000"/>
    <n v="22318"/>
    <n v="1"/>
    <x v="0"/>
    <s v="GB"/>
    <s v="GBP"/>
    <n v="1458943200"/>
    <d v="2016-03-25T22:00:00"/>
    <n v="1456491680"/>
    <x v="1502"/>
    <x v="33"/>
    <b v="1"/>
    <n v="329"/>
    <n v="67.84"/>
    <b v="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"/>
    <x v="0"/>
    <s v="BE"/>
    <s v="EUR"/>
    <n v="1477210801"/>
    <d v="2016-10-23T08:20:01"/>
    <n v="1472026801"/>
    <x v="1503"/>
    <x v="12"/>
    <b v="1"/>
    <n v="71"/>
    <n v="56.98"/>
    <b v="1"/>
    <x v="8"/>
    <x v="20"/>
  </r>
  <r>
    <n v="1504"/>
    <s v="RYU X RIO"/>
    <s v="A football photography book like no other about the 2014 World Cup in Brazil, by Ryu Voelkel."/>
    <n v="6500"/>
    <n v="18066"/>
    <n v="3"/>
    <x v="0"/>
    <s v="GB"/>
    <s v="GBP"/>
    <n v="1402389180"/>
    <d v="2014-06-10T08:33:00"/>
    <n v="1399996024"/>
    <x v="1504"/>
    <x v="33"/>
    <b v="1"/>
    <n v="269"/>
    <n v="67.16"/>
    <b v="1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"/>
    <x v="0"/>
    <s v="DE"/>
    <s v="EUR"/>
    <n v="1458676860"/>
    <d v="2016-03-22T20:01:00"/>
    <n v="1455446303"/>
    <x v="1505"/>
    <x v="46"/>
    <b v="1"/>
    <n v="345"/>
    <n v="48.04"/>
    <b v="1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n v="1"/>
    <x v="0"/>
    <s v="GB"/>
    <s v="GBP"/>
    <n v="1406227904"/>
    <d v="2014-07-24T18:51:44"/>
    <n v="1403635904"/>
    <x v="1506"/>
    <x v="1"/>
    <b v="1"/>
    <n v="43"/>
    <n v="38.86"/>
    <b v="1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"/>
    <x v="0"/>
    <s v="US"/>
    <s v="USD"/>
    <n v="1273911000"/>
    <d v="2010-05-15T08:10:00"/>
    <n v="1268822909"/>
    <x v="1507"/>
    <x v="50"/>
    <b v="1"/>
    <n v="33"/>
    <n v="78.180000000000007"/>
    <b v="1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"/>
    <x v="0"/>
    <s v="US"/>
    <s v="USD"/>
    <n v="1403880281"/>
    <d v="2014-06-27T14:44:41"/>
    <n v="1401201881"/>
    <x v="1508"/>
    <x v="0"/>
    <b v="1"/>
    <n v="211"/>
    <n v="97.11"/>
    <b v="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n v="1"/>
    <x v="0"/>
    <s v="DE"/>
    <s v="EUR"/>
    <n v="1487113140"/>
    <d v="2017-02-14T22:59:00"/>
    <n v="1484570885"/>
    <x v="1509"/>
    <x v="41"/>
    <b v="1"/>
    <n v="196"/>
    <n v="110.39"/>
    <b v="1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"/>
    <x v="0"/>
    <s v="GB"/>
    <s v="GBP"/>
    <n v="1405761278"/>
    <d v="2014-07-19T09:14:38"/>
    <n v="1403169278"/>
    <x v="1510"/>
    <x v="1"/>
    <b v="1"/>
    <n v="405"/>
    <n v="39.92"/>
    <b v="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n v="1"/>
    <x v="0"/>
    <s v="US"/>
    <s v="USD"/>
    <n v="1447858804"/>
    <d v="2015-11-18T15:00:04"/>
    <n v="1445263204"/>
    <x v="1511"/>
    <x v="1"/>
    <b v="1"/>
    <n v="206"/>
    <n v="75.98"/>
    <b v="1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6"/>
    <x v="0"/>
    <s v="US"/>
    <s v="USD"/>
    <n v="1486311939"/>
    <d v="2017-02-05T16:25:39"/>
    <n v="1483719939"/>
    <x v="1512"/>
    <x v="1"/>
    <b v="1"/>
    <n v="335"/>
    <n v="58.38"/>
    <b v="1"/>
    <x v="8"/>
    <x v="20"/>
  </r>
  <r>
    <n v="1513"/>
    <s v="Russian Interiors"/>
    <s v="An intimate portrait of Russian women in their private spaces by late photographer Andy Rocchelli published by Cesura."/>
    <n v="8000"/>
    <n v="12001.5"/>
    <n v="2"/>
    <x v="0"/>
    <s v="GB"/>
    <s v="GBP"/>
    <n v="1405523866"/>
    <d v="2014-07-16T15:17:46"/>
    <n v="1402931866"/>
    <x v="1513"/>
    <x v="1"/>
    <b v="1"/>
    <n v="215"/>
    <n v="55.82"/>
    <b v="1"/>
    <x v="8"/>
    <x v="20"/>
  </r>
  <r>
    <n v="1514"/>
    <s v="Racing Age"/>
    <s v="Racing Age is a documentary photography book about masters track &amp; field athletes of retirement age and older."/>
    <n v="25000"/>
    <n v="26619"/>
    <n v="1"/>
    <x v="0"/>
    <s v="US"/>
    <s v="USD"/>
    <n v="1443363640"/>
    <d v="2015-09-27T14:20:40"/>
    <n v="1439907640"/>
    <x v="1514"/>
    <x v="4"/>
    <b v="1"/>
    <n v="176"/>
    <n v="151.24"/>
    <b v="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n v="2"/>
    <x v="0"/>
    <s v="NO"/>
    <s v="NOK"/>
    <n v="1458104697"/>
    <d v="2016-03-16T05:04:57"/>
    <n v="1455516297"/>
    <x v="1515"/>
    <x v="1"/>
    <b v="1"/>
    <n v="555"/>
    <n v="849.67"/>
    <b v="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"/>
    <x v="0"/>
    <s v="US"/>
    <s v="USD"/>
    <n v="1475762400"/>
    <d v="2016-10-06T14:00:00"/>
    <n v="1473160292"/>
    <x v="1516"/>
    <x v="1"/>
    <b v="1"/>
    <n v="116"/>
    <n v="159.24"/>
    <b v="1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2"/>
    <x v="0"/>
    <s v="US"/>
    <s v="USD"/>
    <n v="1417845600"/>
    <d v="2014-12-06T06:00:00"/>
    <n v="1415194553"/>
    <x v="1517"/>
    <x v="0"/>
    <b v="1"/>
    <n v="615"/>
    <n v="39.51"/>
    <b v="1"/>
    <x v="8"/>
    <x v="20"/>
  </r>
  <r>
    <n v="1518"/>
    <s v="Amelia and the Animals: Photographs by Robin Schwartz"/>
    <s v="A photobook of Robin Schwartz's ongoing series with her daughter Amelia."/>
    <n v="15000"/>
    <n v="30805"/>
    <n v="2"/>
    <x v="0"/>
    <s v="US"/>
    <s v="USD"/>
    <n v="1401565252"/>
    <d v="2014-05-31T19:40:52"/>
    <n v="1398973252"/>
    <x v="1518"/>
    <x v="1"/>
    <b v="1"/>
    <n v="236"/>
    <n v="130.53"/>
    <b v="1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n v="1"/>
    <x v="0"/>
    <s v="US"/>
    <s v="USD"/>
    <n v="1403301540"/>
    <d v="2014-06-20T21:59:00"/>
    <n v="1400867283"/>
    <x v="1519"/>
    <x v="33"/>
    <b v="1"/>
    <n v="145"/>
    <n v="64.16"/>
    <b v="1"/>
    <x v="8"/>
    <x v="20"/>
  </r>
  <r>
    <n v="1520"/>
    <s v="TULIPS"/>
    <s v="A self-published photography book by Andrew Miksys from his new series about Belarus"/>
    <n v="18000"/>
    <n v="18625"/>
    <n v="1"/>
    <x v="0"/>
    <s v="US"/>
    <s v="USD"/>
    <n v="1418961600"/>
    <d v="2014-12-19T04:00:00"/>
    <n v="1415824513"/>
    <x v="1520"/>
    <x v="8"/>
    <b v="1"/>
    <n v="167"/>
    <n v="111.53"/>
    <b v="1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"/>
    <x v="0"/>
    <s v="US"/>
    <s v="USD"/>
    <n v="1465272091"/>
    <d v="2016-06-07T04:01:31"/>
    <n v="1462248091"/>
    <x v="1521"/>
    <x v="6"/>
    <b v="1"/>
    <n v="235"/>
    <n v="170.45"/>
    <b v="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"/>
    <x v="0"/>
    <s v="US"/>
    <s v="USD"/>
    <n v="1413575739"/>
    <d v="2014-10-17T19:55:39"/>
    <n v="1410983739"/>
    <x v="1522"/>
    <x v="1"/>
    <b v="1"/>
    <n v="452"/>
    <n v="133.74"/>
    <b v="1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n v="1"/>
    <x v="0"/>
    <s v="US"/>
    <s v="USD"/>
    <n v="1419292800"/>
    <d v="2014-12-23T00:00:00"/>
    <n v="1416592916"/>
    <x v="1523"/>
    <x v="0"/>
    <b v="1"/>
    <n v="241"/>
    <n v="95.83"/>
    <b v="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n v="2"/>
    <x v="0"/>
    <s v="SE"/>
    <s v="SEK"/>
    <n v="1487592090"/>
    <d v="2017-02-20T12:01:30"/>
    <n v="1485000090"/>
    <x v="1524"/>
    <x v="1"/>
    <b v="1"/>
    <n v="28"/>
    <n v="221.79"/>
    <b v="1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2"/>
    <x v="0"/>
    <s v="US"/>
    <s v="USD"/>
    <n v="1471539138"/>
    <d v="2016-08-18T16:52:18"/>
    <n v="1468947138"/>
    <x v="1525"/>
    <x v="1"/>
    <b v="1"/>
    <n v="140"/>
    <n v="32.32"/>
    <b v="1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"/>
    <x v="0"/>
    <s v="US"/>
    <s v="USD"/>
    <n v="1453185447"/>
    <d v="2016-01-19T06:37:27"/>
    <n v="1448951847"/>
    <x v="1526"/>
    <x v="45"/>
    <b v="1"/>
    <n v="280"/>
    <n v="98.84"/>
    <b v="1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n v="1"/>
    <x v="0"/>
    <s v="US"/>
    <s v="USD"/>
    <n v="1489497886"/>
    <d v="2017-03-14T13:24:46"/>
    <n v="1487082286"/>
    <x v="1527"/>
    <x v="33"/>
    <b v="1"/>
    <n v="70"/>
    <n v="55.22"/>
    <b v="1"/>
    <x v="8"/>
    <x v="20"/>
  </r>
  <r>
    <n v="1528"/>
    <s v="Don't Go Outside: Tokyo Street Photos"/>
    <s v="A book of street photos from around Shibuya that I've made between 2011-2016."/>
    <n v="3000"/>
    <n v="8447"/>
    <n v="3"/>
    <x v="0"/>
    <s v="US"/>
    <s v="USD"/>
    <n v="1485907200"/>
    <d v="2017-02-01T00:00:00"/>
    <n v="1483292122"/>
    <x v="1528"/>
    <x v="1"/>
    <b v="1"/>
    <n v="160"/>
    <n v="52.79"/>
    <b v="1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n v="1"/>
    <x v="0"/>
    <s v="US"/>
    <s v="USD"/>
    <n v="1426773920"/>
    <d v="2015-03-19T14:05:20"/>
    <n v="1424185520"/>
    <x v="1529"/>
    <x v="1"/>
    <b v="1"/>
    <n v="141"/>
    <n v="135.66999999999999"/>
    <b v="1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"/>
    <x v="0"/>
    <s v="US"/>
    <s v="USD"/>
    <n v="1445624695"/>
    <d v="2015-10-23T18:24:55"/>
    <n v="1443464695"/>
    <x v="1530"/>
    <x v="25"/>
    <b v="1"/>
    <n v="874"/>
    <n v="53.99"/>
    <b v="1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n v="2"/>
    <x v="0"/>
    <s v="US"/>
    <s v="USD"/>
    <n v="1417402800"/>
    <d v="2014-12-01T03:00:00"/>
    <n v="1414610126"/>
    <x v="1531"/>
    <x v="22"/>
    <b v="1"/>
    <n v="73"/>
    <n v="56.64"/>
    <b v="1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n v="5"/>
    <x v="0"/>
    <s v="AU"/>
    <s v="AUD"/>
    <n v="1455548400"/>
    <d v="2016-02-15T15:00:00"/>
    <n v="1453461865"/>
    <x v="1532"/>
    <x v="17"/>
    <b v="1"/>
    <n v="294"/>
    <n v="82.32"/>
    <b v="1"/>
    <x v="8"/>
    <x v="20"/>
  </r>
  <r>
    <n v="1533"/>
    <s v="The Cancer Family Book Project"/>
    <s v="This is an intimate story about a family, focusing on their love and strength in the face of mortality."/>
    <n v="45000"/>
    <n v="65313"/>
    <n v="1"/>
    <x v="0"/>
    <s v="US"/>
    <s v="USD"/>
    <n v="1462161540"/>
    <d v="2016-05-02T03:59:00"/>
    <n v="1457913777"/>
    <x v="1533"/>
    <x v="45"/>
    <b v="1"/>
    <n v="740"/>
    <n v="88.26"/>
    <b v="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"/>
    <x v="0"/>
    <s v="US"/>
    <s v="USD"/>
    <n v="1441383062"/>
    <d v="2015-09-04T16:11:02"/>
    <n v="1438791062"/>
    <x v="1534"/>
    <x v="1"/>
    <b v="1"/>
    <n v="369"/>
    <n v="84.91"/>
    <b v="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"/>
    <x v="0"/>
    <s v="US"/>
    <s v="USD"/>
    <n v="1464040800"/>
    <d v="2016-05-23T22:00:00"/>
    <n v="1461527631"/>
    <x v="1535"/>
    <x v="41"/>
    <b v="1"/>
    <n v="110"/>
    <n v="48.15"/>
    <b v="1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3"/>
    <x v="0"/>
    <s v="US"/>
    <s v="USD"/>
    <n v="1440702910"/>
    <d v="2015-08-27T19:15:10"/>
    <n v="1438110910"/>
    <x v="1536"/>
    <x v="1"/>
    <b v="1"/>
    <n v="455"/>
    <n v="66.02"/>
    <b v="1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n v="2"/>
    <x v="0"/>
    <s v="DE"/>
    <s v="EUR"/>
    <n v="1470506400"/>
    <d v="2016-08-06T18:00:00"/>
    <n v="1467358427"/>
    <x v="1537"/>
    <x v="8"/>
    <b v="1"/>
    <n v="224"/>
    <n v="96.38"/>
    <b v="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"/>
    <x v="0"/>
    <s v="US"/>
    <s v="USD"/>
    <n v="1421952370"/>
    <d v="2015-01-22T18:46:10"/>
    <n v="1418064370"/>
    <x v="1538"/>
    <x v="11"/>
    <b v="1"/>
    <n v="46"/>
    <n v="156.16999999999999"/>
    <b v="1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"/>
    <x v="0"/>
    <s v="US"/>
    <s v="USD"/>
    <n v="1483481019"/>
    <d v="2017-01-03T22:03:39"/>
    <n v="1480629819"/>
    <x v="1539"/>
    <x v="15"/>
    <b v="0"/>
    <n v="284"/>
    <n v="95.76"/>
    <b v="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"/>
    <x v="0"/>
    <s v="US"/>
    <s v="USD"/>
    <n v="1416964500"/>
    <d v="2014-11-26T01:15:00"/>
    <n v="1414368616"/>
    <x v="1540"/>
    <x v="1"/>
    <b v="1"/>
    <n v="98"/>
    <n v="180.41"/>
    <b v="1"/>
    <x v="8"/>
    <x v="20"/>
  </r>
  <r>
    <n v="1541"/>
    <s v="The Panama Canal Bridge of the Americas"/>
    <s v="My Goal is to travel across Panama with my team and capture the beauty and wildlife throughout the canal."/>
    <n v="18000"/>
    <n v="6"/>
    <n v="0"/>
    <x v="2"/>
    <s v="US"/>
    <s v="USD"/>
    <n v="1420045538"/>
    <d v="2014-12-31T17:05:38"/>
    <n v="1417453538"/>
    <x v="1541"/>
    <x v="1"/>
    <b v="0"/>
    <n v="2"/>
    <n v="3"/>
    <b v="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n v="0"/>
    <x v="2"/>
    <s v="CA"/>
    <s v="CAD"/>
    <n v="1435708500"/>
    <d v="2015-06-30T23:55:00"/>
    <n v="1434412500"/>
    <x v="1542"/>
    <x v="13"/>
    <b v="0"/>
    <n v="1"/>
    <n v="20"/>
    <b v="0"/>
    <x v="8"/>
    <x v="24"/>
  </r>
  <r>
    <n v="1543"/>
    <s v="Sunrises in the MidWest"/>
    <s v="I plan to take pictures of the sunrise in the MidWest every day in 2015 and compile them in a slide show for distribution."/>
    <n v="2250"/>
    <n v="10"/>
    <n v="0"/>
    <x v="2"/>
    <s v="US"/>
    <s v="USD"/>
    <n v="1416662034"/>
    <d v="2014-11-22T13:13:54"/>
    <n v="1414066434"/>
    <x v="1543"/>
    <x v="1"/>
    <b v="0"/>
    <n v="1"/>
    <n v="10"/>
    <b v="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n v="0"/>
    <x v="2"/>
    <s v="US"/>
    <s v="USD"/>
    <n v="1427847480"/>
    <d v="2015-04-01T00:18:00"/>
    <n v="1424222024"/>
    <x v="1544"/>
    <x v="16"/>
    <b v="0"/>
    <n v="0"/>
    <s v="N/A"/>
    <b v="0"/>
    <x v="8"/>
    <x v="24"/>
  </r>
  <r>
    <n v="1545"/>
    <s v="Nevada County Hearts"/>
    <s v="&quot;He will not be a wise man who does not study human hearts!&quot;_x000a_Hope in natural art, creation!"/>
    <n v="3000"/>
    <n v="1"/>
    <n v="0"/>
    <x v="2"/>
    <s v="US"/>
    <s v="USD"/>
    <n v="1425330960"/>
    <d v="2015-03-02T21:16:00"/>
    <n v="1422393234"/>
    <x v="1545"/>
    <x v="35"/>
    <b v="0"/>
    <n v="1"/>
    <n v="1"/>
    <b v="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n v="0"/>
    <x v="2"/>
    <s v="GB"/>
    <s v="GBP"/>
    <n v="1410930399"/>
    <d v="2014-09-17T05:06:39"/>
    <n v="1405746399"/>
    <x v="1546"/>
    <x v="12"/>
    <b v="0"/>
    <n v="11"/>
    <n v="26.27"/>
    <b v="0"/>
    <x v="8"/>
    <x v="24"/>
  </r>
  <r>
    <n v="1547"/>
    <s v="Sound Photography"/>
    <s v="I have produced a limited number (100) of five 8x10 prints of mixed photography I would like to share with you."/>
    <n v="20"/>
    <n v="0"/>
    <n v="0"/>
    <x v="2"/>
    <s v="US"/>
    <s v="USD"/>
    <n v="1487844882"/>
    <d v="2017-02-23T10:14:42"/>
    <n v="1487240082"/>
    <x v="1547"/>
    <x v="5"/>
    <b v="0"/>
    <n v="0"/>
    <s v="N/A"/>
    <b v="0"/>
    <x v="8"/>
    <x v="24"/>
  </r>
  <r>
    <n v="1548"/>
    <s v="Change the World through Color"/>
    <s v="Beauty is in the eye of the beholder and I want to inspire conservation through color."/>
    <n v="700"/>
    <n v="60"/>
    <n v="0"/>
    <x v="2"/>
    <s v="US"/>
    <s v="USD"/>
    <n v="1447020620"/>
    <d v="2015-11-08T22:10:20"/>
    <n v="1444425020"/>
    <x v="1548"/>
    <x v="1"/>
    <b v="0"/>
    <n v="1"/>
    <n v="60"/>
    <b v="0"/>
    <x v="8"/>
    <x v="24"/>
  </r>
  <r>
    <n v="1549"/>
    <s v="2016 Calendar:  Wonders of Nature"/>
    <s v="A 2016 calendar collection of landscape and wildlife photographs from award winning photographer, Steve Marler."/>
    <n v="500"/>
    <n v="170"/>
    <n v="0"/>
    <x v="2"/>
    <s v="US"/>
    <s v="USD"/>
    <n v="1446524159"/>
    <d v="2015-11-03T04:15:59"/>
    <n v="1443928559"/>
    <x v="1549"/>
    <x v="1"/>
    <b v="0"/>
    <n v="6"/>
    <n v="28.33"/>
    <b v="0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0"/>
    <x v="2"/>
    <s v="GB"/>
    <s v="GBP"/>
    <n v="1463050034"/>
    <d v="2016-05-12T10:47:14"/>
    <n v="1460458034"/>
    <x v="1550"/>
    <x v="1"/>
    <b v="0"/>
    <n v="7"/>
    <n v="14.43"/>
    <b v="0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s v="US"/>
    <s v="USD"/>
    <n v="1432756039"/>
    <d v="2015-05-27T19:47:19"/>
    <n v="1430164039"/>
    <x v="1551"/>
    <x v="1"/>
    <b v="0"/>
    <n v="0"/>
    <s v="N/A"/>
    <b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0"/>
    <x v="2"/>
    <s v="US"/>
    <s v="USD"/>
    <n v="1412135940"/>
    <d v="2014-10-01T03:59:00"/>
    <n v="1410366708"/>
    <x v="1552"/>
    <x v="18"/>
    <b v="0"/>
    <n v="16"/>
    <n v="132.19"/>
    <b v="0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s v="US"/>
    <s v="USD"/>
    <n v="1441176447"/>
    <d v="2015-09-02T06:47:27"/>
    <n v="1438584447"/>
    <x v="1553"/>
    <x v="1"/>
    <b v="0"/>
    <n v="0"/>
    <s v="N/A"/>
    <b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s v="AU"/>
    <s v="AUD"/>
    <n v="1438495390"/>
    <d v="2015-08-02T06:03:10"/>
    <n v="1435903390"/>
    <x v="1554"/>
    <x v="1"/>
    <b v="0"/>
    <n v="0"/>
    <s v="N/A"/>
    <b v="0"/>
    <x v="8"/>
    <x v="24"/>
  </r>
  <r>
    <n v="1555"/>
    <s v="Coffee Table Book of Maine"/>
    <s v="I am traveling the coastline of Maine and will be taking pictures of all the scenery and lighthouses in the area."/>
    <n v="750"/>
    <n v="0"/>
    <n v="0"/>
    <x v="2"/>
    <s v="US"/>
    <s v="USD"/>
    <n v="1442509200"/>
    <d v="2015-09-17T17:00:00"/>
    <n v="1440513832"/>
    <x v="1555"/>
    <x v="26"/>
    <b v="0"/>
    <n v="0"/>
    <s v="N/A"/>
    <b v="0"/>
    <x v="8"/>
    <x v="24"/>
  </r>
  <r>
    <n v="1556"/>
    <s v="West Canada - A Coffee Table Book"/>
    <s v="To gather a collection of photographs for a coffee table book that displays the beauty of Canada's west."/>
    <n v="1500"/>
    <n v="677"/>
    <n v="0"/>
    <x v="2"/>
    <s v="CA"/>
    <s v="CAD"/>
    <n v="1467603624"/>
    <d v="2016-07-04T03:40:24"/>
    <n v="1465011624"/>
    <x v="1556"/>
    <x v="1"/>
    <b v="0"/>
    <n v="12"/>
    <n v="56.42"/>
    <b v="0"/>
    <x v="8"/>
    <x v="24"/>
  </r>
  <r>
    <n v="1557"/>
    <s v="Reflecting Light Photo"/>
    <s v="I have always been captivated by photography, Now I am trying to set up my own company and publish my pictures."/>
    <n v="2500"/>
    <n v="100"/>
    <n v="0"/>
    <x v="2"/>
    <s v="US"/>
    <s v="USD"/>
    <n v="1411227633"/>
    <d v="2014-09-20T15:40:33"/>
    <n v="1408549233"/>
    <x v="1557"/>
    <x v="0"/>
    <b v="0"/>
    <n v="1"/>
    <n v="100"/>
    <b v="0"/>
    <x v="8"/>
    <x v="24"/>
  </r>
  <r>
    <n v="1558"/>
    <s v="Lucy Wood's Calendar - English Countryside 2016"/>
    <s v="A large 2016 wall-calendar (A3 when open) featuring 12 stunning photographs by Lucy Wood."/>
    <n v="750"/>
    <n v="35"/>
    <n v="0"/>
    <x v="2"/>
    <s v="GB"/>
    <s v="GBP"/>
    <n v="1440763920"/>
    <d v="2015-08-28T12:12:00"/>
    <n v="1435656759"/>
    <x v="1558"/>
    <x v="50"/>
    <b v="0"/>
    <n v="3"/>
    <n v="11.67"/>
    <b v="0"/>
    <x v="8"/>
    <x v="24"/>
  </r>
  <r>
    <n v="1559"/>
    <s v="North Cascades Bigfoot Photo Expedition"/>
    <s v="The goal of this project is to provide scientific evidence of bigfoot in the North Cascades."/>
    <n v="15000"/>
    <n v="50"/>
    <n v="0"/>
    <x v="2"/>
    <s v="US"/>
    <s v="USD"/>
    <n v="1430270199"/>
    <d v="2015-04-29T01:16:39"/>
    <n v="1428974199"/>
    <x v="1559"/>
    <x v="13"/>
    <b v="0"/>
    <n v="1"/>
    <n v="50"/>
    <b v="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n v="0"/>
    <x v="2"/>
    <s v="US"/>
    <s v="USD"/>
    <n v="1415842193"/>
    <d v="2014-11-13T01:29:53"/>
    <n v="1414110593"/>
    <x v="1560"/>
    <x v="18"/>
    <b v="0"/>
    <n v="4"/>
    <n v="23.5"/>
    <b v="0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0"/>
    <x v="1"/>
    <s v="US"/>
    <s v="USD"/>
    <n v="1383789603"/>
    <d v="2013-11-07T02:00:03"/>
    <n v="1381194003"/>
    <x v="1561"/>
    <x v="1"/>
    <b v="0"/>
    <n v="1"/>
    <n v="67"/>
    <b v="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s v="US"/>
    <s v="USD"/>
    <n v="1259715000"/>
    <d v="2009-12-02T00:50:00"/>
    <n v="1253712916"/>
    <x v="1562"/>
    <x v="62"/>
    <b v="0"/>
    <n v="0"/>
    <s v="N/A"/>
    <b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0"/>
    <x v="1"/>
    <s v="GB"/>
    <s v="GBP"/>
    <n v="1394815751"/>
    <d v="2014-03-14T16:49:11"/>
    <n v="1389635351"/>
    <x v="1563"/>
    <x v="12"/>
    <b v="0"/>
    <n v="2"/>
    <n v="42.5"/>
    <b v="0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1"/>
    <s v="US"/>
    <s v="USD"/>
    <n v="1432843500"/>
    <d v="2015-05-28T20:05:00"/>
    <n v="1430124509"/>
    <x v="1564"/>
    <x v="0"/>
    <b v="0"/>
    <n v="1"/>
    <n v="10"/>
    <b v="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0"/>
    <x v="1"/>
    <s v="US"/>
    <s v="USD"/>
    <n v="1307554261"/>
    <d v="2011-06-08T17:31:01"/>
    <n v="1304962261"/>
    <x v="1565"/>
    <x v="1"/>
    <b v="0"/>
    <n v="1"/>
    <n v="100"/>
    <b v="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n v="0"/>
    <x v="1"/>
    <s v="US"/>
    <s v="USD"/>
    <n v="1469656800"/>
    <d v="2016-07-27T22:00:00"/>
    <n v="1467151204"/>
    <x v="1566"/>
    <x v="41"/>
    <b v="0"/>
    <n v="59"/>
    <n v="108.05"/>
    <b v="0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n v="0"/>
    <x v="1"/>
    <s v="US"/>
    <s v="USD"/>
    <n v="1392595200"/>
    <d v="2014-02-17T00:00:00"/>
    <n v="1391293745"/>
    <x v="1567"/>
    <x v="13"/>
    <b v="0"/>
    <n v="13"/>
    <n v="26.92"/>
    <b v="0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0"/>
    <x v="1"/>
    <s v="US"/>
    <s v="USD"/>
    <n v="1419384585"/>
    <d v="2014-12-24T01:29:45"/>
    <n v="1416360585"/>
    <x v="1568"/>
    <x v="6"/>
    <b v="0"/>
    <n v="22"/>
    <n v="155"/>
    <b v="0"/>
    <x v="3"/>
    <x v="25"/>
  </r>
  <r>
    <n v="1569"/>
    <s v="to be removed (Canceled)"/>
    <s v="to be removed"/>
    <n v="30000"/>
    <n v="0"/>
    <n v="0"/>
    <x v="1"/>
    <s v="US"/>
    <s v="USD"/>
    <n v="1369498714"/>
    <d v="2013-05-25T16:18:34"/>
    <n v="1366906714"/>
    <x v="1569"/>
    <x v="1"/>
    <b v="0"/>
    <n v="0"/>
    <s v="N/A"/>
    <b v="0"/>
    <x v="3"/>
    <x v="25"/>
  </r>
  <r>
    <n v="1570"/>
    <s v="BEAUTIFUL DREAMERS: An Adult Coloring Book (Canceled)"/>
    <s v="A Coloring Book of Breathtaking Beauties_x000a_To Calm the Heart and Soul"/>
    <n v="6000"/>
    <n v="2484"/>
    <n v="0"/>
    <x v="1"/>
    <s v="US"/>
    <s v="USD"/>
    <n v="1460140282"/>
    <d v="2016-04-08T18:31:22"/>
    <n v="1457551882"/>
    <x v="1570"/>
    <x v="1"/>
    <b v="0"/>
    <n v="52"/>
    <n v="47.77"/>
    <b v="0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0"/>
    <x v="1"/>
    <s v="GB"/>
    <s v="GBP"/>
    <n v="1434738483"/>
    <d v="2015-06-19T18:28:03"/>
    <n v="1432146483"/>
    <x v="1571"/>
    <x v="1"/>
    <b v="0"/>
    <n v="4"/>
    <n v="20"/>
    <b v="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0"/>
    <x v="1"/>
    <s v="GB"/>
    <s v="GBP"/>
    <n v="1456703940"/>
    <d v="2016-02-28T23:59:00"/>
    <n v="1454546859"/>
    <x v="1572"/>
    <x v="25"/>
    <b v="0"/>
    <n v="3"/>
    <n v="41.67"/>
    <b v="0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0"/>
    <x v="1"/>
    <s v="CA"/>
    <s v="CAD"/>
    <n v="1491019140"/>
    <d v="2017-04-01T03:59:00"/>
    <n v="1487548802"/>
    <x v="1573"/>
    <x v="4"/>
    <b v="0"/>
    <n v="3"/>
    <n v="74.33"/>
    <b v="0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0"/>
    <x v="1"/>
    <s v="US"/>
    <s v="USD"/>
    <n v="1424211329"/>
    <d v="2015-02-17T22:15:29"/>
    <n v="1421187329"/>
    <x v="1574"/>
    <x v="6"/>
    <b v="0"/>
    <n v="6"/>
    <n v="84.33"/>
    <b v="0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0"/>
    <x v="1"/>
    <s v="US"/>
    <s v="USD"/>
    <n v="1404909296"/>
    <d v="2014-07-09T12:34:56"/>
    <n v="1402317296"/>
    <x v="1575"/>
    <x v="1"/>
    <b v="0"/>
    <n v="35"/>
    <n v="65.459999999999994"/>
    <b v="0"/>
    <x v="3"/>
    <x v="25"/>
  </r>
  <r>
    <n v="1576"/>
    <s v="The Obsessive Line Collection (Canceled)"/>
    <s v="For the publication of my first 3 books: an Art book, a graphic novel, and a coloring book"/>
    <n v="5000"/>
    <n v="650"/>
    <n v="0"/>
    <x v="1"/>
    <s v="US"/>
    <s v="USD"/>
    <n v="1435698368"/>
    <d v="2015-06-30T21:06:08"/>
    <n v="1431810368"/>
    <x v="1576"/>
    <x v="11"/>
    <b v="0"/>
    <n v="10"/>
    <n v="65"/>
    <b v="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0"/>
    <x v="1"/>
    <s v="US"/>
    <s v="USD"/>
    <n v="1343161248"/>
    <d v="2012-07-24T20:20:48"/>
    <n v="1337977248"/>
    <x v="1577"/>
    <x v="12"/>
    <b v="0"/>
    <n v="2"/>
    <n v="27.5"/>
    <b v="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0"/>
    <x v="1"/>
    <s v="US"/>
    <s v="USD"/>
    <n v="1283392800"/>
    <d v="2010-09-02T02:00:00"/>
    <n v="1281317691"/>
    <x v="1578"/>
    <x v="17"/>
    <b v="0"/>
    <n v="4"/>
    <n v="51.25"/>
    <b v="0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n v="0"/>
    <x v="1"/>
    <s v="US"/>
    <s v="USD"/>
    <n v="1377734091"/>
    <d v="2013-08-28T23:54:51"/>
    <n v="1374882891"/>
    <x v="1579"/>
    <x v="15"/>
    <b v="0"/>
    <n v="2"/>
    <n v="14"/>
    <b v="0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s v="US"/>
    <s v="USD"/>
    <n v="1337562726"/>
    <d v="2012-05-21T01:12:06"/>
    <n v="1332378726"/>
    <x v="1580"/>
    <x v="12"/>
    <b v="0"/>
    <n v="0"/>
    <s v="N/A"/>
    <b v="0"/>
    <x v="3"/>
    <x v="25"/>
  </r>
  <r>
    <n v="1581"/>
    <s v="The Sharper Image"/>
    <s v="Photographic canvas prints depicting different scenes from around the globe, including local images taken in Sussex England."/>
    <n v="1000"/>
    <n v="5"/>
    <n v="0"/>
    <x v="2"/>
    <s v="GB"/>
    <s v="GBP"/>
    <n v="1450521990"/>
    <d v="2015-12-19T10:46:30"/>
    <n v="1447757190"/>
    <x v="1581"/>
    <x v="22"/>
    <b v="0"/>
    <n v="1"/>
    <n v="5"/>
    <b v="0"/>
    <x v="8"/>
    <x v="26"/>
  </r>
  <r>
    <n v="1582"/>
    <s v="Scenes from New Orleans"/>
    <s v="I create canvas prints of images from in and around New Orleans"/>
    <n v="1000"/>
    <n v="93"/>
    <n v="0"/>
    <x v="2"/>
    <s v="US"/>
    <s v="USD"/>
    <n v="1445894400"/>
    <d v="2015-10-26T21:20:00"/>
    <n v="1440961053"/>
    <x v="1582"/>
    <x v="39"/>
    <b v="0"/>
    <n v="3"/>
    <n v="31"/>
    <b v="0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2"/>
    <s v="GB"/>
    <s v="GBP"/>
    <n v="1411681391"/>
    <d v="2014-09-25T21:43:11"/>
    <n v="1409089391"/>
    <x v="1583"/>
    <x v="1"/>
    <b v="0"/>
    <n v="1"/>
    <n v="15"/>
    <b v="0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s v="US"/>
    <s v="USD"/>
    <n v="1401464101"/>
    <d v="2014-05-30T15:35:01"/>
    <n v="1400600101"/>
    <x v="1584"/>
    <x v="2"/>
    <b v="0"/>
    <n v="0"/>
    <s v="N/A"/>
    <b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n v="1"/>
    <x v="2"/>
    <s v="CA"/>
    <s v="CAD"/>
    <n v="1482663600"/>
    <d v="2016-12-25T11:00:00"/>
    <n v="1480800568"/>
    <x v="1585"/>
    <x v="24"/>
    <b v="0"/>
    <n v="12"/>
    <n v="131.66999999999999"/>
    <b v="0"/>
    <x v="8"/>
    <x v="26"/>
  </r>
  <r>
    <n v="1586"/>
    <s v="Missouri In Pictures"/>
    <s v="Show the world the beauty that is in all of our back yards!"/>
    <n v="1500"/>
    <n v="0"/>
    <n v="0"/>
    <x v="2"/>
    <s v="US"/>
    <s v="USD"/>
    <n v="1428197422"/>
    <d v="2015-04-05T01:30:22"/>
    <n v="1425609022"/>
    <x v="1586"/>
    <x v="1"/>
    <b v="0"/>
    <n v="0"/>
    <s v="N/A"/>
    <b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2"/>
    <s v="US"/>
    <s v="USD"/>
    <n v="1418510965"/>
    <d v="2014-12-13T22:49:25"/>
    <n v="1415918965"/>
    <x v="1587"/>
    <x v="1"/>
    <b v="0"/>
    <n v="1"/>
    <n v="1"/>
    <b v="0"/>
    <x v="8"/>
    <x v="26"/>
  </r>
  <r>
    <n v="1588"/>
    <s v="The Right Side of Texas"/>
    <s v="Southeast Texas as seen through the lens of a cell phone camera"/>
    <n v="516"/>
    <n v="0"/>
    <n v="0"/>
    <x v="2"/>
    <s v="US"/>
    <s v="USD"/>
    <n v="1422735120"/>
    <d v="2015-01-31T20:12:00"/>
    <n v="1420091999"/>
    <x v="1588"/>
    <x v="0"/>
    <b v="0"/>
    <n v="0"/>
    <s v="N/A"/>
    <b v="0"/>
    <x v="8"/>
    <x v="26"/>
  </r>
  <r>
    <n v="1589"/>
    <s v="A Side Of The World In Canvas"/>
    <s v="I want to be able to have my own photography inside a canvas and have it be displayed everywhere."/>
    <n v="1200"/>
    <n v="0"/>
    <n v="0"/>
    <x v="2"/>
    <s v="US"/>
    <s v="USD"/>
    <n v="1444433886"/>
    <d v="2015-10-09T23:38:06"/>
    <n v="1441841886"/>
    <x v="1589"/>
    <x v="1"/>
    <b v="0"/>
    <n v="0"/>
    <s v="N/A"/>
    <b v="0"/>
    <x v="8"/>
    <x v="26"/>
  </r>
  <r>
    <n v="1590"/>
    <s v="An Italian Adventure"/>
    <s v="Discover Italy through photography."/>
    <n v="60000"/>
    <n v="1020"/>
    <n v="0"/>
    <x v="2"/>
    <s v="IT"/>
    <s v="EUR"/>
    <n v="1443040464"/>
    <d v="2015-09-23T20:34:24"/>
    <n v="1440448464"/>
    <x v="1590"/>
    <x v="1"/>
    <b v="0"/>
    <n v="2"/>
    <n v="510"/>
    <b v="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0"/>
    <x v="2"/>
    <s v="GB"/>
    <s v="GBP"/>
    <n v="1459700741"/>
    <d v="2016-04-03T16:25:41"/>
    <n v="1457112341"/>
    <x v="1591"/>
    <x v="1"/>
    <b v="0"/>
    <n v="92"/>
    <n v="44.48"/>
    <b v="0"/>
    <x v="8"/>
    <x v="26"/>
  </r>
  <r>
    <n v="1592"/>
    <s v="The Views of Pittsburgh"/>
    <s v="A portfolio collage of beautiful pictures of authentic Pittsburgh locations and scenery."/>
    <n v="25"/>
    <n v="0"/>
    <n v="0"/>
    <x v="2"/>
    <s v="US"/>
    <s v="USD"/>
    <n v="1427503485"/>
    <d v="2015-03-28T00:44:45"/>
    <n v="1423619085"/>
    <x v="1592"/>
    <x v="11"/>
    <b v="0"/>
    <n v="0"/>
    <s v="N/A"/>
    <b v="0"/>
    <x v="8"/>
    <x v="26"/>
  </r>
  <r>
    <n v="1593"/>
    <s v="Picturing Italy"/>
    <s v="A trip to fulfill a dream of capturing the wonders and history of ancient Italy in person."/>
    <n v="22000"/>
    <n v="3"/>
    <n v="0"/>
    <x v="2"/>
    <s v="US"/>
    <s v="USD"/>
    <n v="1425154655"/>
    <d v="2015-02-28T20:17:35"/>
    <n v="1422562655"/>
    <x v="1593"/>
    <x v="1"/>
    <b v="0"/>
    <n v="3"/>
    <n v="1"/>
    <b v="0"/>
    <x v="8"/>
    <x v="26"/>
  </r>
  <r>
    <n v="1594"/>
    <s v="Scenes and Things from New Orleans"/>
    <s v="I photograph my love of New Orleans, create canvases and share those memories with you."/>
    <n v="1000"/>
    <n v="205"/>
    <n v="0"/>
    <x v="2"/>
    <s v="US"/>
    <s v="USD"/>
    <n v="1463329260"/>
    <d v="2016-05-15T16:21:00"/>
    <n v="1458147982"/>
    <x v="1594"/>
    <x v="12"/>
    <b v="0"/>
    <n v="10"/>
    <n v="20.5"/>
    <b v="0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2"/>
    <s v="US"/>
    <s v="USD"/>
    <n v="1403122380"/>
    <d v="2014-06-18T20:13:00"/>
    <n v="1400634728"/>
    <x v="1595"/>
    <x v="41"/>
    <b v="0"/>
    <n v="7"/>
    <n v="40"/>
    <b v="0"/>
    <x v="8"/>
    <x v="26"/>
  </r>
  <r>
    <n v="1596"/>
    <s v="The Town We Live In"/>
    <s v="London is beautiful. I want to create a book of stunning images from in and around our great city"/>
    <n v="3250"/>
    <n v="75"/>
    <n v="0"/>
    <x v="2"/>
    <s v="GB"/>
    <s v="GBP"/>
    <n v="1418469569"/>
    <d v="2014-12-13T11:19:29"/>
    <n v="1414577969"/>
    <x v="1596"/>
    <x v="11"/>
    <b v="0"/>
    <n v="3"/>
    <n v="25"/>
    <b v="0"/>
    <x v="8"/>
    <x v="26"/>
  </r>
  <r>
    <n v="1597"/>
    <s v="Vacation Days in Big Bear"/>
    <s v="We're starting up a new an improved way to do vacation rental management, but we need some funding to kick start it!"/>
    <n v="15000"/>
    <n v="0"/>
    <n v="0"/>
    <x v="2"/>
    <s v="US"/>
    <s v="USD"/>
    <n v="1474360197"/>
    <d v="2016-09-20T08:29:57"/>
    <n v="1471768197"/>
    <x v="1597"/>
    <x v="1"/>
    <b v="0"/>
    <n v="0"/>
    <s v="N/A"/>
    <b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2"/>
    <s v="US"/>
    <s v="USD"/>
    <n v="1437926458"/>
    <d v="2015-07-26T16:00:58"/>
    <n v="1432742458"/>
    <x v="1598"/>
    <x v="12"/>
    <b v="0"/>
    <n v="1"/>
    <n v="1"/>
    <b v="0"/>
    <x v="8"/>
    <x v="26"/>
  </r>
  <r>
    <n v="1599"/>
    <s v="The Londoner: Prints &amp; Canvas"/>
    <s v="A London photographer trekking 5,895m up Africa's Mount Kilimanjaro to pursue and enrich a career."/>
    <n v="500"/>
    <n v="0"/>
    <n v="0"/>
    <x v="2"/>
    <s v="GB"/>
    <s v="GBP"/>
    <n v="1460116576"/>
    <d v="2016-04-08T11:56:16"/>
    <n v="1457528176"/>
    <x v="1599"/>
    <x v="1"/>
    <b v="0"/>
    <n v="0"/>
    <s v="N/A"/>
    <b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n v="0"/>
    <x v="2"/>
    <s v="US"/>
    <s v="USD"/>
    <n v="1405401060"/>
    <d v="2014-07-15T05:11:00"/>
    <n v="1401585752"/>
    <x v="1600"/>
    <x v="7"/>
    <b v="0"/>
    <n v="9"/>
    <n v="40.78"/>
    <b v="0"/>
    <x v="8"/>
    <x v="26"/>
  </r>
  <r>
    <n v="1601"/>
    <s v="Release Soundzero's Debut Album!"/>
    <s v="We're so close to releasing our long-awaited debut album! A little help will go a long way... let's do this!"/>
    <n v="2500"/>
    <n v="2706.23"/>
    <n v="1"/>
    <x v="0"/>
    <s v="US"/>
    <s v="USD"/>
    <n v="1304561633"/>
    <d v="2011-05-05T02:13:53"/>
    <n v="1301969633"/>
    <x v="1601"/>
    <x v="1"/>
    <b v="0"/>
    <n v="56"/>
    <n v="48.33"/>
    <b v="1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n v="1"/>
    <x v="0"/>
    <s v="US"/>
    <s v="USD"/>
    <n v="1318633200"/>
    <d v="2011-10-14T23:00:00"/>
    <n v="1314947317"/>
    <x v="1602"/>
    <x v="40"/>
    <b v="0"/>
    <n v="32"/>
    <n v="46.95"/>
    <b v="1"/>
    <x v="4"/>
    <x v="11"/>
  </r>
  <r>
    <n v="1603"/>
    <s v="Max's First Solo Album!"/>
    <s v="An exercise in the wild and dangerous world of solo musicianship by Maxwell D Feinstein."/>
    <n v="2000"/>
    <n v="2000.66"/>
    <n v="1"/>
    <x v="0"/>
    <s v="US"/>
    <s v="USD"/>
    <n v="1327723459"/>
    <d v="2012-01-28T04:04:19"/>
    <n v="1322539459"/>
    <x v="1603"/>
    <x v="12"/>
    <b v="0"/>
    <n v="30"/>
    <n v="66.69"/>
    <b v="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"/>
    <x v="0"/>
    <s v="US"/>
    <s v="USD"/>
    <n v="1332011835"/>
    <d v="2012-03-17T19:17:15"/>
    <n v="1328559435"/>
    <x v="1604"/>
    <x v="4"/>
    <b v="0"/>
    <n v="70"/>
    <n v="48.84"/>
    <b v="1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"/>
    <x v="0"/>
    <s v="US"/>
    <s v="USD"/>
    <n v="1312182000"/>
    <d v="2011-08-01T07:00:00"/>
    <n v="1311380313"/>
    <x v="1605"/>
    <x v="60"/>
    <b v="0"/>
    <n v="44"/>
    <n v="137.31"/>
    <b v="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"/>
    <x v="0"/>
    <s v="US"/>
    <s v="USD"/>
    <n v="1300930838"/>
    <d v="2011-03-24T01:40:38"/>
    <n v="1293158438"/>
    <x v="1606"/>
    <x v="37"/>
    <b v="0"/>
    <n v="92"/>
    <n v="87.83"/>
    <b v="1"/>
    <x v="4"/>
    <x v="11"/>
  </r>
  <r>
    <n v="1607"/>
    <s v="New Tour Bus for The Slants"/>
    <s v="The world's only all-Asian American dance rock band, The Slants, needs a bus to tour cons, shows, and festivals."/>
    <n v="10000"/>
    <n v="14511"/>
    <n v="1"/>
    <x v="0"/>
    <s v="US"/>
    <s v="USD"/>
    <n v="1339701851"/>
    <d v="2012-06-14T19:24:11"/>
    <n v="1337887451"/>
    <x v="1607"/>
    <x v="21"/>
    <b v="0"/>
    <n v="205"/>
    <n v="70.790000000000006"/>
    <b v="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n v="1"/>
    <x v="0"/>
    <s v="US"/>
    <s v="USD"/>
    <n v="1388553960"/>
    <d v="2014-01-01T05:26:00"/>
    <n v="1385754986"/>
    <x v="1608"/>
    <x v="22"/>
    <b v="0"/>
    <n v="23"/>
    <n v="52.83"/>
    <b v="1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"/>
    <x v="0"/>
    <s v="US"/>
    <s v="USD"/>
    <n v="1320220800"/>
    <d v="2011-11-02T08:00:00"/>
    <n v="1315612909"/>
    <x v="1609"/>
    <x v="28"/>
    <b v="0"/>
    <n v="4"/>
    <n v="443.75"/>
    <b v="1"/>
    <x v="4"/>
    <x v="11"/>
  </r>
  <r>
    <n v="1610"/>
    <s v="So The Story Goes: The New Album by &quot;Just Joe&quot; Altier"/>
    <s v="So The Story Goes is the upcoming album from &quot;Just Joe&quot; Altier."/>
    <n v="2000"/>
    <n v="5437"/>
    <n v="3"/>
    <x v="0"/>
    <s v="US"/>
    <s v="USD"/>
    <n v="1355609510"/>
    <d v="2012-12-15T22:11:50"/>
    <n v="1353017510"/>
    <x v="1610"/>
    <x v="1"/>
    <b v="0"/>
    <n v="112"/>
    <n v="48.54"/>
    <b v="1"/>
    <x v="4"/>
    <x v="11"/>
  </r>
  <r>
    <n v="1611"/>
    <s v="Skelton-Luns CD/7&quot;             No Big Deal."/>
    <s v="Skelton-Luns CD/7&quot; No Big Deal."/>
    <n v="800"/>
    <n v="1001"/>
    <n v="1"/>
    <x v="0"/>
    <s v="US"/>
    <s v="USD"/>
    <n v="1370390432"/>
    <d v="2013-06-05T00:00:32"/>
    <n v="1368576032"/>
    <x v="1611"/>
    <x v="21"/>
    <b v="0"/>
    <n v="27"/>
    <n v="37.07"/>
    <b v="1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n v="1"/>
    <x v="0"/>
    <s v="US"/>
    <s v="USD"/>
    <n v="1357160384"/>
    <d v="2013-01-02T20:59:44"/>
    <n v="1354568384"/>
    <x v="1612"/>
    <x v="1"/>
    <b v="0"/>
    <n v="11"/>
    <n v="50"/>
    <b v="1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n v="1"/>
    <x v="0"/>
    <s v="US"/>
    <s v="USD"/>
    <n v="1342921202"/>
    <d v="2012-07-22T01:40:02"/>
    <n v="1340329202"/>
    <x v="1613"/>
    <x v="1"/>
    <b v="0"/>
    <n v="26"/>
    <n v="39.04"/>
    <b v="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"/>
    <x v="0"/>
    <s v="US"/>
    <s v="USD"/>
    <n v="1407085200"/>
    <d v="2014-08-03T17:00:00"/>
    <n v="1401924769"/>
    <x v="1614"/>
    <x v="12"/>
    <b v="0"/>
    <n v="77"/>
    <n v="66.69"/>
    <b v="1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n v="1"/>
    <x v="0"/>
    <s v="US"/>
    <s v="USD"/>
    <n v="1323742396"/>
    <d v="2011-12-13T02:13:16"/>
    <n v="1319850796"/>
    <x v="1615"/>
    <x v="11"/>
    <b v="0"/>
    <n v="136"/>
    <n v="67.13"/>
    <b v="1"/>
    <x v="4"/>
    <x v="11"/>
  </r>
  <r>
    <n v="1616"/>
    <s v="Aly Jados: the New EP rOckNrOLLa"/>
    <s v="HELP! We don't have much time.....Join Aly Jados in making her new EP a reality before the world ends!!!!"/>
    <n v="10000"/>
    <n v="10420"/>
    <n v="1"/>
    <x v="0"/>
    <s v="US"/>
    <s v="USD"/>
    <n v="1353621600"/>
    <d v="2012-11-22T22:00:00"/>
    <n v="1350061821"/>
    <x v="1616"/>
    <x v="43"/>
    <b v="0"/>
    <n v="157"/>
    <n v="66.37"/>
    <b v="1"/>
    <x v="4"/>
    <x v="11"/>
  </r>
  <r>
    <n v="1617"/>
    <s v="The Coffis Brothers 2nd Album!"/>
    <s v="The Coffis Brothers &amp;The Mountain Men are recording a brand new full length record."/>
    <n v="7000"/>
    <n v="10210"/>
    <n v="1"/>
    <x v="0"/>
    <s v="US"/>
    <s v="USD"/>
    <n v="1383332400"/>
    <d v="2013-11-01T19:00:00"/>
    <n v="1380470188"/>
    <x v="1617"/>
    <x v="15"/>
    <b v="0"/>
    <n v="158"/>
    <n v="64.62"/>
    <b v="1"/>
    <x v="4"/>
    <x v="11"/>
  </r>
  <r>
    <n v="1618"/>
    <s v="Janus Word Album"/>
    <s v="Janus Word combines hard rock with melodic acoustic music for a unique and awesome sound."/>
    <n v="1500"/>
    <n v="1576"/>
    <n v="1"/>
    <x v="0"/>
    <s v="US"/>
    <s v="USD"/>
    <n v="1362757335"/>
    <d v="2013-03-08T15:42:15"/>
    <n v="1359301335"/>
    <x v="1618"/>
    <x v="4"/>
    <b v="0"/>
    <n v="27"/>
    <n v="58.37"/>
    <b v="1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n v="1"/>
    <x v="0"/>
    <s v="US"/>
    <s v="USD"/>
    <n v="1410755286"/>
    <d v="2014-09-15T04:28:06"/>
    <n v="1408940886"/>
    <x v="1619"/>
    <x v="21"/>
    <b v="0"/>
    <n v="23"/>
    <n v="86.96"/>
    <b v="1"/>
    <x v="4"/>
    <x v="11"/>
  </r>
  <r>
    <n v="1620"/>
    <s v="Kickstart my music career with 300 CDs"/>
    <s v="Kickstarting my music career with 300 hard copy CDs of my first release."/>
    <n v="1000"/>
    <n v="1130"/>
    <n v="1"/>
    <x v="0"/>
    <s v="US"/>
    <s v="USD"/>
    <n v="1361606940"/>
    <d v="2013-02-23T08:09:00"/>
    <n v="1361002140"/>
    <x v="1620"/>
    <x v="5"/>
    <b v="0"/>
    <n v="17"/>
    <n v="66.47"/>
    <b v="1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n v="1"/>
    <x v="0"/>
    <s v="US"/>
    <s v="USD"/>
    <n v="1338177540"/>
    <d v="2012-05-28T03:59:00"/>
    <n v="1333550015"/>
    <x v="1621"/>
    <x v="59"/>
    <b v="0"/>
    <n v="37"/>
    <n v="163.78"/>
    <b v="1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n v="1"/>
    <x v="0"/>
    <s v="US"/>
    <s v="USD"/>
    <n v="1418803140"/>
    <d v="2014-12-17T07:59:00"/>
    <n v="1415343874"/>
    <x v="1622"/>
    <x v="4"/>
    <b v="0"/>
    <n v="65"/>
    <n v="107.98"/>
    <b v="1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"/>
    <x v="0"/>
    <s v="GB"/>
    <s v="GBP"/>
    <n v="1377621089"/>
    <d v="2013-08-27T16:31:29"/>
    <n v="1372437089"/>
    <x v="1623"/>
    <x v="12"/>
    <b v="0"/>
    <n v="18"/>
    <n v="42.11"/>
    <b v="1"/>
    <x v="4"/>
    <x v="11"/>
  </r>
  <r>
    <n v="1624"/>
    <s v="Joey De Noble needs YOUR help!"/>
    <s v="Joey De Noble is raising money to help record his latest music, and he wants YOU to be a part of it!"/>
    <n v="1000"/>
    <n v="1180"/>
    <n v="1"/>
    <x v="0"/>
    <s v="US"/>
    <s v="USD"/>
    <n v="1357721335"/>
    <d v="2013-01-09T08:48:55"/>
    <n v="1354265335"/>
    <x v="1624"/>
    <x v="4"/>
    <b v="0"/>
    <n v="25"/>
    <n v="47.2"/>
    <b v="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n v="2"/>
    <x v="0"/>
    <s v="US"/>
    <s v="USD"/>
    <n v="1347382053"/>
    <d v="2012-09-11T16:47:33"/>
    <n v="1344962853"/>
    <x v="1625"/>
    <x v="33"/>
    <b v="0"/>
    <n v="104"/>
    <n v="112.02"/>
    <b v="1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n v="1"/>
    <x v="0"/>
    <s v="US"/>
    <s v="USD"/>
    <n v="1385932867"/>
    <d v="2013-12-01T21:21:07"/>
    <n v="1383337267"/>
    <x v="1626"/>
    <x v="1"/>
    <b v="0"/>
    <n v="108"/>
    <n v="74.95"/>
    <b v="1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n v="1"/>
    <x v="0"/>
    <s v="US"/>
    <s v="USD"/>
    <n v="1353905940"/>
    <d v="2012-11-26T04:59:00"/>
    <n v="1351011489"/>
    <x v="1627"/>
    <x v="35"/>
    <b v="0"/>
    <n v="38"/>
    <n v="61.58"/>
    <b v="1"/>
    <x v="4"/>
    <x v="11"/>
  </r>
  <r>
    <n v="1628"/>
    <s v="&quot;Songs for Tsippora&quot; Byronâ€™s DEBUT EP"/>
    <s v="Original Jewish rock music on human relationships and identity"/>
    <n v="4000"/>
    <n v="4037"/>
    <n v="1"/>
    <x v="0"/>
    <s v="US"/>
    <s v="USD"/>
    <n v="1403026882"/>
    <d v="2014-06-17T17:41:22"/>
    <n v="1400175682"/>
    <x v="1628"/>
    <x v="15"/>
    <b v="0"/>
    <n v="88"/>
    <n v="45.88"/>
    <b v="1"/>
    <x v="4"/>
    <x v="11"/>
  </r>
  <r>
    <n v="1629"/>
    <s v="Off The Turnpike | A Loud New Way to Release Loud New Music"/>
    <s v="Help Off The Turnpike release new music, and set fire to everything!"/>
    <n v="6000"/>
    <n v="6220"/>
    <n v="1"/>
    <x v="0"/>
    <s v="US"/>
    <s v="USD"/>
    <n v="1392929333"/>
    <d v="2014-02-20T20:48:53"/>
    <n v="1389041333"/>
    <x v="1629"/>
    <x v="11"/>
    <b v="0"/>
    <n v="82"/>
    <n v="75.849999999999994"/>
    <b v="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n v="3"/>
    <x v="0"/>
    <s v="US"/>
    <s v="USD"/>
    <n v="1330671540"/>
    <d v="2012-03-02T06:59:00"/>
    <n v="1328040375"/>
    <x v="1630"/>
    <x v="1"/>
    <b v="0"/>
    <n v="126"/>
    <n v="84.21"/>
    <b v="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2"/>
    <x v="0"/>
    <s v="US"/>
    <s v="USD"/>
    <n v="1350074261"/>
    <d v="2012-10-12T20:37:41"/>
    <n v="1347482261"/>
    <x v="1631"/>
    <x v="1"/>
    <b v="0"/>
    <n v="133"/>
    <n v="117.23"/>
    <b v="1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n v="1"/>
    <x v="0"/>
    <s v="US"/>
    <s v="USD"/>
    <n v="1316851854"/>
    <d v="2011-09-24T08:10:54"/>
    <n v="1311667854"/>
    <x v="1632"/>
    <x v="12"/>
    <b v="0"/>
    <n v="47"/>
    <n v="86.49"/>
    <b v="1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n v="1"/>
    <x v="0"/>
    <s v="US"/>
    <s v="USD"/>
    <n v="1326690000"/>
    <d v="2012-01-16T05:00:00"/>
    <n v="1324329156"/>
    <x v="1633"/>
    <x v="14"/>
    <b v="0"/>
    <n v="58"/>
    <n v="172.41"/>
    <b v="1"/>
    <x v="4"/>
    <x v="11"/>
  </r>
  <r>
    <n v="1634"/>
    <s v="RUBEDO: Debut Full Length Album"/>
    <s v="Recording Debut  Album w/ Producer Ikey Owens from Free Moral Agents/ The Mars Volta"/>
    <n v="2000"/>
    <n v="2010"/>
    <n v="1"/>
    <x v="0"/>
    <s v="US"/>
    <s v="USD"/>
    <n v="1306994340"/>
    <d v="2011-06-02T05:59:00"/>
    <n v="1303706001"/>
    <x v="1634"/>
    <x v="52"/>
    <b v="0"/>
    <n v="32"/>
    <n v="62.81"/>
    <b v="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"/>
    <x v="0"/>
    <s v="US"/>
    <s v="USD"/>
    <n v="1468270261"/>
    <d v="2016-07-11T20:51:01"/>
    <n v="1463086261"/>
    <x v="1635"/>
    <x v="12"/>
    <b v="0"/>
    <n v="37"/>
    <n v="67.73"/>
    <b v="1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n v="1"/>
    <x v="0"/>
    <s v="US"/>
    <s v="USD"/>
    <n v="1307851200"/>
    <d v="2011-06-12T04:00:00"/>
    <n v="1304129088"/>
    <x v="1636"/>
    <x v="40"/>
    <b v="0"/>
    <n v="87"/>
    <n v="53.56"/>
    <b v="1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"/>
    <x v="0"/>
    <s v="US"/>
    <s v="USD"/>
    <n v="1262302740"/>
    <d v="2009-12-31T23:39:00"/>
    <n v="1257444140"/>
    <x v="1637"/>
    <x v="53"/>
    <b v="0"/>
    <n v="15"/>
    <n v="34.6"/>
    <b v="1"/>
    <x v="4"/>
    <x v="11"/>
  </r>
  <r>
    <n v="1638"/>
    <s v="Avenues EP 2013"/>
    <s v="Avenues will be going in to the studio to record a new EP with Matt Allison!"/>
    <n v="1000"/>
    <n v="1050"/>
    <n v="1"/>
    <x v="0"/>
    <s v="US"/>
    <s v="USD"/>
    <n v="1362086700"/>
    <d v="2013-02-28T21:25:00"/>
    <n v="1358180968"/>
    <x v="1638"/>
    <x v="11"/>
    <b v="0"/>
    <n v="27"/>
    <n v="38.89"/>
    <b v="1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n v="1"/>
    <x v="0"/>
    <s v="US"/>
    <s v="USD"/>
    <n v="1330789165"/>
    <d v="2012-03-03T15:39:25"/>
    <n v="1328197165"/>
    <x v="1639"/>
    <x v="1"/>
    <b v="0"/>
    <n v="19"/>
    <n v="94.74"/>
    <b v="1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n v="2"/>
    <x v="0"/>
    <s v="US"/>
    <s v="USD"/>
    <n v="1280800740"/>
    <d v="2010-08-03T01:59:00"/>
    <n v="1279603955"/>
    <x v="1640"/>
    <x v="20"/>
    <b v="0"/>
    <n v="17"/>
    <n v="39.97"/>
    <b v="1"/>
    <x v="4"/>
    <x v="11"/>
  </r>
  <r>
    <n v="1641"/>
    <s v="Tanya Dartson- Run for Your Life music video"/>
    <s v="Music Video For Upbeat and Inspiring Song - Run For Your Life"/>
    <n v="2500"/>
    <n v="2535"/>
    <n v="1"/>
    <x v="0"/>
    <s v="US"/>
    <s v="USD"/>
    <n v="1418998744"/>
    <d v="2014-12-19T14:19:04"/>
    <n v="1416406744"/>
    <x v="1641"/>
    <x v="1"/>
    <b v="0"/>
    <n v="26"/>
    <n v="97.5"/>
    <b v="1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n v="1"/>
    <x v="0"/>
    <s v="US"/>
    <s v="USD"/>
    <n v="1308011727"/>
    <d v="2011-06-14T00:35:27"/>
    <n v="1306283727"/>
    <x v="1642"/>
    <x v="18"/>
    <b v="0"/>
    <n v="28"/>
    <n v="42.86"/>
    <b v="1"/>
    <x v="4"/>
    <x v="27"/>
  </r>
  <r>
    <n v="1643"/>
    <s v="This Is All Now's Brand New Album!!"/>
    <s v="This Is All Now is putting out a brand new record, and we need YOUR help to do it!"/>
    <n v="5000"/>
    <n v="6235"/>
    <n v="1"/>
    <x v="0"/>
    <s v="US"/>
    <s v="USD"/>
    <n v="1348516012"/>
    <d v="2012-09-24T19:46:52"/>
    <n v="1345924012"/>
    <x v="1643"/>
    <x v="1"/>
    <b v="0"/>
    <n v="37"/>
    <n v="168.51"/>
    <b v="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n v="1"/>
    <x v="0"/>
    <s v="US"/>
    <s v="USD"/>
    <n v="1353551160"/>
    <d v="2012-11-22T02:26:00"/>
    <n v="1348363560"/>
    <x v="1644"/>
    <x v="12"/>
    <b v="0"/>
    <n v="128"/>
    <n v="85.55"/>
    <b v="1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"/>
    <x v="0"/>
    <s v="US"/>
    <s v="USD"/>
    <n v="1379515740"/>
    <d v="2013-09-18T14:49:00"/>
    <n v="1378306140"/>
    <x v="1645"/>
    <x v="20"/>
    <b v="0"/>
    <n v="10"/>
    <n v="554"/>
    <b v="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n v="1"/>
    <x v="0"/>
    <s v="GB"/>
    <s v="GBP"/>
    <n v="1408039860"/>
    <d v="2014-08-14T18:11:00"/>
    <n v="1405248503"/>
    <x v="1646"/>
    <x v="22"/>
    <b v="0"/>
    <n v="83"/>
    <n v="26.55"/>
    <b v="1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n v="1"/>
    <x v="0"/>
    <s v="US"/>
    <s v="USD"/>
    <n v="1339235377"/>
    <d v="2012-06-09T09:49:37"/>
    <n v="1336643377"/>
    <x v="1647"/>
    <x v="1"/>
    <b v="0"/>
    <n v="46"/>
    <n v="113.83"/>
    <b v="1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n v="1"/>
    <x v="0"/>
    <s v="US"/>
    <s v="USD"/>
    <n v="1300636482"/>
    <d v="2011-03-20T15:54:42"/>
    <n v="1298048082"/>
    <x v="1648"/>
    <x v="1"/>
    <b v="0"/>
    <n v="90"/>
    <n v="32.01"/>
    <b v="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n v="1"/>
    <x v="0"/>
    <s v="US"/>
    <s v="USD"/>
    <n v="1400862355"/>
    <d v="2014-05-23T16:25:55"/>
    <n v="1396974355"/>
    <x v="1649"/>
    <x v="11"/>
    <b v="0"/>
    <n v="81"/>
    <n v="47.19"/>
    <b v="1"/>
    <x v="4"/>
    <x v="27"/>
  </r>
  <r>
    <n v="1650"/>
    <s v="The Psalm Praise Project, Vol. 2"/>
    <s v="Help me record a CD that uses pop styling to give a fresh sound to ancient wisdom from scripture!"/>
    <n v="2000"/>
    <n v="2831"/>
    <n v="1"/>
    <x v="0"/>
    <s v="US"/>
    <s v="USD"/>
    <n v="1381314437"/>
    <d v="2013-10-09T10:27:17"/>
    <n v="1378722437"/>
    <x v="1650"/>
    <x v="1"/>
    <b v="0"/>
    <n v="32"/>
    <n v="88.47"/>
    <b v="1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"/>
    <x v="0"/>
    <s v="US"/>
    <s v="USD"/>
    <n v="1303801140"/>
    <d v="2011-04-26T06:59:00"/>
    <n v="1300916220"/>
    <x v="1651"/>
    <x v="15"/>
    <b v="0"/>
    <n v="20"/>
    <n v="100.75"/>
    <b v="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"/>
    <x v="0"/>
    <s v="US"/>
    <s v="USD"/>
    <n v="1385297393"/>
    <d v="2013-11-24T12:49:53"/>
    <n v="1382701793"/>
    <x v="1652"/>
    <x v="1"/>
    <b v="0"/>
    <n v="70"/>
    <n v="64.709999999999994"/>
    <b v="1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n v="2"/>
    <x v="0"/>
    <s v="US"/>
    <s v="USD"/>
    <n v="1303675296"/>
    <d v="2011-04-24T20:01:36"/>
    <n v="1300996896"/>
    <x v="1653"/>
    <x v="0"/>
    <b v="0"/>
    <n v="168"/>
    <n v="51.85"/>
    <b v="1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"/>
    <x v="0"/>
    <s v="US"/>
    <s v="USD"/>
    <n v="1334784160"/>
    <d v="2012-04-18T21:22:40"/>
    <n v="1332192160"/>
    <x v="1654"/>
    <x v="1"/>
    <b v="0"/>
    <n v="34"/>
    <n v="38.79"/>
    <b v="1"/>
    <x v="4"/>
    <x v="27"/>
  </r>
  <r>
    <n v="1655"/>
    <s v="Meg Porter Debut EP!"/>
    <s v="Berklee College of Music student, Meg Porter needs YOUR help to fund her very first EP!"/>
    <n v="1500"/>
    <n v="2143"/>
    <n v="1"/>
    <x v="0"/>
    <s v="US"/>
    <s v="USD"/>
    <n v="1333648820"/>
    <d v="2012-04-05T18:00:20"/>
    <n v="1331060420"/>
    <x v="1655"/>
    <x v="1"/>
    <b v="0"/>
    <n v="48"/>
    <n v="44.65"/>
    <b v="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n v="1"/>
    <x v="0"/>
    <s v="US"/>
    <s v="USD"/>
    <n v="1355437052"/>
    <d v="2012-12-13T22:17:32"/>
    <n v="1352845052"/>
    <x v="1656"/>
    <x v="1"/>
    <b v="0"/>
    <n v="48"/>
    <n v="156.77000000000001"/>
    <b v="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n v="1"/>
    <x v="0"/>
    <s v="US"/>
    <s v="USD"/>
    <n v="1337885168"/>
    <d v="2012-05-24T18:46:08"/>
    <n v="1335293168"/>
    <x v="1657"/>
    <x v="1"/>
    <b v="0"/>
    <n v="221"/>
    <n v="118.7"/>
    <b v="1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n v="1"/>
    <x v="0"/>
    <s v="US"/>
    <s v="USD"/>
    <n v="1355840400"/>
    <d v="2012-12-18T14:20:00"/>
    <n v="1352524767"/>
    <x v="1658"/>
    <x v="52"/>
    <b v="0"/>
    <n v="107"/>
    <n v="74.150000000000006"/>
    <b v="1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n v="1"/>
    <x v="0"/>
    <s v="GB"/>
    <s v="GBP"/>
    <n v="1387281600"/>
    <d v="2013-12-17T12:00:00"/>
    <n v="1384811721"/>
    <x v="1659"/>
    <x v="41"/>
    <b v="0"/>
    <n v="45"/>
    <n v="12.53"/>
    <b v="1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n v="13"/>
    <x v="0"/>
    <s v="IT"/>
    <s v="EUR"/>
    <n v="1462053540"/>
    <d v="2016-04-30T21:59:00"/>
    <n v="1459355950"/>
    <x v="1660"/>
    <x v="0"/>
    <b v="0"/>
    <n v="36"/>
    <n v="27.86"/>
    <b v="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n v="1"/>
    <x v="0"/>
    <s v="AT"/>
    <s v="EUR"/>
    <n v="1453064400"/>
    <d v="2016-01-17T21:00:00"/>
    <n v="1449359831"/>
    <x v="1661"/>
    <x v="40"/>
    <b v="0"/>
    <n v="101"/>
    <n v="80.180000000000007"/>
    <b v="1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"/>
    <x v="0"/>
    <s v="US"/>
    <s v="USD"/>
    <n v="1325310336"/>
    <d v="2011-12-31T05:45:36"/>
    <n v="1320122736"/>
    <x v="1662"/>
    <x v="12"/>
    <b v="0"/>
    <n v="62"/>
    <n v="132.44"/>
    <b v="1"/>
    <x v="4"/>
    <x v="27"/>
  </r>
  <r>
    <n v="1663"/>
    <s v="ghost -- a music video"/>
    <s v="music is as important to the eyes as it is to the ears. help bring ghost to life in front of your eyes."/>
    <n v="1000"/>
    <n v="1080"/>
    <n v="1"/>
    <x v="0"/>
    <s v="US"/>
    <s v="USD"/>
    <n v="1422750707"/>
    <d v="2015-02-01T00:31:47"/>
    <n v="1420158707"/>
    <x v="1663"/>
    <x v="1"/>
    <b v="0"/>
    <n v="32"/>
    <n v="33.75"/>
    <b v="1"/>
    <x v="4"/>
    <x v="27"/>
  </r>
  <r>
    <n v="1664"/>
    <s v="Grace Sings Grace"/>
    <s v="Korean-American Soprano Grace's Debut Album - coming up in June 2012. Come and be part of this exciting project!"/>
    <n v="2500"/>
    <n v="3060.22"/>
    <n v="1"/>
    <x v="0"/>
    <s v="US"/>
    <s v="USD"/>
    <n v="1331870340"/>
    <d v="2012-03-16T03:59:00"/>
    <n v="1328033818"/>
    <x v="1664"/>
    <x v="7"/>
    <b v="0"/>
    <n v="89"/>
    <n v="34.380000000000003"/>
    <b v="1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n v="1"/>
    <x v="0"/>
    <s v="US"/>
    <s v="USD"/>
    <n v="1298343600"/>
    <d v="2011-02-22T03:00:00"/>
    <n v="1295624113"/>
    <x v="1665"/>
    <x v="0"/>
    <b v="0"/>
    <n v="93"/>
    <n v="44.96"/>
    <b v="1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n v="2"/>
    <x v="0"/>
    <s v="US"/>
    <s v="USD"/>
    <n v="1364447073"/>
    <d v="2013-03-28T05:04:33"/>
    <n v="1361858673"/>
    <x v="1666"/>
    <x v="1"/>
    <b v="0"/>
    <n v="98"/>
    <n v="41.04"/>
    <b v="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"/>
    <x v="0"/>
    <s v="US"/>
    <s v="USD"/>
    <n v="1394521140"/>
    <d v="2014-03-11T06:59:00"/>
    <n v="1392169298"/>
    <x v="1667"/>
    <x v="14"/>
    <b v="0"/>
    <n v="82"/>
    <n v="52.6"/>
    <b v="1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"/>
    <x v="0"/>
    <s v="US"/>
    <s v="USD"/>
    <n v="1322454939"/>
    <d v="2011-11-28T04:35:39"/>
    <n v="1319859339"/>
    <x v="1668"/>
    <x v="1"/>
    <b v="0"/>
    <n v="116"/>
    <n v="70.78"/>
    <b v="1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n v="1"/>
    <x v="0"/>
    <s v="US"/>
    <s v="USD"/>
    <n v="1464729276"/>
    <d v="2016-05-31T21:14:36"/>
    <n v="1459545276"/>
    <x v="1669"/>
    <x v="12"/>
    <b v="0"/>
    <n v="52"/>
    <n v="53.75"/>
    <b v="1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"/>
    <x v="0"/>
    <s v="US"/>
    <s v="USD"/>
    <n v="1278302400"/>
    <d v="2010-07-05T04:00:00"/>
    <n v="1273961999"/>
    <x v="1670"/>
    <x v="38"/>
    <b v="0"/>
    <n v="23"/>
    <n v="44.61"/>
    <b v="1"/>
    <x v="4"/>
    <x v="27"/>
  </r>
  <r>
    <n v="1671"/>
    <s v="Luke O'Brien's Kickstarter"/>
    <s v="I am seeking funding in order to help take my music from a hobby to a career."/>
    <n v="2000"/>
    <n v="2013.47"/>
    <n v="1"/>
    <x v="0"/>
    <s v="US"/>
    <s v="USD"/>
    <n v="1470056614"/>
    <d v="2016-08-01T13:03:34"/>
    <n v="1467464614"/>
    <x v="1671"/>
    <x v="1"/>
    <b v="0"/>
    <n v="77"/>
    <n v="26.15"/>
    <b v="1"/>
    <x v="4"/>
    <x v="27"/>
  </r>
  <r>
    <n v="1672"/>
    <s v="High Altotude Debut Album"/>
    <s v="Sweet, sweet harmonies from Portland Oregon's premiere high school women's a cappella group."/>
    <n v="1700"/>
    <n v="1920"/>
    <n v="1"/>
    <x v="0"/>
    <s v="US"/>
    <s v="USD"/>
    <n v="1338824730"/>
    <d v="2012-06-04T15:45:30"/>
    <n v="1336232730"/>
    <x v="1672"/>
    <x v="1"/>
    <b v="0"/>
    <n v="49"/>
    <n v="39.18"/>
    <b v="1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"/>
    <x v="0"/>
    <s v="US"/>
    <s v="USD"/>
    <n v="1425675892"/>
    <d v="2015-03-06T21:04:52"/>
    <n v="1423083892"/>
    <x v="1673"/>
    <x v="1"/>
    <b v="0"/>
    <n v="59"/>
    <n v="45.59"/>
    <b v="1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"/>
    <x v="0"/>
    <s v="US"/>
    <s v="USD"/>
    <n v="1471503540"/>
    <d v="2016-08-18T06:59:00"/>
    <n v="1468852306"/>
    <x v="1674"/>
    <x v="0"/>
    <b v="0"/>
    <n v="113"/>
    <n v="89.25"/>
    <b v="1"/>
    <x v="4"/>
    <x v="27"/>
  </r>
  <r>
    <n v="1675"/>
    <s v="The Great Party's Debut Album!"/>
    <s v="The Great Party is releasing their debut album. Here's your chance to be a part of it!"/>
    <n v="1000"/>
    <n v="1374.16"/>
    <n v="1"/>
    <x v="0"/>
    <s v="US"/>
    <s v="USD"/>
    <n v="1318802580"/>
    <d v="2011-10-16T22:03:00"/>
    <n v="1316194540"/>
    <x v="1675"/>
    <x v="1"/>
    <b v="0"/>
    <n v="34"/>
    <n v="40.42"/>
    <b v="1"/>
    <x v="4"/>
    <x v="27"/>
  </r>
  <r>
    <n v="1676"/>
    <s v="Bridge 19 CD Release Tour"/>
    <s v="Help fund Bridge 19's tour in support of their first duo record, to be released in May 2012."/>
    <n v="3000"/>
    <n v="3460"/>
    <n v="1"/>
    <x v="0"/>
    <s v="US"/>
    <s v="USD"/>
    <n v="1334980740"/>
    <d v="2012-04-21T03:59:00"/>
    <n v="1330968347"/>
    <x v="1676"/>
    <x v="32"/>
    <b v="0"/>
    <n v="42"/>
    <n v="82.38"/>
    <b v="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n v="1"/>
    <x v="0"/>
    <s v="ES"/>
    <s v="EUR"/>
    <n v="1460786340"/>
    <d v="2016-04-16T05:59:00"/>
    <n v="1455615976"/>
    <x v="1677"/>
    <x v="12"/>
    <b v="0"/>
    <n v="42"/>
    <n v="159.52000000000001"/>
    <b v="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n v="1"/>
    <x v="0"/>
    <s v="US"/>
    <s v="USD"/>
    <n v="1391718671"/>
    <d v="2014-02-06T20:31:11"/>
    <n v="1390509071"/>
    <x v="1678"/>
    <x v="20"/>
    <b v="0"/>
    <n v="49"/>
    <n v="36.24"/>
    <b v="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2"/>
    <x v="0"/>
    <s v="US"/>
    <s v="USD"/>
    <n v="1311298745"/>
    <d v="2011-07-22T01:39:05"/>
    <n v="1309311545"/>
    <x v="1679"/>
    <x v="26"/>
    <b v="0"/>
    <n v="56"/>
    <n v="62.5"/>
    <b v="1"/>
    <x v="4"/>
    <x v="27"/>
  </r>
  <r>
    <n v="1680"/>
    <s v="Kick Out a Record"/>
    <s v="Working Musician dilemma #164: how the taxman put Kick the Record 2.0 on hold"/>
    <n v="1000"/>
    <n v="1175"/>
    <n v="1"/>
    <x v="0"/>
    <s v="US"/>
    <s v="USD"/>
    <n v="1405188667"/>
    <d v="2014-07-12T18:11:07"/>
    <n v="1402596667"/>
    <x v="1680"/>
    <x v="1"/>
    <b v="0"/>
    <n v="25"/>
    <n v="47"/>
    <b v="1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"/>
    <x v="3"/>
    <s v="US"/>
    <s v="USD"/>
    <n v="1490752800"/>
    <d v="2017-03-29T02:00:00"/>
    <n v="1486522484"/>
    <x v="1681"/>
    <x v="45"/>
    <b v="0"/>
    <n v="884"/>
    <n v="74.58"/>
    <b v="0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s v="US"/>
    <s v="USD"/>
    <n v="1492142860"/>
    <d v="2017-04-14T04:07:40"/>
    <n v="1486962460"/>
    <x v="1682"/>
    <x v="12"/>
    <b v="0"/>
    <n v="0"/>
    <s v="N/A"/>
    <b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n v="0"/>
    <x v="3"/>
    <s v="FR"/>
    <s v="EUR"/>
    <n v="1491590738"/>
    <d v="2017-04-07T18:45:38"/>
    <n v="1489517138"/>
    <x v="1683"/>
    <x v="17"/>
    <b v="0"/>
    <n v="10"/>
    <n v="76"/>
    <b v="0"/>
    <x v="4"/>
    <x v="28"/>
  </r>
  <r>
    <n v="1684"/>
    <s v="Goodness &amp; Mercy EP - Marty Mikles"/>
    <s v="New Music from Marty Mikles!  A new EP all about God's Goodness &amp; Mercy."/>
    <n v="8000"/>
    <n v="8730"/>
    <n v="1"/>
    <x v="3"/>
    <s v="US"/>
    <s v="USD"/>
    <n v="1489775641"/>
    <d v="2017-03-17T18:34:01"/>
    <n v="1487360041"/>
    <x v="1684"/>
    <x v="33"/>
    <b v="0"/>
    <n v="101"/>
    <n v="86.44"/>
    <b v="0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n v="1"/>
    <x v="3"/>
    <s v="US"/>
    <s v="USD"/>
    <n v="1490331623"/>
    <d v="2017-03-24T05:00:23"/>
    <n v="1487743223"/>
    <x v="1685"/>
    <x v="1"/>
    <b v="0"/>
    <n v="15"/>
    <n v="24"/>
    <b v="0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s v="CA"/>
    <s v="CAD"/>
    <n v="1493320519"/>
    <d v="2017-04-27T19:15:19"/>
    <n v="1488140119"/>
    <x v="1686"/>
    <x v="12"/>
    <b v="0"/>
    <n v="1"/>
    <n v="18"/>
    <b v="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0"/>
    <x v="3"/>
    <s v="US"/>
    <s v="USD"/>
    <n v="1491855300"/>
    <d v="2017-04-10T20:15:00"/>
    <n v="1488935245"/>
    <x v="1687"/>
    <x v="35"/>
    <b v="0"/>
    <n v="39"/>
    <n v="80.13"/>
    <b v="0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n v="0"/>
    <x v="3"/>
    <s v="US"/>
    <s v="USD"/>
    <n v="1491738594"/>
    <d v="2017-04-09T11:49:54"/>
    <n v="1489150194"/>
    <x v="1688"/>
    <x v="1"/>
    <b v="0"/>
    <n v="7"/>
    <n v="253.14"/>
    <b v="0"/>
    <x v="4"/>
    <x v="28"/>
  </r>
  <r>
    <n v="1689"/>
    <s v="Fly Away"/>
    <s v="Praising the Living God in the second half of life."/>
    <n v="2400"/>
    <n v="2400"/>
    <n v="1"/>
    <x v="3"/>
    <s v="US"/>
    <s v="USD"/>
    <n v="1489700230"/>
    <d v="2017-03-16T21:37:10"/>
    <n v="1487111830"/>
    <x v="1689"/>
    <x v="1"/>
    <b v="0"/>
    <n v="14"/>
    <n v="171.43"/>
    <b v="0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n v="0"/>
    <x v="3"/>
    <s v="US"/>
    <s v="USD"/>
    <n v="1491470442"/>
    <d v="2017-04-06T09:20:42"/>
    <n v="1488882042"/>
    <x v="1690"/>
    <x v="1"/>
    <b v="0"/>
    <n v="11"/>
    <n v="57.73"/>
    <b v="0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n v="0"/>
    <x v="3"/>
    <s v="US"/>
    <s v="USD"/>
    <n v="1491181200"/>
    <d v="2017-04-03T01:00:00"/>
    <n v="1488387008"/>
    <x v="1691"/>
    <x v="22"/>
    <b v="0"/>
    <n v="38"/>
    <n v="264.26"/>
    <b v="0"/>
    <x v="4"/>
    <x v="28"/>
  </r>
  <r>
    <n v="1692"/>
    <s v="Get Your Hopes Up"/>
    <s v="After 3 years.....It's time for some new music! Album #2 is in motion and I can't wait to share it with all of you!"/>
    <n v="5000"/>
    <n v="2390"/>
    <n v="0"/>
    <x v="3"/>
    <s v="US"/>
    <s v="USD"/>
    <n v="1490572740"/>
    <d v="2017-03-26T23:59:00"/>
    <n v="1487734667"/>
    <x v="1692"/>
    <x v="15"/>
    <b v="0"/>
    <n v="15"/>
    <n v="159.33000000000001"/>
    <b v="0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n v="0"/>
    <x v="3"/>
    <s v="GB"/>
    <s v="GBP"/>
    <n v="1491768000"/>
    <d v="2017-04-09T20:00:00"/>
    <n v="1489097112"/>
    <x v="1693"/>
    <x v="0"/>
    <b v="0"/>
    <n v="8"/>
    <n v="35"/>
    <b v="0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n v="0"/>
    <x v="3"/>
    <s v="US"/>
    <s v="USD"/>
    <n v="1490589360"/>
    <d v="2017-03-27T04:36:00"/>
    <n v="1488038674"/>
    <x v="1694"/>
    <x v="1"/>
    <b v="0"/>
    <n v="1"/>
    <n v="5"/>
    <b v="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0"/>
    <x v="3"/>
    <s v="US"/>
    <s v="USD"/>
    <n v="1491786000"/>
    <d v="2017-04-10T01:00:00"/>
    <n v="1488847514"/>
    <x v="1695"/>
    <x v="35"/>
    <b v="0"/>
    <n v="23"/>
    <n v="61.09"/>
    <b v="0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s v="US"/>
    <s v="USD"/>
    <n v="1491007211"/>
    <d v="2017-04-01T00:40:11"/>
    <n v="1488418811"/>
    <x v="1696"/>
    <x v="1"/>
    <b v="0"/>
    <n v="0"/>
    <s v="N/A"/>
    <b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0"/>
    <x v="3"/>
    <s v="US"/>
    <s v="USD"/>
    <n v="1491781648"/>
    <d v="2017-04-09T23:47:28"/>
    <n v="1489193248"/>
    <x v="1697"/>
    <x v="1"/>
    <b v="0"/>
    <n v="22"/>
    <n v="114.82"/>
    <b v="0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s v="US"/>
    <s v="USD"/>
    <n v="1490499180"/>
    <d v="2017-03-26T03:33:00"/>
    <n v="1488430760"/>
    <x v="1698"/>
    <x v="17"/>
    <b v="0"/>
    <n v="0"/>
    <s v="N/A"/>
    <b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n v="0"/>
    <x v="3"/>
    <s v="US"/>
    <s v="USD"/>
    <n v="1491943445"/>
    <d v="2017-04-11T20:44:05"/>
    <n v="1489351445"/>
    <x v="1699"/>
    <x v="1"/>
    <b v="0"/>
    <n v="4"/>
    <n v="54"/>
    <b v="0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0"/>
    <x v="3"/>
    <s v="US"/>
    <s v="USD"/>
    <n v="1491019200"/>
    <d v="2017-04-01T04:00:00"/>
    <n v="1488418990"/>
    <x v="1700"/>
    <x v="1"/>
    <b v="0"/>
    <n v="79"/>
    <n v="65.97"/>
    <b v="0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2"/>
    <s v="US"/>
    <s v="USD"/>
    <n v="1421337405"/>
    <d v="2015-01-15T15:56:45"/>
    <n v="1418745405"/>
    <x v="1701"/>
    <x v="1"/>
    <b v="0"/>
    <n v="2"/>
    <n v="5"/>
    <b v="0"/>
    <x v="4"/>
    <x v="28"/>
  </r>
  <r>
    <n v="1702"/>
    <s v="lyndale lewis and new vision prosper cd release"/>
    <s v="I can do all things through christ jesus"/>
    <n v="16500"/>
    <n v="1"/>
    <n v="0"/>
    <x v="2"/>
    <s v="US"/>
    <s v="USD"/>
    <n v="1427745150"/>
    <d v="2015-03-30T19:52:30"/>
    <n v="1425156750"/>
    <x v="1702"/>
    <x v="1"/>
    <b v="0"/>
    <n v="1"/>
    <n v="1"/>
    <b v="0"/>
    <x v="4"/>
    <x v="28"/>
  </r>
  <r>
    <n v="1703"/>
    <s v="Joy Full Noise!"/>
    <s v="I would love for you to be a part of helping me raise money for music and video production to launch my first Worship album!"/>
    <n v="5000"/>
    <n v="51"/>
    <n v="0"/>
    <x v="2"/>
    <s v="US"/>
    <s v="USD"/>
    <n v="1441003537"/>
    <d v="2015-08-31T06:45:37"/>
    <n v="1435819537"/>
    <x v="1703"/>
    <x v="12"/>
    <b v="0"/>
    <n v="2"/>
    <n v="25.5"/>
    <b v="0"/>
    <x v="4"/>
    <x v="28"/>
  </r>
  <r>
    <n v="1704"/>
    <s v="Jericho Down Worship Album"/>
    <s v="We want to record an album of popular praise &amp; worship songs with our own influence and style."/>
    <n v="2000"/>
    <n v="1302"/>
    <n v="1"/>
    <x v="2"/>
    <s v="US"/>
    <s v="USD"/>
    <n v="1424056873"/>
    <d v="2015-02-16T03:21:13"/>
    <n v="1421464873"/>
    <x v="1704"/>
    <x v="1"/>
    <b v="0"/>
    <n v="11"/>
    <n v="118.36"/>
    <b v="0"/>
    <x v="4"/>
    <x v="28"/>
  </r>
  <r>
    <n v="1705"/>
    <s v="Piano Prayer Album - Russ James"/>
    <s v="An instrumental album that ranges from hymns to contemporary music. All the music is recorded by myself."/>
    <n v="2000"/>
    <n v="0"/>
    <n v="0"/>
    <x v="2"/>
    <s v="US"/>
    <s v="USD"/>
    <n v="1441814400"/>
    <d v="2015-09-09T16:00:00"/>
    <n v="1440807846"/>
    <x v="1705"/>
    <x v="65"/>
    <b v="0"/>
    <n v="0"/>
    <s v="N/A"/>
    <b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s v="DE"/>
    <s v="EUR"/>
    <n v="1440314472"/>
    <d v="2015-08-23T07:21:12"/>
    <n v="1435130472"/>
    <x v="1706"/>
    <x v="12"/>
    <b v="0"/>
    <n v="0"/>
    <s v="N/A"/>
    <b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0"/>
    <x v="2"/>
    <s v="US"/>
    <s v="USD"/>
    <n v="1459181895"/>
    <d v="2016-03-28T16:18:15"/>
    <n v="1456593495"/>
    <x v="1707"/>
    <x v="1"/>
    <b v="0"/>
    <n v="9"/>
    <n v="54.11"/>
    <b v="0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s v="US"/>
    <s v="USD"/>
    <n v="1462135706"/>
    <d v="2016-05-01T20:48:26"/>
    <n v="1458679706"/>
    <x v="1708"/>
    <x v="4"/>
    <b v="0"/>
    <n v="0"/>
    <s v="N/A"/>
    <b v="0"/>
    <x v="4"/>
    <x v="28"/>
  </r>
  <r>
    <n v="1709"/>
    <s v="Psalms"/>
    <s v="A project to set psalms to music. The psalms are taken from the English Standard Version (ESV) of the Bible."/>
    <n v="1750"/>
    <n v="85"/>
    <n v="0"/>
    <x v="2"/>
    <s v="US"/>
    <s v="USD"/>
    <n v="1409513940"/>
    <d v="2014-08-31T19:39:00"/>
    <n v="1405949514"/>
    <x v="1709"/>
    <x v="43"/>
    <b v="0"/>
    <n v="4"/>
    <n v="21.25"/>
    <b v="0"/>
    <x v="4"/>
    <x v="28"/>
  </r>
  <r>
    <n v="1710"/>
    <s v="Producing a live album of our upcoming Europe tour"/>
    <s v="We want to create a gospel live album which has never been produced before."/>
    <n v="5000"/>
    <n v="34"/>
    <n v="0"/>
    <x v="2"/>
    <s v="DE"/>
    <s v="EUR"/>
    <n v="1453122000"/>
    <d v="2016-01-18T13:00:00"/>
    <n v="1449151888"/>
    <x v="1710"/>
    <x v="32"/>
    <b v="0"/>
    <n v="1"/>
    <n v="34"/>
    <b v="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0"/>
    <x v="2"/>
    <s v="US"/>
    <s v="USD"/>
    <n v="1409585434"/>
    <d v="2014-09-01T15:30:34"/>
    <n v="1406907034"/>
    <x v="1711"/>
    <x v="0"/>
    <b v="0"/>
    <n v="2"/>
    <n v="525"/>
    <b v="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s v="US"/>
    <s v="USD"/>
    <n v="1435701353"/>
    <d v="2015-06-30T21:55:53"/>
    <n v="1430517353"/>
    <x v="1712"/>
    <x v="12"/>
    <b v="0"/>
    <n v="0"/>
    <s v="N/A"/>
    <b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n v="0"/>
    <x v="2"/>
    <s v="US"/>
    <s v="USD"/>
    <n v="1412536412"/>
    <d v="2014-10-05T19:13:32"/>
    <n v="1409944412"/>
    <x v="1713"/>
    <x v="1"/>
    <b v="0"/>
    <n v="1"/>
    <n v="50"/>
    <b v="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0"/>
    <x v="2"/>
    <s v="US"/>
    <s v="USD"/>
    <n v="1430517761"/>
    <d v="2015-05-01T22:02:41"/>
    <n v="1427925761"/>
    <x v="1714"/>
    <x v="1"/>
    <b v="0"/>
    <n v="17"/>
    <n v="115.71"/>
    <b v="0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n v="0"/>
    <x v="2"/>
    <s v="US"/>
    <s v="USD"/>
    <n v="1427772120"/>
    <d v="2015-03-31T03:22:00"/>
    <n v="1425186785"/>
    <x v="1715"/>
    <x v="1"/>
    <b v="0"/>
    <n v="2"/>
    <n v="5.5"/>
    <b v="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0"/>
    <x v="2"/>
    <s v="US"/>
    <s v="USD"/>
    <n v="1481295099"/>
    <d v="2016-12-09T14:51:39"/>
    <n v="1477835499"/>
    <x v="1716"/>
    <x v="4"/>
    <b v="0"/>
    <n v="3"/>
    <n v="50"/>
    <b v="0"/>
    <x v="4"/>
    <x v="28"/>
  </r>
  <r>
    <n v="1717"/>
    <s v="Shift Records A New EP!"/>
    <s v="Our first record created to reach, inspire, and ultimately express the love of Jesus to our generation."/>
    <n v="3265"/>
    <n v="1395"/>
    <n v="0"/>
    <x v="2"/>
    <s v="US"/>
    <s v="USD"/>
    <n v="1461211200"/>
    <d v="2016-04-21T04:00:00"/>
    <n v="1459467238"/>
    <x v="1717"/>
    <x v="18"/>
    <b v="0"/>
    <n v="41"/>
    <n v="34.020000000000003"/>
    <b v="0"/>
    <x v="4"/>
    <x v="28"/>
  </r>
  <r>
    <n v="1718"/>
    <s v="The Prodigal Son"/>
    <s v="A melody for the galaxy."/>
    <n v="35000"/>
    <n v="75"/>
    <n v="0"/>
    <x v="2"/>
    <s v="US"/>
    <s v="USD"/>
    <n v="1463201940"/>
    <d v="2016-05-14T04:59:00"/>
    <n v="1459435149"/>
    <x v="1718"/>
    <x v="7"/>
    <b v="0"/>
    <n v="2"/>
    <n v="37.5"/>
    <b v="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0"/>
    <x v="2"/>
    <s v="US"/>
    <s v="USD"/>
    <n v="1410958191"/>
    <d v="2014-09-17T12:49:51"/>
    <n v="1408366191"/>
    <x v="1719"/>
    <x v="1"/>
    <b v="0"/>
    <n v="3"/>
    <n v="11.67"/>
    <b v="0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n v="0"/>
    <x v="2"/>
    <s v="US"/>
    <s v="USD"/>
    <n v="1415562471"/>
    <d v="2014-11-09T19:47:51"/>
    <n v="1412966871"/>
    <x v="1720"/>
    <x v="1"/>
    <b v="0"/>
    <n v="8"/>
    <n v="28.13"/>
    <b v="0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s v="US"/>
    <s v="USD"/>
    <n v="1449831863"/>
    <d v="2015-12-11T11:04:23"/>
    <n v="1447239863"/>
    <x v="1721"/>
    <x v="1"/>
    <b v="0"/>
    <n v="0"/>
    <s v="N/A"/>
    <b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n v="0"/>
    <x v="2"/>
    <s v="US"/>
    <s v="USD"/>
    <n v="1459642200"/>
    <d v="2016-04-03T00:10:00"/>
    <n v="1456441429"/>
    <x v="1722"/>
    <x v="46"/>
    <b v="0"/>
    <n v="1"/>
    <n v="1"/>
    <b v="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n v="0"/>
    <x v="2"/>
    <s v="US"/>
    <s v="USD"/>
    <n v="1435730400"/>
    <d v="2015-07-01T06:00:00"/>
    <n v="1430855315"/>
    <x v="1723"/>
    <x v="53"/>
    <b v="0"/>
    <n v="3"/>
    <n v="216.67"/>
    <b v="0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n v="0"/>
    <x v="2"/>
    <s v="US"/>
    <s v="USD"/>
    <n v="1414707762"/>
    <d v="2014-10-30T22:22:42"/>
    <n v="1412115762"/>
    <x v="1724"/>
    <x v="1"/>
    <b v="0"/>
    <n v="4"/>
    <n v="8.75"/>
    <b v="0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n v="0"/>
    <x v="2"/>
    <s v="US"/>
    <s v="USD"/>
    <n v="1408922049"/>
    <d v="2014-08-24T23:14:09"/>
    <n v="1406330049"/>
    <x v="1725"/>
    <x v="1"/>
    <b v="0"/>
    <n v="9"/>
    <n v="62.22"/>
    <b v="0"/>
    <x v="4"/>
    <x v="28"/>
  </r>
  <r>
    <n v="1726"/>
    <s v="&quot;Every Day&quot; CD by Amanda Joy Hall"/>
    <s v="Amanda Joy Hall's sophomore album, &quot;Every Day&quot;. Release expected July 2014"/>
    <n v="6500"/>
    <n v="2196"/>
    <n v="0"/>
    <x v="2"/>
    <s v="US"/>
    <s v="USD"/>
    <n v="1403906664"/>
    <d v="2014-06-27T22:04:24"/>
    <n v="1401401064"/>
    <x v="1726"/>
    <x v="41"/>
    <b v="0"/>
    <n v="16"/>
    <n v="137.25"/>
    <b v="0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2"/>
    <s v="GB"/>
    <s v="GBP"/>
    <n v="1428231600"/>
    <d v="2015-04-05T11:00:00"/>
    <n v="1423520177"/>
    <x v="1727"/>
    <x v="57"/>
    <b v="0"/>
    <n v="1"/>
    <n v="1"/>
    <b v="0"/>
    <x v="4"/>
    <x v="28"/>
  </r>
  <r>
    <n v="1728"/>
    <s v="With His Presence"/>
    <s v="Be in God's presence through instrumental covers of hymns. Help me build a home studio to freely distribute this album."/>
    <n v="1250"/>
    <n v="855"/>
    <n v="1"/>
    <x v="2"/>
    <s v="US"/>
    <s v="USD"/>
    <n v="1445439674"/>
    <d v="2015-10-21T15:01:14"/>
    <n v="1442847674"/>
    <x v="1728"/>
    <x v="1"/>
    <b v="0"/>
    <n v="7"/>
    <n v="122.14"/>
    <b v="0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s v="US"/>
    <s v="USD"/>
    <n v="1465521306"/>
    <d v="2016-06-10T01:15:06"/>
    <n v="1460337306"/>
    <x v="1729"/>
    <x v="12"/>
    <b v="0"/>
    <n v="0"/>
    <s v="N/A"/>
    <b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s v="US"/>
    <s v="USD"/>
    <n v="1445738783"/>
    <d v="2015-10-25T02:06:23"/>
    <n v="1443146783"/>
    <x v="1730"/>
    <x v="1"/>
    <b v="0"/>
    <n v="0"/>
    <s v="N/A"/>
    <b v="0"/>
    <x v="4"/>
    <x v="28"/>
  </r>
  <r>
    <n v="1731"/>
    <s v="Sam Cox Band First Christian Tour"/>
    <s v="We are a Christin Worship band looking to midwest tour. God Bless!"/>
    <n v="1000"/>
    <n v="0"/>
    <n v="0"/>
    <x v="2"/>
    <s v="US"/>
    <s v="USD"/>
    <n v="1434034800"/>
    <d v="2015-06-11T15:00:00"/>
    <n v="1432849552"/>
    <x v="1731"/>
    <x v="20"/>
    <b v="0"/>
    <n v="0"/>
    <s v="N/A"/>
    <b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s v="US"/>
    <s v="USD"/>
    <n v="1452920400"/>
    <d v="2016-01-16T05:00:00"/>
    <n v="1447777481"/>
    <x v="1732"/>
    <x v="12"/>
    <b v="0"/>
    <n v="0"/>
    <s v="N/A"/>
    <b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n v="0"/>
    <x v="2"/>
    <s v="US"/>
    <s v="USD"/>
    <n v="1473802200"/>
    <d v="2016-09-13T21:30:00"/>
    <n v="1472746374"/>
    <x v="1733"/>
    <x v="65"/>
    <b v="0"/>
    <n v="0"/>
    <s v="N/A"/>
    <b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n v="0"/>
    <x v="2"/>
    <s v="US"/>
    <s v="USD"/>
    <n v="1431046356"/>
    <d v="2015-05-08T00:52:36"/>
    <n v="1428454356"/>
    <x v="1734"/>
    <x v="1"/>
    <b v="0"/>
    <n v="1"/>
    <n v="1"/>
    <b v="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n v="0"/>
    <x v="2"/>
    <s v="US"/>
    <s v="USD"/>
    <n v="1470598345"/>
    <d v="2016-08-07T19:32:25"/>
    <n v="1468006345"/>
    <x v="1735"/>
    <x v="1"/>
    <b v="0"/>
    <n v="2"/>
    <n v="55"/>
    <b v="0"/>
    <x v="4"/>
    <x v="28"/>
  </r>
  <r>
    <n v="1736"/>
    <s v="In His Presence"/>
    <s v="A unique meditative album reflecting on the life of Christ, inviting Him into your presence"/>
    <n v="3000"/>
    <n v="22"/>
    <n v="0"/>
    <x v="2"/>
    <s v="US"/>
    <s v="USD"/>
    <n v="1447018833"/>
    <d v="2015-11-08T21:40:33"/>
    <n v="1444423233"/>
    <x v="1736"/>
    <x v="1"/>
    <b v="0"/>
    <n v="1"/>
    <n v="22"/>
    <b v="0"/>
    <x v="4"/>
    <x v="28"/>
  </r>
  <r>
    <n v="1737"/>
    <s v="Healing"/>
    <s v="An instrumental project in which all songs are incorporated around the healing power of our God. Used for times of prayer &amp; devotion"/>
    <n v="4000"/>
    <n v="850"/>
    <n v="0"/>
    <x v="2"/>
    <s v="US"/>
    <s v="USD"/>
    <n v="1437432392"/>
    <d v="2015-07-20T22:46:32"/>
    <n v="1434840392"/>
    <x v="1737"/>
    <x v="1"/>
    <b v="0"/>
    <n v="15"/>
    <n v="56.67"/>
    <b v="0"/>
    <x v="4"/>
    <x v="28"/>
  </r>
  <r>
    <n v="1738"/>
    <s v="The Flashing Lights"/>
    <s v="Music that inspires and gives hope for overcoming and change. And it is good music."/>
    <n v="5000"/>
    <n v="20"/>
    <n v="0"/>
    <x v="2"/>
    <s v="US"/>
    <s v="USD"/>
    <n v="1412283542"/>
    <d v="2014-10-02T20:59:02"/>
    <n v="1409691542"/>
    <x v="1738"/>
    <x v="1"/>
    <b v="0"/>
    <n v="1"/>
    <n v="20"/>
    <b v="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2"/>
    <s v="US"/>
    <s v="USD"/>
    <n v="1462391932"/>
    <d v="2016-05-04T19:58:52"/>
    <n v="1457297932"/>
    <x v="1739"/>
    <x v="50"/>
    <b v="0"/>
    <n v="1"/>
    <n v="1"/>
    <b v="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s v="US"/>
    <s v="USD"/>
    <n v="1437075422"/>
    <d v="2015-07-16T19:37:02"/>
    <n v="1434483422"/>
    <x v="1740"/>
    <x v="1"/>
    <b v="0"/>
    <n v="0"/>
    <s v="N/A"/>
    <b v="0"/>
    <x v="4"/>
    <x v="28"/>
  </r>
  <r>
    <n v="1741"/>
    <s v="Caught off Guard"/>
    <s v="A photo journal documenting my experiences and travels across New Zealand"/>
    <n v="1200"/>
    <n v="1330"/>
    <n v="1"/>
    <x v="0"/>
    <s v="GB"/>
    <s v="GBP"/>
    <n v="1433948671"/>
    <d v="2015-06-10T15:04:31"/>
    <n v="1430060671"/>
    <x v="1741"/>
    <x v="11"/>
    <b v="0"/>
    <n v="52"/>
    <n v="25.58"/>
    <b v="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"/>
    <x v="0"/>
    <s v="US"/>
    <s v="USD"/>
    <n v="1483822800"/>
    <d v="2017-01-07T21:00:00"/>
    <n v="1481058170"/>
    <x v="1742"/>
    <x v="22"/>
    <b v="0"/>
    <n v="34"/>
    <n v="63.97"/>
    <b v="1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n v="1"/>
    <x v="0"/>
    <s v="US"/>
    <s v="USD"/>
    <n v="1472270340"/>
    <d v="2016-08-27T03:59:00"/>
    <n v="1470348775"/>
    <x v="1743"/>
    <x v="24"/>
    <b v="0"/>
    <n v="67"/>
    <n v="89.93"/>
    <b v="1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n v="1"/>
    <x v="0"/>
    <s v="GB"/>
    <s v="GBP"/>
    <n v="1425821477"/>
    <d v="2015-03-08T13:31:17"/>
    <n v="1421937077"/>
    <x v="1744"/>
    <x v="11"/>
    <b v="0"/>
    <n v="70"/>
    <n v="93.07"/>
    <b v="1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"/>
    <x v="0"/>
    <s v="US"/>
    <s v="USD"/>
    <n v="1482372000"/>
    <d v="2016-12-22T02:00:00"/>
    <n v="1479276838"/>
    <x v="1745"/>
    <x v="8"/>
    <b v="0"/>
    <n v="89"/>
    <n v="89.67"/>
    <b v="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"/>
    <x v="0"/>
    <s v="US"/>
    <s v="USD"/>
    <n v="1479952800"/>
    <d v="2016-11-24T02:00:00"/>
    <n v="1477368867"/>
    <x v="1746"/>
    <x v="1"/>
    <b v="0"/>
    <n v="107"/>
    <n v="207.62"/>
    <b v="1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"/>
    <x v="0"/>
    <s v="GB"/>
    <s v="GBP"/>
    <n v="1447426800"/>
    <d v="2015-11-13T15:00:00"/>
    <n v="1444904830"/>
    <x v="1747"/>
    <x v="41"/>
    <b v="0"/>
    <n v="159"/>
    <n v="59.41"/>
    <b v="1"/>
    <x v="8"/>
    <x v="20"/>
  </r>
  <r>
    <n v="1748"/>
    <s v="So It Is: Vancouver"/>
    <s v="Telling the story of the city through remarkable people who live in Vancouver today."/>
    <n v="50000"/>
    <n v="64974"/>
    <n v="1"/>
    <x v="0"/>
    <s v="CA"/>
    <s v="CAD"/>
    <n v="1441234143"/>
    <d v="2015-09-02T22:49:03"/>
    <n v="1438642143"/>
    <x v="1748"/>
    <x v="1"/>
    <b v="0"/>
    <n v="181"/>
    <n v="358.97"/>
    <b v="1"/>
    <x v="8"/>
    <x v="20"/>
  </r>
  <r>
    <n v="1749"/>
    <s v="E FOTOGRAFESCHE RECKBLECK - 367 DEEG AM AUSLAND ASAZ"/>
    <s v="Help me fund the production run of my first book by local Photographer Sandro Ortolani."/>
    <n v="10050"/>
    <n v="12410.5"/>
    <n v="1"/>
    <x v="0"/>
    <s v="LU"/>
    <s v="EUR"/>
    <n v="1488394800"/>
    <d v="2017-03-01T19:00:00"/>
    <n v="1485213921"/>
    <x v="1749"/>
    <x v="46"/>
    <b v="0"/>
    <n v="131"/>
    <n v="94.74"/>
    <b v="1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"/>
    <x v="0"/>
    <s v="US"/>
    <s v="USD"/>
    <n v="1461096304"/>
    <d v="2016-04-19T20:05:04"/>
    <n v="1458936304"/>
    <x v="1750"/>
    <x v="25"/>
    <b v="0"/>
    <n v="125"/>
    <n v="80.650000000000006"/>
    <b v="1"/>
    <x v="8"/>
    <x v="20"/>
  </r>
  <r>
    <n v="1751"/>
    <s v="Daily Bread: Stories from Rural Greece"/>
    <s v="Photographs and stories culled from 10 years of road trips through rural Greece"/>
    <n v="10000"/>
    <n v="10290"/>
    <n v="1"/>
    <x v="0"/>
    <s v="US"/>
    <s v="USD"/>
    <n v="1426787123"/>
    <d v="2015-03-19T17:45:23"/>
    <n v="1424198723"/>
    <x v="1751"/>
    <x v="1"/>
    <b v="0"/>
    <n v="61"/>
    <n v="168.69"/>
    <b v="1"/>
    <x v="8"/>
    <x v="20"/>
  </r>
  <r>
    <n v="1752"/>
    <s v="Adfectus Book"/>
    <s v="A little book of calm, in picture form, that will soothe the soul and un-furrow the brow."/>
    <n v="1200"/>
    <n v="3122"/>
    <n v="3"/>
    <x v="0"/>
    <s v="GB"/>
    <s v="GBP"/>
    <n v="1476425082"/>
    <d v="2016-10-14T06:04:42"/>
    <n v="1473833082"/>
    <x v="1752"/>
    <x v="1"/>
    <b v="0"/>
    <n v="90"/>
    <n v="34.69"/>
    <b v="1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"/>
    <x v="0"/>
    <s v="DK"/>
    <s v="DKK"/>
    <n v="1458579568"/>
    <d v="2016-03-21T16:59:28"/>
    <n v="1455991168"/>
    <x v="1753"/>
    <x v="1"/>
    <b v="0"/>
    <n v="35"/>
    <n v="462.86"/>
    <b v="1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n v="1"/>
    <x v="0"/>
    <s v="CA"/>
    <s v="CAD"/>
    <n v="1428091353"/>
    <d v="2015-04-03T20:02:33"/>
    <n v="1425502953"/>
    <x v="1754"/>
    <x v="1"/>
    <b v="0"/>
    <n v="90"/>
    <n v="104.39"/>
    <b v="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"/>
    <x v="0"/>
    <s v="US"/>
    <s v="USD"/>
    <n v="1444071361"/>
    <d v="2015-10-05T18:56:01"/>
    <n v="1441479361"/>
    <x v="1755"/>
    <x v="1"/>
    <b v="0"/>
    <n v="4"/>
    <n v="7.5"/>
    <b v="1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n v="1"/>
    <x v="0"/>
    <s v="US"/>
    <s v="USD"/>
    <n v="1472443269"/>
    <d v="2016-08-29T04:01:09"/>
    <n v="1468987269"/>
    <x v="1756"/>
    <x v="4"/>
    <b v="0"/>
    <n v="120"/>
    <n v="47.13"/>
    <b v="1"/>
    <x v="8"/>
    <x v="20"/>
  </r>
  <r>
    <n v="1757"/>
    <s v="The Resurgence of Femininity Photo Thesis"/>
    <s v="I want to create a self published photo art book on the topic of the resurgence of femininity."/>
    <n v="5000"/>
    <n v="5800"/>
    <n v="1"/>
    <x v="0"/>
    <s v="US"/>
    <s v="USD"/>
    <n v="1485631740"/>
    <d v="2017-01-28T19:29:00"/>
    <n v="1483041083"/>
    <x v="1757"/>
    <x v="1"/>
    <b v="0"/>
    <n v="14"/>
    <n v="414.29"/>
    <b v="1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"/>
    <x v="0"/>
    <s v="US"/>
    <s v="USD"/>
    <n v="1468536992"/>
    <d v="2016-07-14T22:56:32"/>
    <n v="1463352992"/>
    <x v="1758"/>
    <x v="12"/>
    <b v="0"/>
    <n v="27"/>
    <n v="42.48"/>
    <b v="1"/>
    <x v="8"/>
    <x v="20"/>
  </r>
  <r>
    <n v="1759"/>
    <s v="Death Valley"/>
    <s v="Death Valley will be the first photo book of Andi State"/>
    <n v="5000"/>
    <n v="5330"/>
    <n v="1"/>
    <x v="0"/>
    <s v="US"/>
    <s v="USD"/>
    <n v="1427309629"/>
    <d v="2015-03-25T18:53:49"/>
    <n v="1425585229"/>
    <x v="1759"/>
    <x v="18"/>
    <b v="0"/>
    <n v="49"/>
    <n v="108.78"/>
    <b v="1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n v="2"/>
    <x v="0"/>
    <s v="US"/>
    <s v="USD"/>
    <n v="1456416513"/>
    <d v="2016-02-25T16:08:33"/>
    <n v="1454688513"/>
    <x v="1760"/>
    <x v="18"/>
    <b v="0"/>
    <n v="102"/>
    <n v="81.099999999999994"/>
    <b v="1"/>
    <x v="8"/>
    <x v="20"/>
  </r>
  <r>
    <n v="1761"/>
    <s v="I Wanted To See Boobs"/>
    <s v="A hardcover photobook telling the naked truth of a young photographers journey."/>
    <n v="100"/>
    <n v="155"/>
    <n v="2"/>
    <x v="0"/>
    <s v="GB"/>
    <s v="GBP"/>
    <n v="1442065060"/>
    <d v="2015-09-12T13:37:40"/>
    <n v="1437745060"/>
    <x v="1761"/>
    <x v="38"/>
    <b v="0"/>
    <n v="3"/>
    <n v="51.67"/>
    <b v="1"/>
    <x v="8"/>
    <x v="20"/>
  </r>
  <r>
    <n v="1762"/>
    <s v="&quot;The Naked Pixel&quot; Ali Pakele"/>
    <s v="Project rewards $25 gets you 190+ digital images"/>
    <n v="100"/>
    <n v="885"/>
    <n v="9"/>
    <x v="0"/>
    <s v="US"/>
    <s v="USD"/>
    <n v="1457739245"/>
    <d v="2016-03-11T23:34:05"/>
    <n v="1455147245"/>
    <x v="1762"/>
    <x v="1"/>
    <b v="0"/>
    <n v="25"/>
    <n v="35.4"/>
    <b v="1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"/>
    <x v="0"/>
    <s v="US"/>
    <s v="USD"/>
    <n v="1477255840"/>
    <d v="2016-10-23T20:50:40"/>
    <n v="1474663840"/>
    <x v="1763"/>
    <x v="1"/>
    <b v="0"/>
    <n v="118"/>
    <n v="103.64"/>
    <b v="1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n v="0"/>
    <x v="2"/>
    <s v="GB"/>
    <s v="GBP"/>
    <n v="1407065979"/>
    <d v="2014-08-03T11:39:39"/>
    <n v="1404560379"/>
    <x v="1764"/>
    <x v="41"/>
    <b v="1"/>
    <n v="39"/>
    <n v="55.28"/>
    <b v="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1"/>
    <x v="2"/>
    <s v="US"/>
    <s v="USD"/>
    <n v="1407972712"/>
    <d v="2014-08-13T23:31:52"/>
    <n v="1405380712"/>
    <x v="1765"/>
    <x v="1"/>
    <b v="1"/>
    <n v="103"/>
    <n v="72.17"/>
    <b v="0"/>
    <x v="8"/>
    <x v="20"/>
  </r>
  <r>
    <n v="1766"/>
    <s v="Photographic book on Melbourne's music scene"/>
    <s v="I want to create a beautiful book which documents the Melbourne music scene."/>
    <n v="1500"/>
    <n v="0"/>
    <n v="0"/>
    <x v="2"/>
    <s v="AU"/>
    <s v="AUD"/>
    <n v="1408999088"/>
    <d v="2014-08-25T20:38:08"/>
    <n v="1407184688"/>
    <x v="1766"/>
    <x v="21"/>
    <b v="1"/>
    <n v="0"/>
    <s v="N/A"/>
    <b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n v="0"/>
    <x v="2"/>
    <s v="US"/>
    <s v="USD"/>
    <n v="1407080884"/>
    <d v="2014-08-03T15:48:04"/>
    <n v="1404488884"/>
    <x v="1767"/>
    <x v="1"/>
    <b v="1"/>
    <n v="39"/>
    <n v="58.62"/>
    <b v="0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n v="0"/>
    <x v="2"/>
    <s v="US"/>
    <s v="USD"/>
    <n v="1411824444"/>
    <d v="2014-09-27T13:27:24"/>
    <n v="1406640444"/>
    <x v="1768"/>
    <x v="12"/>
    <b v="1"/>
    <n v="15"/>
    <n v="12.47"/>
    <b v="0"/>
    <x v="8"/>
    <x v="20"/>
  </r>
  <r>
    <n v="1769"/>
    <s v="Navajo Textile Project"/>
    <s v="To create a publication, and exhibition documenting the collection of Jamie Ross, longtime collector of Navajo Textiles"/>
    <n v="40000"/>
    <n v="1081"/>
    <n v="0"/>
    <x v="2"/>
    <s v="US"/>
    <s v="USD"/>
    <n v="1421177959"/>
    <d v="2015-01-13T19:39:19"/>
    <n v="1418585959"/>
    <x v="1769"/>
    <x v="1"/>
    <b v="1"/>
    <n v="22"/>
    <n v="49.14"/>
    <b v="0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1"/>
    <x v="2"/>
    <s v="US"/>
    <s v="USD"/>
    <n v="1413312194"/>
    <d v="2014-10-14T18:43:14"/>
    <n v="1410288194"/>
    <x v="1770"/>
    <x v="6"/>
    <b v="1"/>
    <n v="92"/>
    <n v="150.5"/>
    <b v="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n v="0"/>
    <x v="2"/>
    <s v="GB"/>
    <s v="GBP"/>
    <n v="1414107040"/>
    <d v="2014-10-23T23:30:40"/>
    <n v="1411515040"/>
    <x v="1771"/>
    <x v="1"/>
    <b v="1"/>
    <n v="25"/>
    <n v="35.799999999999997"/>
    <b v="0"/>
    <x v="8"/>
    <x v="20"/>
  </r>
  <r>
    <n v="1772"/>
    <s v="White Mountain"/>
    <s v="A photobook and a short documentary film telling the story of Holocaust in Northwestern Lithuania"/>
    <n v="5500"/>
    <n v="858"/>
    <n v="0"/>
    <x v="2"/>
    <s v="GB"/>
    <s v="GBP"/>
    <n v="1404666836"/>
    <d v="2014-07-06T17:13:56"/>
    <n v="1399482836"/>
    <x v="1772"/>
    <x v="12"/>
    <b v="1"/>
    <n v="19"/>
    <n v="45.16"/>
    <b v="0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0"/>
    <x v="2"/>
    <s v="US"/>
    <s v="USD"/>
    <n v="1421691298"/>
    <d v="2015-01-19T18:14:58"/>
    <n v="1417803298"/>
    <x v="1773"/>
    <x v="11"/>
    <b v="1"/>
    <n v="19"/>
    <n v="98.79"/>
    <b v="0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n v="0"/>
    <x v="2"/>
    <s v="US"/>
    <s v="USD"/>
    <n v="1417273140"/>
    <d v="2014-11-29T14:59:00"/>
    <n v="1413609292"/>
    <x v="1774"/>
    <x v="16"/>
    <b v="1"/>
    <n v="13"/>
    <n v="88.31"/>
    <b v="0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n v="1"/>
    <x v="2"/>
    <s v="US"/>
    <s v="USD"/>
    <n v="1414193160"/>
    <d v="2014-10-24T23:26:00"/>
    <n v="1410305160"/>
    <x v="1775"/>
    <x v="11"/>
    <b v="1"/>
    <n v="124"/>
    <n v="170.63"/>
    <b v="0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n v="0"/>
    <x v="2"/>
    <s v="GB"/>
    <s v="GBP"/>
    <n v="1414623471"/>
    <d v="2014-10-29T22:57:51"/>
    <n v="1411513071"/>
    <x v="1776"/>
    <x v="8"/>
    <b v="1"/>
    <n v="4"/>
    <n v="83.75"/>
    <b v="0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n v="0"/>
    <x v="2"/>
    <s v="NL"/>
    <s v="EUR"/>
    <n v="1424421253"/>
    <d v="2015-02-20T08:34:13"/>
    <n v="1421829253"/>
    <x v="1777"/>
    <x v="1"/>
    <b v="1"/>
    <n v="10"/>
    <n v="65.099999999999994"/>
    <b v="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0"/>
    <x v="2"/>
    <s v="US"/>
    <s v="USD"/>
    <n v="1427485395"/>
    <d v="2015-03-27T19:43:15"/>
    <n v="1423600995"/>
    <x v="1778"/>
    <x v="11"/>
    <b v="1"/>
    <n v="15"/>
    <n v="66.33"/>
    <b v="0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n v="0"/>
    <x v="2"/>
    <s v="US"/>
    <s v="USD"/>
    <n v="1472834180"/>
    <d v="2016-09-02T16:36:20"/>
    <n v="1470242180"/>
    <x v="1779"/>
    <x v="1"/>
    <b v="1"/>
    <n v="38"/>
    <n v="104.89"/>
    <b v="0"/>
    <x v="8"/>
    <x v="20"/>
  </r>
  <r>
    <n v="1780"/>
    <s v="Native Nation"/>
    <s v="It is time to recognize and give to the indigenus groups the credit they deserve. It is time to understand where we come from."/>
    <n v="30000"/>
    <n v="11923"/>
    <n v="0"/>
    <x v="2"/>
    <s v="US"/>
    <s v="USD"/>
    <n v="1467469510"/>
    <d v="2016-07-02T14:25:10"/>
    <n v="1462285510"/>
    <x v="1780"/>
    <x v="12"/>
    <b v="1"/>
    <n v="152"/>
    <n v="78.44"/>
    <b v="0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0"/>
    <x v="2"/>
    <s v="US"/>
    <s v="USD"/>
    <n v="1473950945"/>
    <d v="2016-09-15T14:49:05"/>
    <n v="1471272545"/>
    <x v="1781"/>
    <x v="0"/>
    <b v="1"/>
    <n v="24"/>
    <n v="59.04"/>
    <b v="0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0"/>
    <x v="2"/>
    <s v="US"/>
    <s v="USD"/>
    <n v="1456062489"/>
    <d v="2016-02-21T13:48:09"/>
    <n v="1453211289"/>
    <x v="1782"/>
    <x v="15"/>
    <b v="1"/>
    <n v="76"/>
    <n v="71.34"/>
    <b v="0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n v="0"/>
    <x v="2"/>
    <s v="US"/>
    <s v="USD"/>
    <n v="1432248478"/>
    <d v="2015-05-21T22:47:58"/>
    <n v="1429656478"/>
    <x v="1783"/>
    <x v="1"/>
    <b v="1"/>
    <n v="185"/>
    <n v="51.23"/>
    <b v="0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0"/>
    <x v="2"/>
    <s v="US"/>
    <s v="USD"/>
    <n v="1422674700"/>
    <d v="2015-01-31T03:25:00"/>
    <n v="1419954240"/>
    <x v="1784"/>
    <x v="0"/>
    <b v="1"/>
    <n v="33"/>
    <n v="60.24"/>
    <b v="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0"/>
    <x v="2"/>
    <s v="US"/>
    <s v="USD"/>
    <n v="1413417600"/>
    <d v="2014-10-16T00:00:00"/>
    <n v="1410750855"/>
    <x v="1785"/>
    <x v="0"/>
    <b v="1"/>
    <n v="108"/>
    <n v="44.94"/>
    <b v="0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n v="0"/>
    <x v="2"/>
    <s v="NL"/>
    <s v="EUR"/>
    <n v="1418649177"/>
    <d v="2014-12-15T13:12:57"/>
    <n v="1416057177"/>
    <x v="1786"/>
    <x v="1"/>
    <b v="1"/>
    <n v="29"/>
    <n v="31.21"/>
    <b v="0"/>
    <x v="8"/>
    <x v="20"/>
  </r>
  <r>
    <n v="1787"/>
    <s v="Alpamayo to Yerupaja"/>
    <s v="Raising awareness to the effects of global warming through photographs of the high mountains of Peru."/>
    <n v="10000"/>
    <n v="1533"/>
    <n v="0"/>
    <x v="2"/>
    <s v="US"/>
    <s v="USD"/>
    <n v="1428158637"/>
    <d v="2015-04-04T14:43:57"/>
    <n v="1425570237"/>
    <x v="1787"/>
    <x v="1"/>
    <b v="1"/>
    <n v="24"/>
    <n v="63.88"/>
    <b v="0"/>
    <x v="8"/>
    <x v="20"/>
  </r>
  <r>
    <n v="1788"/>
    <s v="Beyond the Pale"/>
    <s v="A photo book celebrating Goths, exploring their lives and giving an insight into what Goth is for them."/>
    <n v="5500"/>
    <n v="76"/>
    <n v="0"/>
    <x v="2"/>
    <s v="GB"/>
    <s v="GBP"/>
    <n v="1414795542"/>
    <d v="2014-10-31T22:45:42"/>
    <n v="1412203542"/>
    <x v="1788"/>
    <x v="1"/>
    <b v="1"/>
    <n v="4"/>
    <n v="19"/>
    <b v="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n v="0"/>
    <x v="2"/>
    <s v="US"/>
    <s v="USD"/>
    <n v="1421042403"/>
    <d v="2015-01-12T06:00:03"/>
    <n v="1415858403"/>
    <x v="1789"/>
    <x v="12"/>
    <b v="1"/>
    <n v="4"/>
    <n v="10"/>
    <b v="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n v="0"/>
    <x v="2"/>
    <s v="US"/>
    <s v="USD"/>
    <n v="1423152678"/>
    <d v="2015-02-05T16:11:18"/>
    <n v="1420560678"/>
    <x v="1790"/>
    <x v="1"/>
    <b v="1"/>
    <n v="15"/>
    <n v="109.07"/>
    <b v="0"/>
    <x v="8"/>
    <x v="20"/>
  </r>
  <r>
    <n v="1791"/>
    <s v="disCover: Napoli"/>
    <s v="For the love of street photography and the beauty of traditional cultures in southern Italy."/>
    <n v="3000"/>
    <n v="107"/>
    <n v="0"/>
    <x v="2"/>
    <s v="GB"/>
    <s v="GBP"/>
    <n v="1422553565"/>
    <d v="2015-01-29T17:46:05"/>
    <n v="1417369565"/>
    <x v="1791"/>
    <x v="12"/>
    <b v="1"/>
    <n v="4"/>
    <n v="26.75"/>
    <b v="0"/>
    <x v="8"/>
    <x v="20"/>
  </r>
  <r>
    <n v="1792"/>
    <s v="Bensinger's: Photographs by Helaine Garren"/>
    <s v="In 1970 Helaine Garren shot a series of images at Bensingerâ€™s Pool Hall in Chicago, Illinois."/>
    <n v="25000"/>
    <n v="15281"/>
    <n v="1"/>
    <x v="2"/>
    <s v="US"/>
    <s v="USD"/>
    <n v="1439189940"/>
    <d v="2015-08-10T06:59:00"/>
    <n v="1435970682"/>
    <x v="1792"/>
    <x v="46"/>
    <b v="1"/>
    <n v="139"/>
    <n v="109.94"/>
    <b v="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0"/>
    <x v="2"/>
    <s v="AU"/>
    <s v="AUD"/>
    <n v="1417127040"/>
    <d v="2014-11-27T22:24:00"/>
    <n v="1414531440"/>
    <x v="1793"/>
    <x v="1"/>
    <b v="1"/>
    <n v="2"/>
    <n v="20"/>
    <b v="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n v="0"/>
    <x v="2"/>
    <s v="US"/>
    <s v="USD"/>
    <n v="1423660422"/>
    <d v="2015-02-11T13:13:42"/>
    <n v="1420636422"/>
    <x v="1794"/>
    <x v="6"/>
    <b v="1"/>
    <n v="18"/>
    <n v="55.39"/>
    <b v="0"/>
    <x v="8"/>
    <x v="20"/>
  </r>
  <r>
    <n v="1795"/>
    <s v="THE AFGHANS - A Photo Book"/>
    <s v="A photography book documenting the impact of the ISAF mission on the Afghan people of Mazar-e Sharif."/>
    <n v="28000"/>
    <n v="10846"/>
    <n v="0"/>
    <x v="2"/>
    <s v="DE"/>
    <s v="EUR"/>
    <n v="1476460800"/>
    <d v="2016-10-14T16:00:00"/>
    <n v="1473922541"/>
    <x v="1795"/>
    <x v="41"/>
    <b v="1"/>
    <n v="81"/>
    <n v="133.9"/>
    <b v="0"/>
    <x v="8"/>
    <x v="20"/>
  </r>
  <r>
    <n v="1796"/>
    <s v="Kenema"/>
    <s v="Kenema is a stunning portrait photography book by British Photographer, Peter Dibdin, capturing community life in Kenema, Sierra Leone."/>
    <n v="19000"/>
    <n v="4190"/>
    <n v="0"/>
    <x v="2"/>
    <s v="GB"/>
    <s v="GBP"/>
    <n v="1469356366"/>
    <d v="2016-07-24T10:32:46"/>
    <n v="1464172366"/>
    <x v="1796"/>
    <x v="12"/>
    <b v="1"/>
    <n v="86"/>
    <n v="48.72"/>
    <b v="0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n v="1"/>
    <x v="2"/>
    <s v="US"/>
    <s v="USD"/>
    <n v="1481809189"/>
    <d v="2016-12-15T13:39:49"/>
    <n v="1479217189"/>
    <x v="1797"/>
    <x v="1"/>
    <b v="1"/>
    <n v="140"/>
    <n v="48.25"/>
    <b v="0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0"/>
    <x v="2"/>
    <s v="US"/>
    <s v="USD"/>
    <n v="1454572233"/>
    <d v="2016-02-04T07:50:33"/>
    <n v="1449388233"/>
    <x v="1798"/>
    <x v="12"/>
    <b v="1"/>
    <n v="37"/>
    <n v="58.97"/>
    <b v="0"/>
    <x v="8"/>
    <x v="20"/>
  </r>
  <r>
    <n v="1799"/>
    <s v="The UnDiscovered Image"/>
    <s v="The UnDiscovered Image, a monthly publication dedicated to photographers."/>
    <n v="4000"/>
    <n v="69.83"/>
    <n v="0"/>
    <x v="2"/>
    <s v="GB"/>
    <s v="GBP"/>
    <n v="1415740408"/>
    <d v="2014-11-11T21:13:28"/>
    <n v="1414008808"/>
    <x v="1799"/>
    <x v="18"/>
    <b v="1"/>
    <n v="6"/>
    <n v="11.64"/>
    <b v="0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n v="0"/>
    <x v="2"/>
    <s v="GB"/>
    <s v="GBP"/>
    <n v="1476109970"/>
    <d v="2016-10-10T14:32:50"/>
    <n v="1473517970"/>
    <x v="1800"/>
    <x v="1"/>
    <b v="1"/>
    <n v="113"/>
    <n v="83.72"/>
    <b v="0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n v="0"/>
    <x v="2"/>
    <s v="GB"/>
    <s v="GBP"/>
    <n v="1450181400"/>
    <d v="2015-12-15T12:10:00"/>
    <n v="1447429868"/>
    <x v="1801"/>
    <x v="22"/>
    <b v="1"/>
    <n v="37"/>
    <n v="63.65"/>
    <b v="0"/>
    <x v="8"/>
    <x v="20"/>
  </r>
  <r>
    <n v="1802"/>
    <s v="Out Of The Dark"/>
    <s v="Inner Darkness turned into a photobook. Personal work i shot during my recovery...in Berlin."/>
    <n v="3500"/>
    <n v="1697"/>
    <n v="0"/>
    <x v="2"/>
    <s v="DE"/>
    <s v="EUR"/>
    <n v="1435442340"/>
    <d v="2015-06-27T21:59:00"/>
    <n v="1433416830"/>
    <x v="1802"/>
    <x v="26"/>
    <b v="1"/>
    <n v="18"/>
    <n v="94.28"/>
    <b v="0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n v="0"/>
    <x v="2"/>
    <s v="US"/>
    <s v="USD"/>
    <n v="1423878182"/>
    <d v="2015-02-14T01:43:02"/>
    <n v="1421199782"/>
    <x v="1803"/>
    <x v="0"/>
    <b v="1"/>
    <n v="75"/>
    <n v="71.87"/>
    <b v="0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n v="0"/>
    <x v="2"/>
    <s v="US"/>
    <s v="USD"/>
    <n v="1447521404"/>
    <d v="2015-11-14T17:16:44"/>
    <n v="1444061804"/>
    <x v="1804"/>
    <x v="4"/>
    <b v="1"/>
    <n v="52"/>
    <n v="104.85"/>
    <b v="0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n v="0"/>
    <x v="2"/>
    <s v="DE"/>
    <s v="EUR"/>
    <n v="1443808800"/>
    <d v="2015-10-02T18:00:00"/>
    <n v="1441048658"/>
    <x v="1805"/>
    <x v="22"/>
    <b v="1"/>
    <n v="122"/>
    <n v="67.14"/>
    <b v="0"/>
    <x v="8"/>
    <x v="20"/>
  </r>
  <r>
    <n v="1806"/>
    <s v="American Presidents Naked"/>
    <s v="Join me in publishing an amazing and unprecedented book with full frontal photopraphs of 8 American Presidents Naked"/>
    <n v="20000"/>
    <n v="591"/>
    <n v="0"/>
    <x v="2"/>
    <s v="GB"/>
    <s v="GBP"/>
    <n v="1412090349"/>
    <d v="2014-09-30T15:19:09"/>
    <n v="1409066349"/>
    <x v="1806"/>
    <x v="6"/>
    <b v="1"/>
    <n v="8"/>
    <n v="73.88"/>
    <b v="0"/>
    <x v="8"/>
    <x v="20"/>
  </r>
  <r>
    <n v="1807"/>
    <s v="Anywhere but Here"/>
    <s v="I want to explore alternative cultures and lifestyles in America."/>
    <n v="5000"/>
    <n v="553"/>
    <n v="0"/>
    <x v="2"/>
    <s v="US"/>
    <s v="USD"/>
    <n v="1411868313"/>
    <d v="2014-09-28T01:38:33"/>
    <n v="1409276313"/>
    <x v="1807"/>
    <x v="1"/>
    <b v="1"/>
    <n v="8"/>
    <n v="69.13"/>
    <b v="0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n v="0"/>
    <x v="2"/>
    <s v="US"/>
    <s v="USD"/>
    <n v="1486830030"/>
    <d v="2017-02-11T16:20:30"/>
    <n v="1483806030"/>
    <x v="1808"/>
    <x v="6"/>
    <b v="1"/>
    <n v="96"/>
    <n v="120.77"/>
    <b v="0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n v="0"/>
    <x v="2"/>
    <s v="CA"/>
    <s v="CAD"/>
    <n v="1425246439"/>
    <d v="2015-03-01T21:47:19"/>
    <n v="1422222439"/>
    <x v="1809"/>
    <x v="6"/>
    <b v="1"/>
    <n v="9"/>
    <n v="42.22"/>
    <b v="0"/>
    <x v="8"/>
    <x v="20"/>
  </r>
  <r>
    <n v="1810"/>
    <s v="Film Speed"/>
    <s v="Film Speed is a series of Zines focusing on architecture shot completely on 35 and 120mm film."/>
    <n v="450"/>
    <n v="15"/>
    <n v="0"/>
    <x v="2"/>
    <s v="US"/>
    <s v="USD"/>
    <n v="1408657826"/>
    <d v="2014-08-21T21:50:26"/>
    <n v="1407621026"/>
    <x v="1810"/>
    <x v="65"/>
    <b v="0"/>
    <n v="2"/>
    <n v="7.5"/>
    <b v="0"/>
    <x v="8"/>
    <x v="20"/>
  </r>
  <r>
    <n v="1811"/>
    <s v="The Year of Sunsets"/>
    <s v="A collection of 365 color photographs of sunsets in 2014, beautifully presented in a hardcover book."/>
    <n v="54000"/>
    <n v="40"/>
    <n v="0"/>
    <x v="2"/>
    <s v="US"/>
    <s v="USD"/>
    <n v="1414123200"/>
    <d v="2014-10-24T04:00:00"/>
    <n v="1408962270"/>
    <x v="1811"/>
    <x v="12"/>
    <b v="0"/>
    <n v="26"/>
    <n v="1.54"/>
    <b v="0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0"/>
    <x v="2"/>
    <s v="GB"/>
    <s v="GBP"/>
    <n v="1467531536"/>
    <d v="2016-07-03T07:38:56"/>
    <n v="1464939536"/>
    <x v="1812"/>
    <x v="1"/>
    <b v="0"/>
    <n v="23"/>
    <n v="37.61"/>
    <b v="0"/>
    <x v="8"/>
    <x v="20"/>
  </r>
  <r>
    <n v="1813"/>
    <s v="Libya : The Lost Days"/>
    <s v="This project aims to document, Libyan photographic history; through both print and artisan mediums ."/>
    <n v="8750"/>
    <n v="0"/>
    <n v="0"/>
    <x v="2"/>
    <s v="GB"/>
    <s v="GBP"/>
    <n v="1407532812"/>
    <d v="2014-08-08T21:20:12"/>
    <n v="1404940812"/>
    <x v="1813"/>
    <x v="1"/>
    <b v="0"/>
    <n v="0"/>
    <s v="N/A"/>
    <b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n v="0"/>
    <x v="2"/>
    <s v="GB"/>
    <s v="GBP"/>
    <n v="1425108736"/>
    <d v="2015-02-28T07:32:16"/>
    <n v="1422516736"/>
    <x v="1814"/>
    <x v="1"/>
    <b v="0"/>
    <n v="140"/>
    <n v="42.16"/>
    <b v="0"/>
    <x v="8"/>
    <x v="20"/>
  </r>
  <r>
    <n v="1815"/>
    <s v="Texas to Florida"/>
    <s v="Photographic roadtrip from Dallas/Ft Worth, Texas to Florida's beaches. A summer photography roadtrip project to include 5 states."/>
    <n v="3000"/>
    <n v="0"/>
    <n v="0"/>
    <x v="2"/>
    <s v="US"/>
    <s v="USD"/>
    <n v="1435787137"/>
    <d v="2015-07-01T21:45:37"/>
    <n v="1434577537"/>
    <x v="1815"/>
    <x v="20"/>
    <b v="0"/>
    <n v="0"/>
    <s v="N/A"/>
    <b v="0"/>
    <x v="8"/>
    <x v="20"/>
  </r>
  <r>
    <n v="1816"/>
    <s v="Moments of Passion"/>
    <s v="A unique Photographic Book Project about the Passionate Moments and Strong Emotions that lie within Karate"/>
    <n v="25000"/>
    <n v="509"/>
    <n v="0"/>
    <x v="2"/>
    <s v="CH"/>
    <s v="CHF"/>
    <n v="1469473200"/>
    <d v="2016-07-25T19:00:00"/>
    <n v="1467061303"/>
    <x v="1816"/>
    <x v="33"/>
    <b v="0"/>
    <n v="6"/>
    <n v="84.83"/>
    <b v="0"/>
    <x v="8"/>
    <x v="20"/>
  </r>
  <r>
    <n v="1817"/>
    <s v="Through the Lens of Jerry Gustafson"/>
    <s v="Hundreds of breathtaking rodeo photographs collected in a beautiful coffee table book."/>
    <n v="18000"/>
    <n v="9419"/>
    <n v="1"/>
    <x v="2"/>
    <s v="US"/>
    <s v="USD"/>
    <n v="1485759540"/>
    <d v="2017-01-30T06:59:00"/>
    <n v="1480607607"/>
    <x v="1817"/>
    <x v="12"/>
    <b v="0"/>
    <n v="100"/>
    <n v="94.19"/>
    <b v="0"/>
    <x v="8"/>
    <x v="20"/>
  </r>
  <r>
    <n v="1818"/>
    <s v="Give Me Your Goofy-ist"/>
    <s v="We are all different, this is a way to honor and celebrate the authenticity in being different."/>
    <n v="15000"/>
    <n v="0"/>
    <n v="0"/>
    <x v="2"/>
    <s v="US"/>
    <s v="USD"/>
    <n v="1428035850"/>
    <d v="2015-04-03T04:37:30"/>
    <n v="1425447450"/>
    <x v="1818"/>
    <x v="1"/>
    <b v="0"/>
    <n v="0"/>
    <s v="N/A"/>
    <b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0"/>
    <x v="2"/>
    <s v="US"/>
    <s v="USD"/>
    <n v="1406743396"/>
    <d v="2014-07-30T18:03:16"/>
    <n v="1404151396"/>
    <x v="1819"/>
    <x v="1"/>
    <b v="0"/>
    <n v="4"/>
    <n v="6.25"/>
    <b v="0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0"/>
    <x v="2"/>
    <s v="US"/>
    <s v="USD"/>
    <n v="1427850090"/>
    <d v="2015-04-01T01:01:30"/>
    <n v="1425261690"/>
    <x v="1820"/>
    <x v="1"/>
    <b v="0"/>
    <n v="8"/>
    <n v="213.38"/>
    <b v="0"/>
    <x v="8"/>
    <x v="20"/>
  </r>
  <r>
    <n v="1821"/>
    <s v="Glass Cloud on the road!"/>
    <s v="Glass Cloud tour dates are already beginning to pile up. They are turning to YOU to help get them from town to town."/>
    <n v="2500"/>
    <n v="3372.25"/>
    <n v="1"/>
    <x v="0"/>
    <s v="US"/>
    <s v="USD"/>
    <n v="1330760367"/>
    <d v="2012-03-03T07:39:27"/>
    <n v="1326872367"/>
    <x v="1821"/>
    <x v="11"/>
    <b v="0"/>
    <n v="57"/>
    <n v="59.16"/>
    <b v="1"/>
    <x v="4"/>
    <x v="11"/>
  </r>
  <r>
    <n v="1822"/>
    <s v="Wood Butcher's new music video- I Don't Wanna Party"/>
    <s v="Wood Butcher needs your help to make this happen. Buy a CD, support local music!"/>
    <n v="300"/>
    <n v="300"/>
    <n v="1"/>
    <x v="0"/>
    <s v="CA"/>
    <s v="CAD"/>
    <n v="1391194860"/>
    <d v="2014-01-31T19:01:00"/>
    <n v="1388084862"/>
    <x v="1822"/>
    <x v="8"/>
    <b v="0"/>
    <n v="11"/>
    <n v="27.27"/>
    <b v="1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n v="1"/>
    <x v="0"/>
    <s v="US"/>
    <s v="USD"/>
    <n v="1351095976"/>
    <d v="2012-10-24T16:26:16"/>
    <n v="1348503976"/>
    <x v="1823"/>
    <x v="1"/>
    <b v="0"/>
    <n v="33"/>
    <n v="24.58"/>
    <b v="1"/>
    <x v="4"/>
    <x v="11"/>
  </r>
  <r>
    <n v="1824"/>
    <s v="Tin Man's Broken Wisdom Fund"/>
    <s v="cd fund raiser"/>
    <n v="3000"/>
    <n v="3002"/>
    <n v="1"/>
    <x v="0"/>
    <s v="US"/>
    <s v="USD"/>
    <n v="1389146880"/>
    <d v="2014-01-08T02:08:00"/>
    <n v="1387403967"/>
    <x v="1824"/>
    <x v="18"/>
    <b v="0"/>
    <n v="40"/>
    <n v="75.05"/>
    <b v="1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"/>
    <x v="0"/>
    <s v="US"/>
    <s v="USD"/>
    <n v="1373572903"/>
    <d v="2013-07-11T20:01:43"/>
    <n v="1371585703"/>
    <x v="1825"/>
    <x v="26"/>
    <b v="0"/>
    <n v="50"/>
    <n v="42.02"/>
    <b v="1"/>
    <x v="4"/>
    <x v="11"/>
  </r>
  <r>
    <n v="1826"/>
    <s v="BEAR GHOST! Professional Recording! Yay!"/>
    <s v="Hear your favorite Bear Ghost in eargasmic quality!"/>
    <n v="2000"/>
    <n v="2020"/>
    <n v="1"/>
    <x v="0"/>
    <s v="US"/>
    <s v="USD"/>
    <n v="1392675017"/>
    <d v="2014-02-17T22:10:17"/>
    <n v="1390083017"/>
    <x v="1826"/>
    <x v="1"/>
    <b v="0"/>
    <n v="38"/>
    <n v="53.16"/>
    <b v="1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"/>
    <x v="0"/>
    <s v="US"/>
    <s v="USD"/>
    <n v="1299138561"/>
    <d v="2011-03-03T07:49:21"/>
    <n v="1294818561"/>
    <x v="1827"/>
    <x v="38"/>
    <b v="0"/>
    <n v="96"/>
    <n v="83.89"/>
    <b v="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"/>
    <x v="0"/>
    <s v="US"/>
    <s v="USD"/>
    <n v="1399672800"/>
    <d v="2014-05-09T22:00:00"/>
    <n v="1396906530"/>
    <x v="1828"/>
    <x v="22"/>
    <b v="0"/>
    <n v="48"/>
    <n v="417.33"/>
    <b v="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n v="2"/>
    <x v="0"/>
    <s v="US"/>
    <s v="USD"/>
    <n v="1295647200"/>
    <d v="2011-01-21T22:00:00"/>
    <n v="1291428371"/>
    <x v="1829"/>
    <x v="45"/>
    <b v="0"/>
    <n v="33"/>
    <n v="75.77"/>
    <b v="1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n v="1"/>
    <x v="0"/>
    <s v="US"/>
    <s v="USD"/>
    <n v="1393259107"/>
    <d v="2014-02-24T16:25:07"/>
    <n v="1390667107"/>
    <x v="1830"/>
    <x v="1"/>
    <b v="0"/>
    <n v="226"/>
    <n v="67.39"/>
    <b v="1"/>
    <x v="4"/>
    <x v="11"/>
  </r>
  <r>
    <n v="1831"/>
    <s v="Darling Waste Trailer Bail Out!"/>
    <s v="After a 2 year Odyssey, Darling Waste's trailer is still not home! We need $3,500 to get it through U.S. Customs!"/>
    <n v="1000"/>
    <n v="1030"/>
    <n v="1"/>
    <x v="0"/>
    <s v="US"/>
    <s v="USD"/>
    <n v="1336866863"/>
    <d v="2012-05-12T23:54:23"/>
    <n v="1335570863"/>
    <x v="1831"/>
    <x v="13"/>
    <b v="0"/>
    <n v="14"/>
    <n v="73.569999999999993"/>
    <b v="1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n v="1"/>
    <x v="0"/>
    <s v="US"/>
    <s v="USD"/>
    <n v="1299243427"/>
    <d v="2011-03-04T12:57:07"/>
    <n v="1296651427"/>
    <x v="1832"/>
    <x v="1"/>
    <b v="0"/>
    <n v="20"/>
    <n v="25"/>
    <b v="1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n v="3"/>
    <x v="0"/>
    <s v="US"/>
    <s v="USD"/>
    <n v="1362211140"/>
    <d v="2013-03-02T07:59:00"/>
    <n v="1359421403"/>
    <x v="1833"/>
    <x v="22"/>
    <b v="0"/>
    <n v="25"/>
    <n v="42"/>
    <b v="1"/>
    <x v="4"/>
    <x v="11"/>
  </r>
  <r>
    <n v="1834"/>
    <s v="TDJ - All Part of the Plan EP/Tour"/>
    <s v="Help us fund our first tour and promote our new EP!"/>
    <n v="10000"/>
    <n v="11805"/>
    <n v="1"/>
    <x v="0"/>
    <s v="US"/>
    <s v="USD"/>
    <n v="1422140895"/>
    <d v="2015-01-24T23:08:15"/>
    <n v="1418684895"/>
    <x v="1834"/>
    <x v="4"/>
    <b v="0"/>
    <n v="90"/>
    <n v="131.16999999999999"/>
    <b v="1"/>
    <x v="4"/>
    <x v="11"/>
  </r>
  <r>
    <n v="1835"/>
    <s v="DIRTY LITTLE REBEL EP"/>
    <s v="WE ARE A HARD ROCK/PUNK BAND SEEKING FUNDS TO RECORD A NEW EP. _x000a__x000a_https://www.reverbnation.com/dirtylittlerebel"/>
    <n v="500"/>
    <n v="520"/>
    <n v="1"/>
    <x v="0"/>
    <s v="GB"/>
    <s v="GBP"/>
    <n v="1459439471"/>
    <d v="2016-03-31T15:51:11"/>
    <n v="1456851071"/>
    <x v="1835"/>
    <x v="1"/>
    <b v="0"/>
    <n v="11"/>
    <n v="47.27"/>
    <b v="1"/>
    <x v="4"/>
    <x v="11"/>
  </r>
  <r>
    <n v="1836"/>
    <s v="KICKSTART OUR &lt;+3"/>
    <s v="Help fund our 2013 Sound &amp; Lighting Touring rig!"/>
    <n v="5000"/>
    <n v="10017"/>
    <n v="2"/>
    <x v="0"/>
    <s v="US"/>
    <s v="USD"/>
    <n v="1361129129"/>
    <d v="2013-02-17T19:25:29"/>
    <n v="1359660329"/>
    <x v="1836"/>
    <x v="42"/>
    <b v="0"/>
    <n v="55"/>
    <n v="182.13"/>
    <b v="1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"/>
    <x v="0"/>
    <s v="US"/>
    <s v="USD"/>
    <n v="1332029335"/>
    <d v="2012-03-18T00:08:55"/>
    <n v="1326848935"/>
    <x v="1837"/>
    <x v="12"/>
    <b v="0"/>
    <n v="30"/>
    <n v="61.37"/>
    <b v="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n v="1"/>
    <x v="0"/>
    <s v="US"/>
    <s v="USD"/>
    <n v="1317438000"/>
    <d v="2011-10-01T03:00:00"/>
    <n v="1314989557"/>
    <x v="1838"/>
    <x v="33"/>
    <b v="0"/>
    <n v="28"/>
    <n v="35.770000000000003"/>
    <b v="1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n v="2"/>
    <x v="0"/>
    <s v="US"/>
    <s v="USD"/>
    <n v="1475342382"/>
    <d v="2016-10-01T17:19:42"/>
    <n v="1472750382"/>
    <x v="1839"/>
    <x v="1"/>
    <b v="0"/>
    <n v="45"/>
    <n v="45.62"/>
    <b v="1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n v="1"/>
    <x v="0"/>
    <s v="US"/>
    <s v="USD"/>
    <n v="1367902740"/>
    <d v="2013-05-07T04:59:00"/>
    <n v="1366251510"/>
    <x v="1840"/>
    <x v="23"/>
    <b v="0"/>
    <n v="13"/>
    <n v="75.38"/>
    <b v="1"/>
    <x v="4"/>
    <x v="11"/>
  </r>
  <r>
    <n v="1841"/>
    <s v="Hydra Effect Debut EP"/>
    <s v="Hard Rock with a Positive Message. Help us fund, release and promote our debut EP!"/>
    <n v="2000"/>
    <n v="2035"/>
    <n v="1"/>
    <x v="0"/>
    <s v="US"/>
    <s v="USD"/>
    <n v="1400561940"/>
    <d v="2014-05-20T04:59:00"/>
    <n v="1397679445"/>
    <x v="1841"/>
    <x v="15"/>
    <b v="0"/>
    <n v="40"/>
    <n v="50.88"/>
    <b v="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"/>
    <x v="0"/>
    <s v="US"/>
    <s v="USD"/>
    <n v="1425275940"/>
    <d v="2015-03-02T05:59:00"/>
    <n v="1422371381"/>
    <x v="1842"/>
    <x v="35"/>
    <b v="0"/>
    <n v="21"/>
    <n v="119.29"/>
    <b v="1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"/>
    <x v="0"/>
    <s v="US"/>
    <s v="USD"/>
    <n v="1298245954"/>
    <d v="2011-02-20T23:52:34"/>
    <n v="1295653954"/>
    <x v="1843"/>
    <x v="1"/>
    <b v="0"/>
    <n v="134"/>
    <n v="92.54"/>
    <b v="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"/>
    <x v="0"/>
    <s v="US"/>
    <s v="USD"/>
    <n v="1307761200"/>
    <d v="2011-06-11T03:00:00"/>
    <n v="1304464914"/>
    <x v="1844"/>
    <x v="52"/>
    <b v="0"/>
    <n v="20"/>
    <n v="76.05"/>
    <b v="1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"/>
    <x v="0"/>
    <s v="US"/>
    <s v="USD"/>
    <n v="1466139300"/>
    <d v="2016-06-17T04:55:00"/>
    <n v="1464854398"/>
    <x v="1845"/>
    <x v="13"/>
    <b v="0"/>
    <n v="19"/>
    <n v="52.63"/>
    <b v="1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"/>
    <x v="0"/>
    <s v="US"/>
    <s v="USD"/>
    <n v="1355585777"/>
    <d v="2012-12-15T15:36:17"/>
    <n v="1352993777"/>
    <x v="1846"/>
    <x v="1"/>
    <b v="0"/>
    <n v="209"/>
    <n v="98.99"/>
    <b v="1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"/>
    <x v="0"/>
    <s v="US"/>
    <s v="USD"/>
    <n v="1429594832"/>
    <d v="2015-04-21T05:40:32"/>
    <n v="1427780432"/>
    <x v="1847"/>
    <x v="21"/>
    <b v="0"/>
    <n v="38"/>
    <n v="79.53"/>
    <b v="1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"/>
    <x v="0"/>
    <s v="US"/>
    <s v="USD"/>
    <n v="1312095540"/>
    <d v="2011-07-31T06:59:00"/>
    <n v="1306608888"/>
    <x v="1848"/>
    <x v="48"/>
    <b v="0"/>
    <n v="24"/>
    <n v="134.21"/>
    <b v="1"/>
    <x v="4"/>
    <x v="11"/>
  </r>
  <r>
    <n v="1849"/>
    <s v="Release the Skyline Album"/>
    <s v="Release the Skylines is a small, local Cleveland metal band looking to record an album."/>
    <n v="300"/>
    <n v="301"/>
    <n v="1"/>
    <x v="0"/>
    <s v="US"/>
    <s v="USD"/>
    <n v="1350505059"/>
    <d v="2012-10-17T20:17:39"/>
    <n v="1347913059"/>
    <x v="1849"/>
    <x v="1"/>
    <b v="0"/>
    <n v="8"/>
    <n v="37.630000000000003"/>
    <b v="1"/>
    <x v="4"/>
    <x v="11"/>
  </r>
  <r>
    <n v="1850"/>
    <s v="WILKES EP"/>
    <s v="WILKES is the solo venture of HighFlightSociety singer / Disciple bassist, Jason Wilkes. This project is to fund the debut 6 song EP."/>
    <n v="9000"/>
    <n v="9137"/>
    <n v="1"/>
    <x v="0"/>
    <s v="US"/>
    <s v="USD"/>
    <n v="1405033300"/>
    <d v="2014-07-10T23:01:40"/>
    <n v="1402441300"/>
    <x v="1850"/>
    <x v="1"/>
    <b v="0"/>
    <n v="179"/>
    <n v="51.04"/>
    <b v="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"/>
    <x v="0"/>
    <s v="US"/>
    <s v="USD"/>
    <n v="1406509200"/>
    <d v="2014-07-28T01:00:00"/>
    <n v="1404769538"/>
    <x v="1851"/>
    <x v="18"/>
    <b v="0"/>
    <n v="26"/>
    <n v="50.04"/>
    <b v="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n v="1"/>
    <x v="0"/>
    <s v="US"/>
    <s v="USD"/>
    <n v="1429920000"/>
    <d v="2015-04-25T00:00:00"/>
    <n v="1426703452"/>
    <x v="1852"/>
    <x v="46"/>
    <b v="0"/>
    <n v="131"/>
    <n v="133.93"/>
    <b v="1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n v="1"/>
    <x v="0"/>
    <s v="US"/>
    <s v="USD"/>
    <n v="1352860017"/>
    <d v="2012-11-14T02:26:57"/>
    <n v="1348536417"/>
    <x v="1853"/>
    <x v="38"/>
    <b v="0"/>
    <n v="14"/>
    <n v="58.21"/>
    <b v="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"/>
    <x v="0"/>
    <s v="US"/>
    <s v="USD"/>
    <n v="1369355437"/>
    <d v="2013-05-24T00:30:37"/>
    <n v="1366763437"/>
    <x v="1854"/>
    <x v="1"/>
    <b v="0"/>
    <n v="174"/>
    <n v="88.04"/>
    <b v="1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n v="2"/>
    <x v="0"/>
    <s v="CA"/>
    <s v="CAD"/>
    <n v="1389012940"/>
    <d v="2014-01-06T12:55:40"/>
    <n v="1385124940"/>
    <x v="1855"/>
    <x v="11"/>
    <b v="0"/>
    <n v="191"/>
    <n v="70.58"/>
    <b v="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n v="1"/>
    <x v="0"/>
    <s v="US"/>
    <s v="USD"/>
    <n v="1405715472"/>
    <d v="2014-07-18T20:31:12"/>
    <n v="1403901072"/>
    <x v="1856"/>
    <x v="21"/>
    <b v="0"/>
    <n v="38"/>
    <n v="53.29"/>
    <b v="1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n v="1"/>
    <x v="0"/>
    <s v="US"/>
    <s v="USD"/>
    <n v="1410546413"/>
    <d v="2014-09-12T18:26:53"/>
    <n v="1407954413"/>
    <x v="1857"/>
    <x v="1"/>
    <b v="0"/>
    <n v="22"/>
    <n v="136.36000000000001"/>
    <b v="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"/>
    <x v="0"/>
    <s v="US"/>
    <s v="USD"/>
    <n v="1324014521"/>
    <d v="2011-12-16T05:48:41"/>
    <n v="1318826921"/>
    <x v="1858"/>
    <x v="12"/>
    <b v="0"/>
    <n v="149"/>
    <n v="40.549999999999997"/>
    <b v="1"/>
    <x v="4"/>
    <x v="11"/>
  </r>
  <r>
    <n v="1859"/>
    <s v="Queen Kwong Tour to London and Paris"/>
    <s v="Queen Kwong is going ON TOUR to London and Paris!"/>
    <n v="3000"/>
    <n v="3955"/>
    <n v="1"/>
    <x v="0"/>
    <s v="US"/>
    <s v="USD"/>
    <n v="1316716129"/>
    <d v="2011-09-22T18:28:49"/>
    <n v="1314124129"/>
    <x v="1859"/>
    <x v="1"/>
    <b v="0"/>
    <n v="56"/>
    <n v="70.63"/>
    <b v="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n v="1"/>
    <x v="0"/>
    <s v="US"/>
    <s v="USD"/>
    <n v="1391706084"/>
    <d v="2014-02-06T17:01:24"/>
    <n v="1389891684"/>
    <x v="1860"/>
    <x v="21"/>
    <b v="0"/>
    <n v="19"/>
    <n v="52.68"/>
    <b v="1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s v="GB"/>
    <s v="GBP"/>
    <n v="1422256341"/>
    <d v="2015-01-26T07:12:21"/>
    <n v="1419664341"/>
    <x v="1861"/>
    <x v="1"/>
    <b v="0"/>
    <n v="0"/>
    <s v="N/A"/>
    <b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0"/>
    <x v="2"/>
    <s v="US"/>
    <s v="USD"/>
    <n v="1488958200"/>
    <d v="2017-03-08T07:30:00"/>
    <n v="1484912974"/>
    <x v="1862"/>
    <x v="54"/>
    <b v="0"/>
    <n v="16"/>
    <n v="90.94"/>
    <b v="0"/>
    <x v="6"/>
    <x v="18"/>
  </r>
  <r>
    <n v="1863"/>
    <s v="Project: 20M813"/>
    <s v="This is an Android game where you take control of the zombies and try to eat your way to world domination!"/>
    <n v="2500"/>
    <n v="10"/>
    <n v="0"/>
    <x v="2"/>
    <s v="US"/>
    <s v="USD"/>
    <n v="1402600085"/>
    <d v="2014-06-12T19:08:05"/>
    <n v="1400008085"/>
    <x v="1863"/>
    <x v="1"/>
    <b v="0"/>
    <n v="2"/>
    <n v="5"/>
    <b v="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0"/>
    <x v="2"/>
    <s v="US"/>
    <s v="USD"/>
    <n v="1399223500"/>
    <d v="2014-05-04T17:11:40"/>
    <n v="1396631500"/>
    <x v="1864"/>
    <x v="1"/>
    <b v="0"/>
    <n v="48"/>
    <n v="58.08"/>
    <b v="0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n v="0"/>
    <x v="2"/>
    <s v="GB"/>
    <s v="GBP"/>
    <n v="1478425747"/>
    <d v="2016-11-06T09:49:07"/>
    <n v="1475398147"/>
    <x v="1865"/>
    <x v="6"/>
    <b v="0"/>
    <n v="2"/>
    <n v="2"/>
    <b v="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n v="0"/>
    <x v="2"/>
    <s v="US"/>
    <s v="USD"/>
    <n v="1488340800"/>
    <d v="2017-03-01T04:00:00"/>
    <n v="1483768497"/>
    <x v="1866"/>
    <x v="28"/>
    <b v="0"/>
    <n v="2"/>
    <n v="62.5"/>
    <b v="0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2"/>
    <s v="US"/>
    <s v="USD"/>
    <n v="1478383912"/>
    <d v="2016-11-05T22:11:52"/>
    <n v="1475791912"/>
    <x v="1867"/>
    <x v="1"/>
    <b v="0"/>
    <n v="1"/>
    <n v="10"/>
    <b v="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n v="0"/>
    <x v="2"/>
    <s v="US"/>
    <s v="USD"/>
    <n v="1450166340"/>
    <d v="2015-12-15T07:59:00"/>
    <n v="1448044925"/>
    <x v="1868"/>
    <x v="25"/>
    <b v="0"/>
    <n v="17"/>
    <n v="71.59"/>
    <b v="0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s v="US"/>
    <s v="USD"/>
    <n v="1483488249"/>
    <d v="2017-01-04T00:04:09"/>
    <n v="1480896249"/>
    <x v="1869"/>
    <x v="1"/>
    <b v="0"/>
    <n v="0"/>
    <s v="N/A"/>
    <b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n v="0"/>
    <x v="2"/>
    <s v="US"/>
    <s v="USD"/>
    <n v="1454213820"/>
    <d v="2016-01-31T04:17:00"/>
    <n v="1451723535"/>
    <x v="1870"/>
    <x v="41"/>
    <b v="0"/>
    <n v="11"/>
    <n v="32.82"/>
    <b v="0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n v="1"/>
    <x v="2"/>
    <s v="US"/>
    <s v="USD"/>
    <n v="1416512901"/>
    <d v="2014-11-20T19:48:21"/>
    <n v="1413053301"/>
    <x v="1871"/>
    <x v="4"/>
    <b v="0"/>
    <n v="95"/>
    <n v="49.12"/>
    <b v="0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n v="0"/>
    <x v="2"/>
    <s v="US"/>
    <s v="USD"/>
    <n v="1435633602"/>
    <d v="2015-06-30T03:06:42"/>
    <n v="1433041602"/>
    <x v="1872"/>
    <x v="1"/>
    <b v="0"/>
    <n v="13"/>
    <n v="16.309999999999999"/>
    <b v="0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n v="0"/>
    <x v="2"/>
    <s v="CA"/>
    <s v="CAD"/>
    <n v="1436373900"/>
    <d v="2015-07-08T16:45:00"/>
    <n v="1433861210"/>
    <x v="1873"/>
    <x v="41"/>
    <b v="0"/>
    <n v="2"/>
    <n v="18"/>
    <b v="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2"/>
    <s v="US"/>
    <s v="USD"/>
    <n v="1467155733"/>
    <d v="2016-06-28T23:15:33"/>
    <n v="1465427733"/>
    <x v="1874"/>
    <x v="18"/>
    <b v="0"/>
    <n v="2"/>
    <n v="13"/>
    <b v="0"/>
    <x v="6"/>
    <x v="18"/>
  </r>
  <r>
    <n v="1875"/>
    <s v="Claws &amp; Fins"/>
    <s v="Sea opposition of Crab's family and angry fishes. Who is going to win, and who is going to loose ?!"/>
    <n v="10000"/>
    <n v="51"/>
    <n v="0"/>
    <x v="2"/>
    <s v="US"/>
    <s v="USD"/>
    <n v="1470519308"/>
    <d v="2016-08-06T21:35:08"/>
    <n v="1465335308"/>
    <x v="1875"/>
    <x v="12"/>
    <b v="0"/>
    <n v="3"/>
    <n v="17"/>
    <b v="0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s v="AU"/>
    <s v="AUD"/>
    <n v="1402901405"/>
    <d v="2014-06-16T06:50:05"/>
    <n v="1400309405"/>
    <x v="1876"/>
    <x v="1"/>
    <b v="0"/>
    <n v="0"/>
    <s v="N/A"/>
    <b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s v="US"/>
    <s v="USD"/>
    <n v="1425170525"/>
    <d v="2015-03-01T00:42:05"/>
    <n v="1422664925"/>
    <x v="1877"/>
    <x v="41"/>
    <b v="0"/>
    <n v="0"/>
    <s v="N/A"/>
    <b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s v="AU"/>
    <s v="AUD"/>
    <n v="1402618355"/>
    <d v="2014-06-13T00:12:35"/>
    <n v="1400026355"/>
    <x v="1878"/>
    <x v="1"/>
    <b v="0"/>
    <n v="0"/>
    <s v="N/A"/>
    <b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n v="0"/>
    <x v="2"/>
    <s v="ES"/>
    <s v="EUR"/>
    <n v="1457966129"/>
    <d v="2016-03-14T14:35:29"/>
    <n v="1455377729"/>
    <x v="1879"/>
    <x v="1"/>
    <b v="0"/>
    <n v="2"/>
    <n v="3"/>
    <b v="0"/>
    <x v="6"/>
    <x v="18"/>
  </r>
  <r>
    <n v="1880"/>
    <s v="Sim Betting Football"/>
    <s v="Sim Betting Football is the only football (soccer) betting simulation  game."/>
    <n v="5000"/>
    <n v="1004"/>
    <n v="0"/>
    <x v="2"/>
    <s v="GB"/>
    <s v="GBP"/>
    <n v="1459341380"/>
    <d v="2016-03-30T12:36:20"/>
    <n v="1456839380"/>
    <x v="1880"/>
    <x v="41"/>
    <b v="0"/>
    <n v="24"/>
    <n v="41.83"/>
    <b v="0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n v="2"/>
    <x v="0"/>
    <s v="US"/>
    <s v="USD"/>
    <n v="1425955189"/>
    <d v="2015-03-10T02:39:49"/>
    <n v="1423366789"/>
    <x v="1881"/>
    <x v="1"/>
    <b v="0"/>
    <n v="70"/>
    <n v="49.34"/>
    <b v="1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"/>
    <x v="0"/>
    <s v="US"/>
    <s v="USD"/>
    <n v="1341964080"/>
    <d v="2012-07-10T23:48:00"/>
    <n v="1339109212"/>
    <x v="1882"/>
    <x v="15"/>
    <b v="0"/>
    <n v="81"/>
    <n v="41.73"/>
    <b v="1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"/>
    <x v="0"/>
    <s v="US"/>
    <s v="USD"/>
    <n v="1333921508"/>
    <d v="2012-04-08T21:45:08"/>
    <n v="1331333108"/>
    <x v="1883"/>
    <x v="1"/>
    <b v="0"/>
    <n v="32"/>
    <n v="32.72"/>
    <b v="1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"/>
    <x v="0"/>
    <s v="US"/>
    <s v="USD"/>
    <n v="1354017600"/>
    <d v="2012-11-27T12:00:00"/>
    <n v="1350967535"/>
    <x v="1884"/>
    <x v="6"/>
    <b v="0"/>
    <n v="26"/>
    <n v="51.96"/>
    <b v="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n v="1"/>
    <x v="0"/>
    <s v="US"/>
    <s v="USD"/>
    <n v="1344636000"/>
    <d v="2012-08-10T22:00:00"/>
    <n v="1341800110"/>
    <x v="1885"/>
    <x v="15"/>
    <b v="0"/>
    <n v="105"/>
    <n v="50.69"/>
    <b v="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"/>
    <x v="0"/>
    <s v="US"/>
    <s v="USD"/>
    <n v="1415832338"/>
    <d v="2014-11-12T22:45:38"/>
    <n v="1413236738"/>
    <x v="1886"/>
    <x v="1"/>
    <b v="0"/>
    <n v="29"/>
    <n v="42.24"/>
    <b v="1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"/>
    <x v="0"/>
    <s v="ES"/>
    <s v="EUR"/>
    <n v="1449178200"/>
    <d v="2015-12-03T21:30:00"/>
    <n v="1447614732"/>
    <x v="1887"/>
    <x v="10"/>
    <b v="0"/>
    <n v="8"/>
    <n v="416.88"/>
    <b v="1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2"/>
    <x v="0"/>
    <s v="US"/>
    <s v="USD"/>
    <n v="1275368340"/>
    <d v="2010-06-01T04:59:00"/>
    <n v="1272692732"/>
    <x v="1888"/>
    <x v="0"/>
    <b v="0"/>
    <n v="89"/>
    <n v="46.65"/>
    <b v="1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n v="1"/>
    <x v="0"/>
    <s v="US"/>
    <s v="USD"/>
    <n v="1363024946"/>
    <d v="2013-03-11T18:02:26"/>
    <n v="1359140546"/>
    <x v="1889"/>
    <x v="11"/>
    <b v="0"/>
    <n v="44"/>
    <n v="48.45"/>
    <b v="1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"/>
    <x v="0"/>
    <s v="US"/>
    <s v="USD"/>
    <n v="1355597528"/>
    <d v="2012-12-15T18:52:08"/>
    <n v="1353005528"/>
    <x v="1890"/>
    <x v="1"/>
    <b v="0"/>
    <n v="246"/>
    <n v="70.53"/>
    <b v="1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"/>
    <x v="0"/>
    <s v="US"/>
    <s v="USD"/>
    <n v="1279778400"/>
    <d v="2010-07-22T06:00:00"/>
    <n v="1275851354"/>
    <x v="1891"/>
    <x v="11"/>
    <b v="0"/>
    <n v="120"/>
    <n v="87.96"/>
    <b v="1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n v="1"/>
    <x v="0"/>
    <s v="US"/>
    <s v="USD"/>
    <n v="1307459881"/>
    <d v="2011-06-07T15:18:01"/>
    <n v="1304867881"/>
    <x v="1892"/>
    <x v="1"/>
    <b v="0"/>
    <n v="26"/>
    <n v="26.27"/>
    <b v="1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n v="1"/>
    <x v="0"/>
    <s v="US"/>
    <s v="USD"/>
    <n v="1302926340"/>
    <d v="2011-04-16T03:59:00"/>
    <n v="1301524585"/>
    <x v="1893"/>
    <x v="3"/>
    <b v="0"/>
    <n v="45"/>
    <n v="57.78"/>
    <b v="1"/>
    <x v="4"/>
    <x v="14"/>
  </r>
  <r>
    <n v="1894"/>
    <s v="Help me release my first 3 song EP!!"/>
    <s v="Im trying to raise $1000 for a 3 song EP in a studio!"/>
    <n v="1000"/>
    <n v="1145"/>
    <n v="1"/>
    <x v="0"/>
    <s v="US"/>
    <s v="USD"/>
    <n v="1329082983"/>
    <d v="2012-02-12T21:43:03"/>
    <n v="1326404583"/>
    <x v="1894"/>
    <x v="0"/>
    <b v="0"/>
    <n v="20"/>
    <n v="57.25"/>
    <b v="1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"/>
    <x v="0"/>
    <s v="US"/>
    <s v="USD"/>
    <n v="1445363722"/>
    <d v="2015-10-20T17:55:22"/>
    <n v="1442771722"/>
    <x v="1895"/>
    <x v="1"/>
    <b v="0"/>
    <n v="47"/>
    <n v="196.34"/>
    <b v="1"/>
    <x v="4"/>
    <x v="14"/>
  </r>
  <r>
    <n v="1896"/>
    <s v="the bridge"/>
    <s v="My barely anticipated second album of self produced songs is ready to go.  Just need a little help to cover mastering, artwork etc."/>
    <n v="451"/>
    <n v="559"/>
    <n v="1"/>
    <x v="0"/>
    <s v="US"/>
    <s v="USD"/>
    <n v="1334250165"/>
    <d v="2012-04-12T17:02:45"/>
    <n v="1331658165"/>
    <x v="1896"/>
    <x v="1"/>
    <b v="0"/>
    <n v="13"/>
    <n v="43"/>
    <b v="1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n v="1"/>
    <x v="0"/>
    <s v="US"/>
    <s v="USD"/>
    <n v="1393966800"/>
    <d v="2014-03-04T21:00:00"/>
    <n v="1392040806"/>
    <x v="1897"/>
    <x v="24"/>
    <b v="0"/>
    <n v="183"/>
    <n v="35.549999999999997"/>
    <b v="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n v="1"/>
    <x v="0"/>
    <s v="US"/>
    <s v="USD"/>
    <n v="1454349600"/>
    <d v="2016-02-01T18:00:00"/>
    <n v="1451277473"/>
    <x v="1898"/>
    <x v="8"/>
    <b v="0"/>
    <n v="21"/>
    <n v="68.81"/>
    <b v="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"/>
    <x v="0"/>
    <s v="US"/>
    <s v="USD"/>
    <n v="1427319366"/>
    <d v="2015-03-25T21:36:06"/>
    <n v="1424730966"/>
    <x v="1899"/>
    <x v="1"/>
    <b v="0"/>
    <n v="42"/>
    <n v="28.57"/>
    <b v="1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"/>
    <x v="0"/>
    <s v="US"/>
    <s v="USD"/>
    <n v="1349517540"/>
    <d v="2012-10-06T09:59:00"/>
    <n v="1347137731"/>
    <x v="1900"/>
    <x v="33"/>
    <b v="0"/>
    <n v="54"/>
    <n v="50.63"/>
    <b v="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0"/>
    <x v="2"/>
    <s v="GB"/>
    <s v="GBP"/>
    <n v="1432299600"/>
    <d v="2015-05-22T13:00:00"/>
    <n v="1429707729"/>
    <x v="1901"/>
    <x v="1"/>
    <b v="0"/>
    <n v="25"/>
    <n v="106.8"/>
    <b v="0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n v="0"/>
    <x v="2"/>
    <s v="NL"/>
    <s v="EUR"/>
    <n v="1425495447"/>
    <d v="2015-03-04T18:57:27"/>
    <n v="1422903447"/>
    <x v="1902"/>
    <x v="1"/>
    <b v="0"/>
    <n v="3"/>
    <n v="4"/>
    <b v="0"/>
    <x v="2"/>
    <x v="29"/>
  </r>
  <r>
    <n v="1903"/>
    <s v="MiPointer"/>
    <s v="A cool smart laser pointer for presenting professionals. Unique by design, widest functional coverage for both IOS and Android."/>
    <n v="3000"/>
    <n v="1398"/>
    <n v="0"/>
    <x v="2"/>
    <s v="US"/>
    <s v="USD"/>
    <n v="1485541791"/>
    <d v="2017-01-27T18:29:51"/>
    <n v="1480357791"/>
    <x v="1903"/>
    <x v="12"/>
    <b v="0"/>
    <n v="41"/>
    <n v="34.1"/>
    <b v="0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2"/>
    <s v="US"/>
    <s v="USD"/>
    <n v="1451752021"/>
    <d v="2016-01-02T16:27:01"/>
    <n v="1447864021"/>
    <x v="1904"/>
    <x v="11"/>
    <b v="0"/>
    <n v="2"/>
    <n v="25"/>
    <b v="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2"/>
    <s v="US"/>
    <s v="USD"/>
    <n v="1410127994"/>
    <d v="2014-09-07T22:13:14"/>
    <n v="1407535994"/>
    <x v="1905"/>
    <x v="1"/>
    <b v="0"/>
    <n v="4"/>
    <n v="10.5"/>
    <b v="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0"/>
    <x v="2"/>
    <s v="US"/>
    <s v="USD"/>
    <n v="1466697983"/>
    <d v="2016-06-23T16:06:23"/>
    <n v="1464105983"/>
    <x v="1906"/>
    <x v="1"/>
    <b v="0"/>
    <n v="99"/>
    <n v="215.96"/>
    <b v="0"/>
    <x v="2"/>
    <x v="29"/>
  </r>
  <r>
    <n v="1907"/>
    <s v="Litter-Buddy"/>
    <s v="Litter-Buddy is great economical alternative to leading pet waste disposal systems with cartridge bag elements."/>
    <n v="30000"/>
    <n v="85"/>
    <n v="0"/>
    <x v="2"/>
    <s v="US"/>
    <s v="USD"/>
    <n v="1400853925"/>
    <d v="2014-05-23T14:05:25"/>
    <n v="1399557925"/>
    <x v="1907"/>
    <x v="13"/>
    <b v="0"/>
    <n v="4"/>
    <n v="21.25"/>
    <b v="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0"/>
    <x v="2"/>
    <s v="US"/>
    <s v="USD"/>
    <n v="1483048900"/>
    <d v="2016-12-29T22:01:40"/>
    <n v="1480456900"/>
    <x v="1908"/>
    <x v="1"/>
    <b v="0"/>
    <n v="4"/>
    <n v="108.25"/>
    <b v="0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0"/>
    <x v="2"/>
    <s v="US"/>
    <s v="USD"/>
    <n v="1414059479"/>
    <d v="2014-10-23T10:17:59"/>
    <n v="1411467479"/>
    <x v="1909"/>
    <x v="1"/>
    <b v="0"/>
    <n v="38"/>
    <n v="129.97"/>
    <b v="0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0"/>
    <x v="2"/>
    <s v="NL"/>
    <s v="EUR"/>
    <n v="1446331500"/>
    <d v="2015-10-31T22:45:00"/>
    <n v="1442531217"/>
    <x v="1910"/>
    <x v="7"/>
    <b v="0"/>
    <n v="285"/>
    <n v="117.49"/>
    <b v="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n v="0"/>
    <x v="2"/>
    <s v="NZ"/>
    <s v="NZD"/>
    <n v="1407545334"/>
    <d v="2014-08-09T00:48:54"/>
    <n v="1404953334"/>
    <x v="1911"/>
    <x v="1"/>
    <b v="0"/>
    <n v="1"/>
    <n v="10"/>
    <b v="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1"/>
    <x v="2"/>
    <s v="US"/>
    <s v="USD"/>
    <n v="1433395560"/>
    <d v="2015-06-04T05:26:00"/>
    <n v="1430803560"/>
    <x v="1912"/>
    <x v="1"/>
    <b v="0"/>
    <n v="42"/>
    <n v="70.599999999999994"/>
    <b v="0"/>
    <x v="2"/>
    <x v="29"/>
  </r>
  <r>
    <n v="1913"/>
    <s v="Tibio - Spreading warmth in everyones home"/>
    <s v="Tibio is a revolutionary new product designed to solve an age old problem."/>
    <n v="48000"/>
    <n v="637"/>
    <n v="0"/>
    <x v="2"/>
    <s v="GB"/>
    <s v="GBP"/>
    <n v="1412770578"/>
    <d v="2014-10-08T12:16:18"/>
    <n v="1410178578"/>
    <x v="1913"/>
    <x v="1"/>
    <b v="0"/>
    <n v="26"/>
    <n v="24.5"/>
    <b v="0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0"/>
    <x v="2"/>
    <s v="US"/>
    <s v="USD"/>
    <n v="1414814340"/>
    <d v="2014-11-01T03:59:00"/>
    <n v="1413519073"/>
    <x v="1914"/>
    <x v="13"/>
    <b v="0"/>
    <n v="2"/>
    <n v="30"/>
    <b v="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n v="0"/>
    <x v="2"/>
    <s v="US"/>
    <s v="USD"/>
    <n v="1409620222"/>
    <d v="2014-09-02T01:10:22"/>
    <n v="1407892222"/>
    <x v="1915"/>
    <x v="18"/>
    <b v="0"/>
    <n v="4"/>
    <n v="2"/>
    <b v="0"/>
    <x v="2"/>
    <x v="29"/>
  </r>
  <r>
    <n v="1916"/>
    <s v="The Paint Can Holder by U.S. Green Products"/>
    <s v="The Paint Can Holder Makes Painting Easier and Safer on Extension Ladders."/>
    <n v="20000"/>
    <n v="102"/>
    <n v="0"/>
    <x v="2"/>
    <s v="US"/>
    <s v="USD"/>
    <n v="1478542375"/>
    <d v="2016-11-07T18:12:55"/>
    <n v="1476378775"/>
    <x v="1916"/>
    <x v="25"/>
    <b v="0"/>
    <n v="6"/>
    <n v="17"/>
    <b v="0"/>
    <x v="2"/>
    <x v="29"/>
  </r>
  <r>
    <n v="1917"/>
    <s v="Chronovisor:The MOST innovative watch for night time reading"/>
    <s v="Let's build a legendary brand altogether"/>
    <n v="390000"/>
    <n v="205025"/>
    <n v="1"/>
    <x v="2"/>
    <s v="HK"/>
    <s v="HKD"/>
    <n v="1486708133"/>
    <d v="2017-02-10T06:28:53"/>
    <n v="1484116133"/>
    <x v="1917"/>
    <x v="1"/>
    <b v="0"/>
    <n v="70"/>
    <n v="2928.93"/>
    <b v="0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0"/>
    <x v="2"/>
    <s v="US"/>
    <s v="USD"/>
    <n v="1407869851"/>
    <d v="2014-08-12T18:57:31"/>
    <n v="1404845851"/>
    <x v="1918"/>
    <x v="6"/>
    <b v="0"/>
    <n v="9"/>
    <n v="28.89"/>
    <b v="0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0"/>
    <x v="2"/>
    <s v="US"/>
    <s v="USD"/>
    <n v="1432069249"/>
    <d v="2015-05-19T21:00:49"/>
    <n v="1429477249"/>
    <x v="1919"/>
    <x v="1"/>
    <b v="0"/>
    <n v="8"/>
    <n v="29.63"/>
    <b v="0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n v="0"/>
    <x v="2"/>
    <s v="GB"/>
    <s v="GBP"/>
    <n v="1445468400"/>
    <d v="2015-10-21T23:00:00"/>
    <n v="1443042061"/>
    <x v="1920"/>
    <x v="33"/>
    <b v="0"/>
    <n v="105"/>
    <n v="40.98"/>
    <b v="0"/>
    <x v="2"/>
    <x v="29"/>
  </r>
  <r>
    <n v="1921"/>
    <s v="The Fine Spirits are making an album!"/>
    <s v="The Fine Spirits are making an album, but we need your help!"/>
    <n v="1500"/>
    <n v="2052"/>
    <n v="1"/>
    <x v="0"/>
    <s v="US"/>
    <s v="USD"/>
    <n v="1342243143"/>
    <d v="2012-07-14T05:19:03"/>
    <n v="1339651143"/>
    <x v="1921"/>
    <x v="1"/>
    <b v="0"/>
    <n v="38"/>
    <n v="54"/>
    <b v="1"/>
    <x v="4"/>
    <x v="14"/>
  </r>
  <r>
    <n v="1922"/>
    <s v="Low Weather // Debut Album"/>
    <s v="Low Weather's debut album is halfway finished.  With your help and your help alone we can record the rest!"/>
    <n v="2000"/>
    <n v="2311"/>
    <n v="1"/>
    <x v="0"/>
    <s v="US"/>
    <s v="USD"/>
    <n v="1386828507"/>
    <d v="2013-12-12T06:08:27"/>
    <n v="1384236507"/>
    <x v="1922"/>
    <x v="1"/>
    <b v="0"/>
    <n v="64"/>
    <n v="36.11"/>
    <b v="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n v="2"/>
    <x v="0"/>
    <s v="US"/>
    <s v="USD"/>
    <n v="1317099540"/>
    <d v="2011-09-27T04:59:00"/>
    <n v="1313612532"/>
    <x v="1923"/>
    <x v="4"/>
    <b v="0"/>
    <n v="13"/>
    <n v="23.15"/>
    <b v="1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n v="1"/>
    <x v="0"/>
    <s v="US"/>
    <s v="USD"/>
    <n v="1389814380"/>
    <d v="2014-01-15T19:33:00"/>
    <n v="1387390555"/>
    <x v="1924"/>
    <x v="33"/>
    <b v="0"/>
    <n v="33"/>
    <n v="104"/>
    <b v="1"/>
    <x v="4"/>
    <x v="14"/>
  </r>
  <r>
    <n v="1925"/>
    <s v="The Freakniks Debut Album: Infinite Love"/>
    <s v="The Freakniks are making their psychedelic freak-folk debut studio album and they need your help."/>
    <n v="1500"/>
    <n v="1655"/>
    <n v="1"/>
    <x v="0"/>
    <s v="US"/>
    <s v="USD"/>
    <n v="1381449600"/>
    <d v="2013-10-11T00:00:00"/>
    <n v="1379540288"/>
    <x v="1925"/>
    <x v="24"/>
    <b v="0"/>
    <n v="52"/>
    <n v="31.83"/>
    <b v="1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2"/>
    <x v="0"/>
    <s v="US"/>
    <s v="USD"/>
    <n v="1288657560"/>
    <d v="2010-11-02T00:26:00"/>
    <n v="1286319256"/>
    <x v="1926"/>
    <x v="14"/>
    <b v="0"/>
    <n v="107"/>
    <n v="27.39"/>
    <b v="1"/>
    <x v="4"/>
    <x v="14"/>
  </r>
  <r>
    <n v="1927"/>
    <s v="GBS Detroit Presents Hampshire"/>
    <s v="Hampshire is headed to GBS Detroit."/>
    <n v="600"/>
    <n v="620"/>
    <n v="1"/>
    <x v="0"/>
    <s v="US"/>
    <s v="USD"/>
    <n v="1331182740"/>
    <d v="2012-03-08T04:59:00"/>
    <n v="1329856839"/>
    <x v="1927"/>
    <x v="13"/>
    <b v="0"/>
    <n v="11"/>
    <n v="56.36"/>
    <b v="1"/>
    <x v="4"/>
    <x v="14"/>
  </r>
  <r>
    <n v="1928"/>
    <s v="Jollyheads Circus Debut Album &quot;The Kaleidoscope Dawn&quot;"/>
    <s v="Help us master and release our debut album &quot;The Kaleidoscope Dawn&quot;"/>
    <n v="2550"/>
    <n v="2630"/>
    <n v="1"/>
    <x v="0"/>
    <s v="US"/>
    <s v="USD"/>
    <n v="1367940794"/>
    <d v="2013-05-07T15:33:14"/>
    <n v="1365348794"/>
    <x v="1928"/>
    <x v="1"/>
    <b v="0"/>
    <n v="34"/>
    <n v="77.349999999999994"/>
    <b v="1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n v="1"/>
    <x v="0"/>
    <s v="US"/>
    <s v="USD"/>
    <n v="1309825866"/>
    <d v="2011-07-05T00:31:06"/>
    <n v="1306197066"/>
    <x v="1929"/>
    <x v="16"/>
    <b v="0"/>
    <n v="75"/>
    <n v="42.8"/>
    <b v="1"/>
    <x v="4"/>
    <x v="14"/>
  </r>
  <r>
    <n v="1930"/>
    <s v="Magnetic Flowers Presents: Old, Cold. Losing It."/>
    <s v="We're nearly done recording, but we're out of money! Help us release the record!!!"/>
    <n v="1000"/>
    <n v="1270"/>
    <n v="1"/>
    <x v="0"/>
    <s v="US"/>
    <s v="USD"/>
    <n v="1373203482"/>
    <d v="2013-07-07T13:24:42"/>
    <n v="1368019482"/>
    <x v="1930"/>
    <x v="12"/>
    <b v="0"/>
    <n v="26"/>
    <n v="48.85"/>
    <b v="1"/>
    <x v="4"/>
    <x v="14"/>
  </r>
  <r>
    <n v="1931"/>
    <s v="New Lions After Dark EP!"/>
    <s v="We're an indie rock band from Clearwater, FL headed back into the studio to finish our latest EP."/>
    <n v="2000"/>
    <n v="2412.02"/>
    <n v="1"/>
    <x v="0"/>
    <s v="US"/>
    <s v="USD"/>
    <n v="1337657400"/>
    <d v="2012-05-22T03:30:00"/>
    <n v="1336512309"/>
    <x v="1931"/>
    <x v="58"/>
    <b v="0"/>
    <n v="50"/>
    <n v="48.24"/>
    <b v="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"/>
    <x v="0"/>
    <s v="US"/>
    <s v="USD"/>
    <n v="1327433173"/>
    <d v="2012-01-24T19:26:13"/>
    <n v="1325618773"/>
    <x v="1932"/>
    <x v="21"/>
    <b v="0"/>
    <n v="80"/>
    <n v="70.209999999999994"/>
    <b v="1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2"/>
    <x v="0"/>
    <s v="US"/>
    <s v="USD"/>
    <n v="1411787307"/>
    <d v="2014-09-27T03:08:27"/>
    <n v="1409195307"/>
    <x v="1933"/>
    <x v="1"/>
    <b v="0"/>
    <n v="110"/>
    <n v="94.05"/>
    <b v="1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"/>
    <x v="0"/>
    <s v="US"/>
    <s v="USD"/>
    <n v="1324789200"/>
    <d v="2011-12-25T05:00:00"/>
    <n v="1321649321"/>
    <x v="1934"/>
    <x v="8"/>
    <b v="0"/>
    <n v="77"/>
    <n v="80.27"/>
    <b v="1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n v="1"/>
    <x v="0"/>
    <s v="US"/>
    <s v="USD"/>
    <n v="1403326740"/>
    <d v="2014-06-21T04:59:00"/>
    <n v="1400106171"/>
    <x v="1935"/>
    <x v="46"/>
    <b v="0"/>
    <n v="50"/>
    <n v="54.2"/>
    <b v="1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n v="1"/>
    <x v="0"/>
    <s v="US"/>
    <s v="USD"/>
    <n v="1323151140"/>
    <d v="2011-12-06T05:59:00"/>
    <n v="1320528070"/>
    <x v="1936"/>
    <x v="1"/>
    <b v="0"/>
    <n v="145"/>
    <n v="60.27"/>
    <b v="1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n v="2"/>
    <x v="0"/>
    <s v="US"/>
    <s v="USD"/>
    <n v="1339732740"/>
    <d v="2012-06-15T03:59:00"/>
    <n v="1338346281"/>
    <x v="1937"/>
    <x v="3"/>
    <b v="0"/>
    <n v="29"/>
    <n v="38.74"/>
    <b v="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"/>
    <x v="0"/>
    <s v="US"/>
    <s v="USD"/>
    <n v="1372741200"/>
    <d v="2013-07-02T05:00:00"/>
    <n v="1370067231"/>
    <x v="1938"/>
    <x v="0"/>
    <b v="0"/>
    <n v="114"/>
    <n v="152.54"/>
    <b v="1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"/>
    <x v="0"/>
    <s v="US"/>
    <s v="USD"/>
    <n v="1362955108"/>
    <d v="2013-03-10T22:38:28"/>
    <n v="1360366708"/>
    <x v="1939"/>
    <x v="1"/>
    <b v="0"/>
    <n v="96"/>
    <n v="115.31"/>
    <b v="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n v="2"/>
    <x v="0"/>
    <s v="US"/>
    <s v="USD"/>
    <n v="1308110340"/>
    <d v="2011-06-15T03:59:00"/>
    <n v="1304770233"/>
    <x v="1940"/>
    <x v="19"/>
    <b v="0"/>
    <n v="31"/>
    <n v="35.840000000000003"/>
    <b v="1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n v="1"/>
    <x v="0"/>
    <s v="US"/>
    <s v="USD"/>
    <n v="1400137131"/>
    <d v="2014-05-15T06:58:51"/>
    <n v="1397545131"/>
    <x v="1941"/>
    <x v="1"/>
    <b v="1"/>
    <n v="4883"/>
    <n v="64.569999999999993"/>
    <b v="1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"/>
    <x v="0"/>
    <s v="US"/>
    <s v="USD"/>
    <n v="1309809140"/>
    <d v="2011-07-04T19:52:20"/>
    <n v="1302033140"/>
    <x v="1942"/>
    <x v="37"/>
    <b v="1"/>
    <n v="95"/>
    <n v="87.44"/>
    <b v="1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n v="17"/>
    <x v="0"/>
    <s v="US"/>
    <s v="USD"/>
    <n v="1470896916"/>
    <d v="2016-08-11T06:28:36"/>
    <n v="1467008916"/>
    <x v="1943"/>
    <x v="11"/>
    <b v="1"/>
    <n v="2478"/>
    <n v="68.819999999999993"/>
    <b v="1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8"/>
    <x v="0"/>
    <s v="US"/>
    <s v="USD"/>
    <n v="1398952890"/>
    <d v="2014-05-01T14:01:30"/>
    <n v="1396360890"/>
    <x v="1944"/>
    <x v="1"/>
    <b v="1"/>
    <n v="1789"/>
    <n v="176.2"/>
    <b v="1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n v="3"/>
    <x v="0"/>
    <s v="ES"/>
    <s v="EUR"/>
    <n v="1436680958"/>
    <d v="2015-07-12T06:02:38"/>
    <n v="1433224958"/>
    <x v="1945"/>
    <x v="4"/>
    <b v="1"/>
    <n v="680"/>
    <n v="511.79"/>
    <b v="1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"/>
    <x v="0"/>
    <s v="US"/>
    <s v="USD"/>
    <n v="1397961361"/>
    <d v="2014-04-20T02:36:01"/>
    <n v="1392780961"/>
    <x v="1946"/>
    <x v="12"/>
    <b v="1"/>
    <n v="70"/>
    <n v="160.44"/>
    <b v="1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"/>
    <x v="0"/>
    <s v="US"/>
    <s v="USD"/>
    <n v="1258955940"/>
    <d v="2009-11-23T05:59:00"/>
    <n v="1255730520"/>
    <x v="1947"/>
    <x v="46"/>
    <b v="1"/>
    <n v="23"/>
    <n v="35"/>
    <b v="1"/>
    <x v="2"/>
    <x v="30"/>
  </r>
  <r>
    <n v="1948"/>
    <s v="UDOO X86: The Most Powerful Maker Board Ever"/>
    <s v="10 times more powerful than Raspberry Pi 3, x86 64-bit architecture"/>
    <n v="100000"/>
    <n v="800211"/>
    <n v="8"/>
    <x v="0"/>
    <s v="US"/>
    <s v="USD"/>
    <n v="1465232520"/>
    <d v="2016-06-06T17:02:00"/>
    <n v="1460557809"/>
    <x v="1948"/>
    <x v="59"/>
    <b v="1"/>
    <n v="4245"/>
    <n v="188.51"/>
    <b v="1"/>
    <x v="2"/>
    <x v="30"/>
  </r>
  <r>
    <n v="1949"/>
    <s v="Shake Your Power"/>
    <s v="#ShakeYourPower brings clean energy to places in the world without electricity through the power of music."/>
    <n v="50000"/>
    <n v="53001.3"/>
    <n v="1"/>
    <x v="0"/>
    <s v="GB"/>
    <s v="GBP"/>
    <n v="1404986951"/>
    <d v="2014-07-10T10:09:11"/>
    <n v="1402394951"/>
    <x v="1949"/>
    <x v="1"/>
    <b v="1"/>
    <n v="943"/>
    <n v="56.2"/>
    <b v="1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"/>
    <x v="0"/>
    <s v="US"/>
    <s v="USD"/>
    <n v="1303446073"/>
    <d v="2011-04-22T04:21:13"/>
    <n v="1300767673"/>
    <x v="1950"/>
    <x v="0"/>
    <b v="1"/>
    <n v="1876"/>
    <n v="51.31"/>
    <b v="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"/>
    <x v="0"/>
    <s v="US"/>
    <s v="USD"/>
    <n v="1478516737"/>
    <d v="2016-11-07T11:05:37"/>
    <n v="1475921137"/>
    <x v="1951"/>
    <x v="1"/>
    <b v="1"/>
    <n v="834"/>
    <n v="127.36"/>
    <b v="1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n v="2"/>
    <x v="0"/>
    <s v="CA"/>
    <s v="CAD"/>
    <n v="1381934015"/>
    <d v="2013-10-16T14:33:35"/>
    <n v="1378737215"/>
    <x v="1952"/>
    <x v="46"/>
    <b v="1"/>
    <n v="682"/>
    <n v="101.86"/>
    <b v="1"/>
    <x v="2"/>
    <x v="30"/>
  </r>
  <r>
    <n v="1953"/>
    <s v="NTH Music Synthesizer"/>
    <s v="The NTH is an open source music synthesizer featuring instant fun, awesome sound, and a hackable design."/>
    <n v="15000"/>
    <n v="33892"/>
    <n v="2"/>
    <x v="0"/>
    <s v="US"/>
    <s v="USD"/>
    <n v="1330657200"/>
    <d v="2012-03-02T03:00:00"/>
    <n v="1328158065"/>
    <x v="1953"/>
    <x v="41"/>
    <b v="1"/>
    <n v="147"/>
    <n v="230.56"/>
    <b v="1"/>
    <x v="2"/>
    <x v="30"/>
  </r>
  <r>
    <n v="1954"/>
    <s v="Orison â€“ Rethink the Power of Energy"/>
    <s v="The First Home Battery System You Simply Plug in to Install"/>
    <n v="50000"/>
    <n v="349474"/>
    <n v="7"/>
    <x v="0"/>
    <s v="US"/>
    <s v="USD"/>
    <n v="1457758800"/>
    <d v="2016-03-12T05:00:00"/>
    <n v="1453730176"/>
    <x v="1954"/>
    <x v="54"/>
    <b v="1"/>
    <n v="415"/>
    <n v="842.11"/>
    <b v="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4"/>
    <x v="0"/>
    <s v="US"/>
    <s v="USD"/>
    <n v="1337799600"/>
    <d v="2012-05-23T19:00:00"/>
    <n v="1334989881"/>
    <x v="1955"/>
    <x v="15"/>
    <b v="1"/>
    <n v="290"/>
    <n v="577.28"/>
    <b v="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3"/>
    <x v="0"/>
    <s v="US"/>
    <s v="USD"/>
    <n v="1429391405"/>
    <d v="2015-04-18T21:10:05"/>
    <n v="1425507005"/>
    <x v="1956"/>
    <x v="11"/>
    <b v="1"/>
    <n v="365"/>
    <n v="483.34"/>
    <b v="1"/>
    <x v="2"/>
    <x v="30"/>
  </r>
  <r>
    <n v="1957"/>
    <s v="freeSoC and freeSoC Mini"/>
    <s v="An open hardware platform for the best microcontroller in the world."/>
    <n v="30000"/>
    <n v="50251.41"/>
    <n v="2"/>
    <x v="0"/>
    <s v="US"/>
    <s v="USD"/>
    <n v="1351304513"/>
    <d v="2012-10-27T02:21:53"/>
    <n v="1348712513"/>
    <x v="1957"/>
    <x v="1"/>
    <b v="1"/>
    <n v="660"/>
    <n v="76.14"/>
    <b v="1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"/>
    <x v="0"/>
    <s v="US"/>
    <s v="USD"/>
    <n v="1364078561"/>
    <d v="2013-03-23T22:42:41"/>
    <n v="1361490161"/>
    <x v="1958"/>
    <x v="1"/>
    <b v="1"/>
    <n v="1356"/>
    <n v="74.11"/>
    <b v="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n v="2"/>
    <x v="0"/>
    <s v="US"/>
    <s v="USD"/>
    <n v="1412121600"/>
    <d v="2014-10-01T00:00:00"/>
    <n v="1408565860"/>
    <x v="1959"/>
    <x v="43"/>
    <b v="1"/>
    <n v="424"/>
    <n v="36.97"/>
    <b v="1"/>
    <x v="2"/>
    <x v="30"/>
  </r>
  <r>
    <n v="1960"/>
    <s v="TREKKAYAK"/>
    <s v="Trekkayak is an ultralight, durable and inflatable boat to be carried in your backpack to cross a lake or paddle down a river."/>
    <n v="70000"/>
    <n v="82532"/>
    <n v="1"/>
    <x v="0"/>
    <s v="SE"/>
    <s v="SEK"/>
    <n v="1419151341"/>
    <d v="2014-12-21T08:42:21"/>
    <n v="1416559341"/>
    <x v="1960"/>
    <x v="1"/>
    <b v="1"/>
    <n v="33"/>
    <n v="2500.9699999999998"/>
    <b v="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n v="11"/>
    <x v="0"/>
    <s v="US"/>
    <s v="USD"/>
    <n v="1349495940"/>
    <d v="2012-10-06T03:59:00"/>
    <n v="1346042417"/>
    <x v="1961"/>
    <x v="4"/>
    <b v="1"/>
    <n v="1633"/>
    <n v="67.69"/>
    <b v="1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2"/>
    <x v="0"/>
    <s v="US"/>
    <s v="USD"/>
    <n v="1400006636"/>
    <d v="2014-05-13T18:43:56"/>
    <n v="1397414636"/>
    <x v="1962"/>
    <x v="1"/>
    <b v="1"/>
    <n v="306"/>
    <n v="63.05"/>
    <b v="1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"/>
    <x v="0"/>
    <s v="GB"/>
    <s v="GBP"/>
    <n v="1410862734"/>
    <d v="2014-09-16T10:18:54"/>
    <n v="1407838734"/>
    <x v="1963"/>
    <x v="6"/>
    <b v="1"/>
    <n v="205"/>
    <n v="117.6"/>
    <b v="1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3"/>
    <x v="0"/>
    <s v="IT"/>
    <s v="EUR"/>
    <n v="1461306772"/>
    <d v="2016-04-22T06:32:52"/>
    <n v="1458714772"/>
    <x v="1964"/>
    <x v="1"/>
    <b v="1"/>
    <n v="1281"/>
    <n v="180.75"/>
    <b v="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3"/>
    <x v="0"/>
    <s v="US"/>
    <s v="USD"/>
    <n v="1326330000"/>
    <d v="2012-01-12T01:00:00"/>
    <n v="1324433310"/>
    <x v="1965"/>
    <x v="24"/>
    <b v="1"/>
    <n v="103"/>
    <n v="127.32"/>
    <b v="1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"/>
    <x v="0"/>
    <s v="US"/>
    <s v="USD"/>
    <n v="1408021098"/>
    <d v="2014-08-14T12:58:18"/>
    <n v="1405429098"/>
    <x v="1966"/>
    <x v="1"/>
    <b v="1"/>
    <n v="1513"/>
    <n v="136.63999999999999"/>
    <b v="1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4"/>
    <x v="0"/>
    <s v="US"/>
    <s v="USD"/>
    <n v="1398959729"/>
    <d v="2014-05-01T15:55:29"/>
    <n v="1396367729"/>
    <x v="1967"/>
    <x v="1"/>
    <b v="1"/>
    <n v="405"/>
    <n v="182.78"/>
    <b v="1"/>
    <x v="2"/>
    <x v="30"/>
  </r>
  <r>
    <n v="1968"/>
    <s v="XSHIFTER: World's First Affordable Wireless Shifting System"/>
    <s v="Bringing the advantages of wireless smart shifting to every cyclist. FITS ANY BIKE"/>
    <n v="50000"/>
    <n v="142483"/>
    <n v="3"/>
    <x v="0"/>
    <s v="US"/>
    <s v="USD"/>
    <n v="1480777515"/>
    <d v="2016-12-03T15:05:15"/>
    <n v="1478095515"/>
    <x v="1968"/>
    <x v="0"/>
    <b v="1"/>
    <n v="510"/>
    <n v="279.38"/>
    <b v="1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6"/>
    <x v="0"/>
    <s v="GB"/>
    <s v="GBP"/>
    <n v="1470423668"/>
    <d v="2016-08-05T19:01:08"/>
    <n v="1467831668"/>
    <x v="1969"/>
    <x v="1"/>
    <b v="1"/>
    <n v="1887"/>
    <n v="61.38"/>
    <b v="1"/>
    <x v="2"/>
    <x v="30"/>
  </r>
  <r>
    <n v="1970"/>
    <s v="APOC: Mini Radiation Detector"/>
    <s v="The APOC is a gamma particle detector that will help you learn about radiation and find radioactive things!"/>
    <n v="5000"/>
    <n v="56590"/>
    <n v="11"/>
    <x v="0"/>
    <s v="US"/>
    <s v="USD"/>
    <n v="1366429101"/>
    <d v="2013-04-20T03:38:21"/>
    <n v="1361248701"/>
    <x v="1970"/>
    <x v="12"/>
    <b v="1"/>
    <n v="701"/>
    <n v="80.73"/>
    <b v="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3"/>
    <x v="0"/>
    <s v="US"/>
    <s v="USD"/>
    <n v="1384488000"/>
    <d v="2013-11-15T04:00:00"/>
    <n v="1381752061"/>
    <x v="1971"/>
    <x v="22"/>
    <b v="1"/>
    <n v="3863"/>
    <n v="272.36"/>
    <b v="1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7"/>
    <x v="0"/>
    <s v="US"/>
    <s v="USD"/>
    <n v="1353201444"/>
    <d v="2012-11-18T01:17:24"/>
    <n v="1350605844"/>
    <x v="1972"/>
    <x v="1"/>
    <b v="1"/>
    <n v="238"/>
    <n v="70.849999999999994"/>
    <b v="1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3"/>
    <x v="0"/>
    <s v="US"/>
    <s v="USD"/>
    <n v="1470466800"/>
    <d v="2016-08-06T07:00:00"/>
    <n v="1467134464"/>
    <x v="1973"/>
    <x v="19"/>
    <b v="1"/>
    <n v="2051"/>
    <n v="247.94"/>
    <b v="1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4"/>
    <x v="0"/>
    <s v="GB"/>
    <s v="GBP"/>
    <n v="1376899269"/>
    <d v="2013-08-19T08:01:09"/>
    <n v="1371715269"/>
    <x v="1974"/>
    <x v="12"/>
    <b v="1"/>
    <n v="402"/>
    <n v="186.81"/>
    <b v="1"/>
    <x v="2"/>
    <x v="30"/>
  </r>
  <r>
    <n v="1975"/>
    <s v="Bugle2: A DIY Phono Preamp"/>
    <s v="The Bugle2 is a second generation DIY kit phono preamplifier for vinyl playback."/>
    <n v="16000"/>
    <n v="33393.339999999997"/>
    <n v="2"/>
    <x v="0"/>
    <s v="US"/>
    <s v="USD"/>
    <n v="1362938851"/>
    <d v="2013-03-10T18:07:31"/>
    <n v="1360346851"/>
    <x v="1975"/>
    <x v="1"/>
    <b v="1"/>
    <n v="253"/>
    <n v="131.99"/>
    <b v="1"/>
    <x v="2"/>
    <x v="30"/>
  </r>
  <r>
    <n v="1976"/>
    <s v="Pi Lite white - Bright white LED display for Raspberry Pi"/>
    <s v="Can you help us make an ultra bright white one a reality?"/>
    <n v="4000"/>
    <n v="13864"/>
    <n v="3"/>
    <x v="0"/>
    <s v="GB"/>
    <s v="GBP"/>
    <n v="1373751325"/>
    <d v="2013-07-13T21:35:25"/>
    <n v="1371159325"/>
    <x v="1976"/>
    <x v="1"/>
    <b v="1"/>
    <n v="473"/>
    <n v="29.31"/>
    <b v="1"/>
    <x v="2"/>
    <x v="30"/>
  </r>
  <r>
    <n v="1977"/>
    <s v="Ario: Smart Lighting. Better Health."/>
    <s v="Ario learns about you, syncs your body clock, and keeps you healthy through natural lighting patterns."/>
    <n v="50000"/>
    <n v="201165"/>
    <n v="4"/>
    <x v="0"/>
    <s v="US"/>
    <s v="USD"/>
    <n v="1450511940"/>
    <d v="2015-12-19T07:59:00"/>
    <n v="1446527540"/>
    <x v="1977"/>
    <x v="32"/>
    <b v="1"/>
    <n v="821"/>
    <n v="245.02"/>
    <b v="1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"/>
    <x v="0"/>
    <s v="US"/>
    <s v="USD"/>
    <n v="1339484400"/>
    <d v="2012-06-12T07:00:00"/>
    <n v="1336627492"/>
    <x v="1978"/>
    <x v="15"/>
    <b v="1"/>
    <n v="388"/>
    <n v="1323.25"/>
    <b v="1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n v="1"/>
    <x v="0"/>
    <s v="US"/>
    <s v="USD"/>
    <n v="1447909140"/>
    <d v="2015-11-19T04:59:00"/>
    <n v="1444734146"/>
    <x v="1979"/>
    <x v="46"/>
    <b v="1"/>
    <n v="813"/>
    <n v="282.66000000000003"/>
    <b v="1"/>
    <x v="2"/>
    <x v="30"/>
  </r>
  <r>
    <n v="1980"/>
    <s v="YOUMO - Your Smart Modular Power Strip"/>
    <s v="Multi-power charging that is smarter, stylish and designed for you."/>
    <n v="50000"/>
    <n v="177412.01"/>
    <n v="4"/>
    <x v="0"/>
    <s v="DE"/>
    <s v="EUR"/>
    <n v="1459684862"/>
    <d v="2016-04-03T12:01:02"/>
    <n v="1456232462"/>
    <x v="1980"/>
    <x v="4"/>
    <b v="1"/>
    <n v="1945"/>
    <n v="91.21"/>
    <b v="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0"/>
    <x v="2"/>
    <s v="CA"/>
    <s v="CAD"/>
    <n v="1404926665"/>
    <d v="2014-07-09T17:24:25"/>
    <n v="1402334665"/>
    <x v="1981"/>
    <x v="1"/>
    <b v="0"/>
    <n v="12"/>
    <n v="31.75"/>
    <b v="0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s v="HK"/>
    <s v="HKD"/>
    <n v="1480863887"/>
    <d v="2016-12-04T15:04:47"/>
    <n v="1478268287"/>
    <x v="1982"/>
    <x v="1"/>
    <b v="0"/>
    <n v="0"/>
    <s v="N/A"/>
    <b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n v="0"/>
    <x v="2"/>
    <s v="US"/>
    <s v="USD"/>
    <n v="1472799600"/>
    <d v="2016-09-02T07:00:00"/>
    <n v="1470874618"/>
    <x v="1983"/>
    <x v="24"/>
    <b v="0"/>
    <n v="16"/>
    <n v="88.69"/>
    <b v="0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0"/>
    <x v="2"/>
    <s v="US"/>
    <s v="USD"/>
    <n v="1417377481"/>
    <d v="2014-11-30T19:58:01"/>
    <n v="1412189881"/>
    <x v="1984"/>
    <x v="12"/>
    <b v="0"/>
    <n v="7"/>
    <n v="453.14"/>
    <b v="0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n v="0"/>
    <x v="2"/>
    <s v="GB"/>
    <s v="GBP"/>
    <n v="1470178800"/>
    <d v="2016-08-02T23:00:00"/>
    <n v="1467650771"/>
    <x v="1985"/>
    <x v="41"/>
    <b v="0"/>
    <n v="4"/>
    <n v="12.75"/>
    <b v="0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2"/>
    <s v="GB"/>
    <s v="GBP"/>
    <n v="1457947483"/>
    <d v="2016-03-14T09:24:43"/>
    <n v="1455359083"/>
    <x v="1986"/>
    <x v="1"/>
    <b v="0"/>
    <n v="1"/>
    <n v="1"/>
    <b v="0"/>
    <x v="8"/>
    <x v="31"/>
  </r>
  <r>
    <n v="1987"/>
    <s v="Ethiopia: Beheld"/>
    <s v="A collection of images that depicts the beauty and diversity within Ethiopia"/>
    <n v="5500"/>
    <n v="2336"/>
    <n v="0"/>
    <x v="2"/>
    <s v="GB"/>
    <s v="GBP"/>
    <n v="1425223276"/>
    <d v="2015-03-01T15:21:16"/>
    <n v="1422631276"/>
    <x v="1987"/>
    <x v="1"/>
    <b v="0"/>
    <n v="28"/>
    <n v="83.43"/>
    <b v="0"/>
    <x v="8"/>
    <x v="31"/>
  </r>
  <r>
    <n v="1988"/>
    <s v="Phillip Michael Photography"/>
    <s v="Expressing art in an image!"/>
    <n v="6000"/>
    <n v="25"/>
    <n v="0"/>
    <x v="2"/>
    <s v="US"/>
    <s v="USD"/>
    <n v="1440094742"/>
    <d v="2015-08-20T18:19:02"/>
    <n v="1437502742"/>
    <x v="1988"/>
    <x v="1"/>
    <b v="0"/>
    <n v="1"/>
    <n v="25"/>
    <b v="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n v="0"/>
    <x v="2"/>
    <s v="US"/>
    <s v="USD"/>
    <n v="1481473208"/>
    <d v="2016-12-11T16:20:08"/>
    <n v="1478881208"/>
    <x v="1989"/>
    <x v="1"/>
    <b v="0"/>
    <n v="1"/>
    <n v="50"/>
    <b v="0"/>
    <x v="8"/>
    <x v="31"/>
  </r>
  <r>
    <n v="1990"/>
    <s v="The Virgin of the Path"/>
    <s v="An art nude photography book that includes traditional black and white sepia nudes as well as experimiental color nudes."/>
    <n v="3000"/>
    <n v="509"/>
    <n v="0"/>
    <x v="2"/>
    <s v="US"/>
    <s v="USD"/>
    <n v="1455338532"/>
    <d v="2016-02-13T04:42:12"/>
    <n v="1454042532"/>
    <x v="1990"/>
    <x v="13"/>
    <b v="0"/>
    <n v="5"/>
    <n v="101.8"/>
    <b v="0"/>
    <x v="8"/>
    <x v="31"/>
  </r>
  <r>
    <n v="1991"/>
    <s v="Portraits of Resilience"/>
    <s v="Taking (and giving) professional portraits of survivors of human trafficking in Myanmar."/>
    <n v="2000"/>
    <n v="140"/>
    <n v="0"/>
    <x v="2"/>
    <s v="US"/>
    <s v="USD"/>
    <n v="1435958786"/>
    <d v="2015-07-03T21:26:26"/>
    <n v="1434144386"/>
    <x v="1991"/>
    <x v="21"/>
    <b v="0"/>
    <n v="3"/>
    <n v="46.67"/>
    <b v="0"/>
    <x v="8"/>
    <x v="31"/>
  </r>
  <r>
    <n v="1992"/>
    <s v="The Wonderful World of Princes &amp; Princesses"/>
    <s v="A complete revamp of all the Disney Princes &amp; Princesses!"/>
    <n v="1500"/>
    <n v="2"/>
    <n v="0"/>
    <x v="2"/>
    <s v="US"/>
    <s v="USD"/>
    <n v="1424229991"/>
    <d v="2015-02-18T03:26:31"/>
    <n v="1421637991"/>
    <x v="1992"/>
    <x v="1"/>
    <b v="0"/>
    <n v="2"/>
    <n v="1"/>
    <b v="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s v="GB"/>
    <s v="GBP"/>
    <n v="1450706837"/>
    <d v="2015-12-21T14:07:17"/>
    <n v="1448114837"/>
    <x v="1993"/>
    <x v="1"/>
    <b v="0"/>
    <n v="0"/>
    <s v="N/A"/>
    <b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s v="US"/>
    <s v="USD"/>
    <n v="1481072942"/>
    <d v="2016-12-07T01:09:02"/>
    <n v="1475885342"/>
    <x v="1994"/>
    <x v="12"/>
    <b v="0"/>
    <n v="0"/>
    <s v="N/A"/>
    <b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n v="0"/>
    <x v="2"/>
    <s v="CA"/>
    <s v="CAD"/>
    <n v="1437082736"/>
    <d v="2015-07-16T21:38:56"/>
    <n v="1435354736"/>
    <x v="1995"/>
    <x v="18"/>
    <b v="0"/>
    <n v="3"/>
    <n v="26"/>
    <b v="0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s v="US"/>
    <s v="USD"/>
    <n v="1405021211"/>
    <d v="2014-07-10T19:40:11"/>
    <n v="1402429211"/>
    <x v="1996"/>
    <x v="1"/>
    <b v="0"/>
    <n v="0"/>
    <s v="N/A"/>
    <b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s v="US"/>
    <s v="USD"/>
    <n v="1409091612"/>
    <d v="2014-08-26T22:20:12"/>
    <n v="1406499612"/>
    <x v="1997"/>
    <x v="1"/>
    <b v="0"/>
    <n v="0"/>
    <s v="N/A"/>
    <b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n v="0"/>
    <x v="2"/>
    <s v="US"/>
    <s v="USD"/>
    <n v="1406861438"/>
    <d v="2014-08-01T02:50:38"/>
    <n v="1402973438"/>
    <x v="1998"/>
    <x v="11"/>
    <b v="0"/>
    <n v="3"/>
    <n v="218.33"/>
    <b v="0"/>
    <x v="8"/>
    <x v="31"/>
  </r>
  <r>
    <n v="1999"/>
    <s v="Planet Venus"/>
    <s v="This is a portrait photo project aiming to inspire women to explore themselves and live their passion"/>
    <n v="31000"/>
    <n v="236"/>
    <n v="0"/>
    <x v="2"/>
    <s v="GB"/>
    <s v="GBP"/>
    <n v="1415882108"/>
    <d v="2014-11-13T12:35:08"/>
    <n v="1413286508"/>
    <x v="1999"/>
    <x v="1"/>
    <b v="0"/>
    <n v="7"/>
    <n v="33.71"/>
    <b v="0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n v="0"/>
    <x v="2"/>
    <s v="CA"/>
    <s v="CAD"/>
    <n v="1452120613"/>
    <d v="2016-01-06T22:50:13"/>
    <n v="1449528613"/>
    <x v="2000"/>
    <x v="1"/>
    <b v="0"/>
    <n v="25"/>
    <n v="25"/>
    <b v="0"/>
    <x v="8"/>
    <x v="31"/>
  </r>
  <r>
    <n v="2001"/>
    <s v="Nuimo: Seamless Smart Home Interface"/>
    <s v="Nuimo is a universal controller for the internet of things. Control your music, lights, locks and more."/>
    <n v="55000"/>
    <n v="210171"/>
    <n v="4"/>
    <x v="0"/>
    <s v="DE"/>
    <s v="EUR"/>
    <n v="1434139200"/>
    <d v="2015-06-12T20:00:00"/>
    <n v="1431406916"/>
    <x v="2001"/>
    <x v="22"/>
    <b v="1"/>
    <n v="1637"/>
    <n v="128.38999999999999"/>
    <b v="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"/>
    <x v="0"/>
    <s v="US"/>
    <s v="USD"/>
    <n v="1485191143"/>
    <d v="2017-01-23T17:05:43"/>
    <n v="1482599143"/>
    <x v="2002"/>
    <x v="1"/>
    <b v="1"/>
    <n v="1375"/>
    <n v="78.83"/>
    <b v="1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n v="3"/>
    <x v="0"/>
    <s v="US"/>
    <s v="USD"/>
    <n v="1278111600"/>
    <d v="2010-07-02T23:00:00"/>
    <n v="1276830052"/>
    <x v="2003"/>
    <x v="13"/>
    <b v="1"/>
    <n v="17"/>
    <n v="91.76"/>
    <b v="1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"/>
    <x v="0"/>
    <s v="US"/>
    <s v="USD"/>
    <n v="1405002663"/>
    <d v="2014-07-10T14:31:03"/>
    <n v="1402410663"/>
    <x v="2004"/>
    <x v="1"/>
    <b v="1"/>
    <n v="354"/>
    <n v="331.1"/>
    <b v="1"/>
    <x v="2"/>
    <x v="30"/>
  </r>
  <r>
    <n v="2005"/>
    <s v="bassAware Holster"/>
    <s v="The bassAware Holster is a new type of wearable audio technology that uses vibration to create a massive bass experience."/>
    <n v="30000"/>
    <n v="37104.03"/>
    <n v="1"/>
    <x v="0"/>
    <s v="US"/>
    <s v="USD"/>
    <n v="1381895940"/>
    <d v="2013-10-16T03:59:00"/>
    <n v="1379532618"/>
    <x v="2005"/>
    <x v="14"/>
    <b v="1"/>
    <n v="191"/>
    <n v="194.26"/>
    <b v="1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"/>
    <x v="0"/>
    <s v="US"/>
    <s v="USD"/>
    <n v="1417611645"/>
    <d v="2014-12-03T13:00:45"/>
    <n v="1414584045"/>
    <x v="2006"/>
    <x v="6"/>
    <b v="1"/>
    <n v="303"/>
    <n v="408.98"/>
    <b v="1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"/>
    <x v="0"/>
    <s v="US"/>
    <s v="USD"/>
    <n v="1282622400"/>
    <d v="2010-08-24T04:00:00"/>
    <n v="1276891586"/>
    <x v="2007"/>
    <x v="34"/>
    <b v="1"/>
    <n v="137"/>
    <n v="84.46"/>
    <b v="1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"/>
    <x v="0"/>
    <s v="US"/>
    <s v="USD"/>
    <n v="1316442622"/>
    <d v="2011-09-19T14:30:22"/>
    <n v="1312641022"/>
    <x v="2008"/>
    <x v="7"/>
    <b v="1"/>
    <n v="41"/>
    <n v="44.85"/>
    <b v="1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"/>
    <x v="0"/>
    <s v="DE"/>
    <s v="EUR"/>
    <n v="1479890743"/>
    <d v="2016-11-23T08:45:43"/>
    <n v="1476776743"/>
    <x v="2009"/>
    <x v="8"/>
    <b v="1"/>
    <n v="398"/>
    <n v="383.36"/>
    <b v="1"/>
    <x v="2"/>
    <x v="30"/>
  </r>
  <r>
    <n v="2010"/>
    <s v="Weighitz: Weigh Smarter"/>
    <s v="Weighitz are miniature smart scales designed to weigh anything in the home."/>
    <n v="30000"/>
    <n v="96015.9"/>
    <n v="3"/>
    <x v="0"/>
    <s v="US"/>
    <s v="USD"/>
    <n v="1471564491"/>
    <d v="2016-08-18T23:54:51"/>
    <n v="1468972491"/>
    <x v="2010"/>
    <x v="1"/>
    <b v="1"/>
    <n v="1737"/>
    <n v="55.28"/>
    <b v="1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"/>
    <x v="0"/>
    <s v="AT"/>
    <s v="EUR"/>
    <n v="1452553200"/>
    <d v="2016-01-11T23:00:00"/>
    <n v="1449650173"/>
    <x v="2011"/>
    <x v="35"/>
    <b v="1"/>
    <n v="971"/>
    <n v="422.02"/>
    <b v="1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"/>
    <x v="0"/>
    <s v="US"/>
    <s v="USD"/>
    <n v="1423165441"/>
    <d v="2015-02-05T19:44:01"/>
    <n v="1420573441"/>
    <x v="2012"/>
    <x v="1"/>
    <b v="1"/>
    <n v="183"/>
    <n v="64.180000000000007"/>
    <b v="1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n v="5"/>
    <x v="0"/>
    <s v="US"/>
    <s v="USD"/>
    <n v="1468019014"/>
    <d v="2016-07-08T23:03:34"/>
    <n v="1462835014"/>
    <x v="2013"/>
    <x v="12"/>
    <b v="1"/>
    <n v="4562"/>
    <n v="173.58"/>
    <b v="1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"/>
    <x v="0"/>
    <s v="US"/>
    <s v="USD"/>
    <n v="1364184539"/>
    <d v="2013-03-25T04:08:59"/>
    <n v="1361250539"/>
    <x v="2014"/>
    <x v="35"/>
    <b v="1"/>
    <n v="26457"/>
    <n v="88.6"/>
    <b v="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n v="1"/>
    <x v="0"/>
    <s v="US"/>
    <s v="USD"/>
    <n v="1315602163"/>
    <d v="2011-09-09T21:02:43"/>
    <n v="1313010163"/>
    <x v="2015"/>
    <x v="1"/>
    <b v="1"/>
    <n v="162"/>
    <n v="50.22"/>
    <b v="1"/>
    <x v="2"/>
    <x v="30"/>
  </r>
  <r>
    <n v="2016"/>
    <s v="Hydra: a triple-output power supply for electronics projects"/>
    <s v="A smart, compact power supply designed to power anything, anywhere"/>
    <n v="10000"/>
    <n v="92154.22"/>
    <n v="9"/>
    <x v="0"/>
    <s v="US"/>
    <s v="USD"/>
    <n v="1362863299"/>
    <d v="2013-03-09T21:08:19"/>
    <n v="1360271299"/>
    <x v="2016"/>
    <x v="1"/>
    <b v="1"/>
    <n v="479"/>
    <n v="192.39"/>
    <b v="1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"/>
    <x v="0"/>
    <s v="US"/>
    <s v="USD"/>
    <n v="1332561600"/>
    <d v="2012-03-24T04:00:00"/>
    <n v="1329873755"/>
    <x v="2017"/>
    <x v="0"/>
    <b v="1"/>
    <n v="426"/>
    <n v="73.42"/>
    <b v="1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n v="1"/>
    <x v="0"/>
    <s v="IE"/>
    <s v="EUR"/>
    <n v="1439455609"/>
    <d v="2015-08-13T08:46:49"/>
    <n v="1436863609"/>
    <x v="2018"/>
    <x v="1"/>
    <b v="1"/>
    <n v="450"/>
    <n v="147.68"/>
    <b v="1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5"/>
    <x v="0"/>
    <s v="US"/>
    <s v="USD"/>
    <n v="1474563621"/>
    <d v="2016-09-22T17:00:21"/>
    <n v="1471971621"/>
    <x v="2019"/>
    <x v="1"/>
    <b v="1"/>
    <n v="1780"/>
    <n v="108.97"/>
    <b v="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2"/>
    <x v="0"/>
    <s v="US"/>
    <s v="USD"/>
    <n v="1400108640"/>
    <d v="2014-05-14T23:04:00"/>
    <n v="1396923624"/>
    <x v="2020"/>
    <x v="46"/>
    <b v="1"/>
    <n v="122"/>
    <n v="23.65"/>
    <b v="1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3"/>
    <x v="0"/>
    <s v="US"/>
    <s v="USD"/>
    <n v="1411522897"/>
    <d v="2014-09-24T01:41:37"/>
    <n v="1407634897"/>
    <x v="2021"/>
    <x v="11"/>
    <b v="1"/>
    <n v="95"/>
    <n v="147.94999999999999"/>
    <b v="1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"/>
    <x v="0"/>
    <s v="US"/>
    <s v="USD"/>
    <n v="1465652372"/>
    <d v="2016-06-11T13:39:32"/>
    <n v="1463060372"/>
    <x v="2022"/>
    <x v="1"/>
    <b v="1"/>
    <n v="325"/>
    <n v="385.04"/>
    <b v="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2"/>
    <x v="0"/>
    <s v="US"/>
    <s v="USD"/>
    <n v="1434017153"/>
    <d v="2015-06-11T10:05:53"/>
    <n v="1431425153"/>
    <x v="2023"/>
    <x v="1"/>
    <b v="1"/>
    <n v="353"/>
    <n v="457.39"/>
    <b v="1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n v="6"/>
    <x v="0"/>
    <s v="US"/>
    <s v="USD"/>
    <n v="1344826800"/>
    <d v="2012-08-13T03:00:00"/>
    <n v="1341875544"/>
    <x v="2024"/>
    <x v="35"/>
    <b v="1"/>
    <n v="105"/>
    <n v="222.99"/>
    <b v="1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"/>
    <x v="0"/>
    <s v="DE"/>
    <s v="EUR"/>
    <n v="1433996746"/>
    <d v="2015-06-11T04:25:46"/>
    <n v="1431404746"/>
    <x v="2025"/>
    <x v="1"/>
    <b v="1"/>
    <n v="729"/>
    <n v="220.74"/>
    <b v="1"/>
    <x v="2"/>
    <x v="30"/>
  </r>
  <r>
    <n v="2026"/>
    <s v="MIDI Sprout - Biodata Sonification Device"/>
    <s v="MIDI Sprout enables plants to play synthesizers in real time."/>
    <n v="25000"/>
    <n v="33370.769999999997"/>
    <n v="1"/>
    <x v="0"/>
    <s v="US"/>
    <s v="USD"/>
    <n v="1398052740"/>
    <d v="2014-04-21T03:59:00"/>
    <n v="1394127585"/>
    <x v="2026"/>
    <x v="11"/>
    <b v="1"/>
    <n v="454"/>
    <n v="73.5"/>
    <b v="1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"/>
    <x v="0"/>
    <s v="US"/>
    <s v="USD"/>
    <n v="1427740319"/>
    <d v="2015-03-30T18:31:59"/>
    <n v="1423855919"/>
    <x v="2027"/>
    <x v="11"/>
    <b v="1"/>
    <n v="539"/>
    <n v="223.1"/>
    <b v="1"/>
    <x v="2"/>
    <x v="30"/>
  </r>
  <r>
    <n v="2028"/>
    <s v="Building the Open Source Bussard Fusion Reactor "/>
    <s v="Building an open source Bussard fusion reactor, aka the Polywell."/>
    <n v="3000"/>
    <n v="3785"/>
    <n v="1"/>
    <x v="0"/>
    <s v="US"/>
    <s v="USD"/>
    <n v="1268690100"/>
    <d v="2010-03-15T21:55:00"/>
    <n v="1265493806"/>
    <x v="2028"/>
    <x v="46"/>
    <b v="1"/>
    <n v="79"/>
    <n v="47.91"/>
    <b v="1"/>
    <x v="2"/>
    <x v="30"/>
  </r>
  <r>
    <n v="2029"/>
    <s v="Lumin8 Pro"/>
    <s v="Lumin8 Pro is a fun and easy to use light controller that makes light dance to your favorite music."/>
    <n v="2500"/>
    <n v="9030"/>
    <n v="4"/>
    <x v="0"/>
    <s v="US"/>
    <s v="USD"/>
    <n v="1409099481"/>
    <d v="2014-08-27T00:31:21"/>
    <n v="1406507481"/>
    <x v="2029"/>
    <x v="1"/>
    <b v="1"/>
    <n v="94"/>
    <n v="96.06"/>
    <b v="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"/>
    <x v="0"/>
    <s v="GB"/>
    <s v="GBP"/>
    <n v="1354233296"/>
    <d v="2012-11-29T23:54:56"/>
    <n v="1351641296"/>
    <x v="2030"/>
    <x v="1"/>
    <b v="1"/>
    <n v="625"/>
    <n v="118.61"/>
    <b v="1"/>
    <x v="2"/>
    <x v="30"/>
  </r>
  <r>
    <n v="2031"/>
    <s v="Linkio: the $100 Smart Home Devices Solution"/>
    <s v="With Linkio you can use your smartphone to control every electronic you own- for only $100!"/>
    <n v="50000"/>
    <n v="60175"/>
    <n v="1"/>
    <x v="0"/>
    <s v="NL"/>
    <s v="EUR"/>
    <n v="1420765200"/>
    <d v="2015-01-09T01:00:00"/>
    <n v="1417506853"/>
    <x v="2031"/>
    <x v="52"/>
    <b v="1"/>
    <n v="508"/>
    <n v="118.45"/>
    <b v="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"/>
    <x v="0"/>
    <s v="US"/>
    <s v="USD"/>
    <n v="1481778000"/>
    <d v="2016-12-15T05:00:00"/>
    <n v="1479216874"/>
    <x v="2032"/>
    <x v="1"/>
    <b v="1"/>
    <n v="531"/>
    <n v="143.21"/>
    <b v="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n v="2"/>
    <x v="0"/>
    <s v="US"/>
    <s v="USD"/>
    <n v="1398477518"/>
    <d v="2014-04-26T01:58:38"/>
    <n v="1395885518"/>
    <x v="2033"/>
    <x v="1"/>
    <b v="1"/>
    <n v="158"/>
    <n v="282.72000000000003"/>
    <b v="1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4"/>
    <x v="0"/>
    <s v="US"/>
    <s v="USD"/>
    <n v="1430981880"/>
    <d v="2015-05-07T06:58:00"/>
    <n v="1426216033"/>
    <x v="2034"/>
    <x v="57"/>
    <b v="1"/>
    <n v="508"/>
    <n v="593.94000000000005"/>
    <b v="1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n v="2"/>
    <x v="0"/>
    <s v="US"/>
    <s v="USD"/>
    <n v="1450486800"/>
    <d v="2015-12-19T01:00:00"/>
    <n v="1446562807"/>
    <x v="2035"/>
    <x v="11"/>
    <b v="1"/>
    <n v="644"/>
    <n v="262.16000000000003"/>
    <b v="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n v="1"/>
    <x v="0"/>
    <s v="US"/>
    <s v="USD"/>
    <n v="1399668319"/>
    <d v="2014-05-09T20:45:19"/>
    <n v="1397076319"/>
    <x v="2036"/>
    <x v="1"/>
    <b v="1"/>
    <n v="848"/>
    <n v="46.58"/>
    <b v="1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n v="3"/>
    <x v="0"/>
    <s v="US"/>
    <s v="USD"/>
    <n v="1388383353"/>
    <d v="2013-12-30T06:02:33"/>
    <n v="1383195753"/>
    <x v="2037"/>
    <x v="12"/>
    <b v="1"/>
    <n v="429"/>
    <n v="70.040000000000006"/>
    <b v="1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n v="4"/>
    <x v="0"/>
    <s v="GB"/>
    <s v="GBP"/>
    <n v="1372701600"/>
    <d v="2013-07-01T18:00:00"/>
    <n v="1369895421"/>
    <x v="2038"/>
    <x v="22"/>
    <b v="1"/>
    <n v="204"/>
    <n v="164.91"/>
    <b v="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n v="1"/>
    <x v="0"/>
    <s v="US"/>
    <s v="USD"/>
    <n v="1480568340"/>
    <d v="2016-12-01T04:59:00"/>
    <n v="1477996325"/>
    <x v="2039"/>
    <x v="1"/>
    <b v="1"/>
    <n v="379"/>
    <n v="449.26"/>
    <b v="1"/>
    <x v="2"/>
    <x v="30"/>
  </r>
  <r>
    <n v="2040"/>
    <s v="Programmable Capacitor"/>
    <s v="4.29 Billion+ Capacitor Combinations._x000a_No Coding Required."/>
    <n v="3000"/>
    <n v="7445.14"/>
    <n v="2"/>
    <x v="0"/>
    <s v="US"/>
    <s v="USD"/>
    <n v="1384557303"/>
    <d v="2013-11-15T23:15:03"/>
    <n v="1383257703"/>
    <x v="2040"/>
    <x v="13"/>
    <b v="1"/>
    <n v="271"/>
    <n v="27.47"/>
    <b v="1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2"/>
    <x v="0"/>
    <s v="US"/>
    <s v="USD"/>
    <n v="1478785027"/>
    <d v="2016-11-10T13:37:07"/>
    <n v="1476189427"/>
    <x v="2041"/>
    <x v="1"/>
    <b v="0"/>
    <n v="120"/>
    <n v="143.97999999999999"/>
    <b v="1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"/>
    <x v="0"/>
    <s v="US"/>
    <s v="USD"/>
    <n v="1453481974"/>
    <d v="2016-01-22T16:59:34"/>
    <n v="1448297974"/>
    <x v="2042"/>
    <x v="12"/>
    <b v="0"/>
    <n v="140"/>
    <n v="88.24"/>
    <b v="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"/>
    <x v="0"/>
    <s v="US"/>
    <s v="USD"/>
    <n v="1481432340"/>
    <d v="2016-12-11T04:59:00"/>
    <n v="1476764077"/>
    <x v="2043"/>
    <x v="59"/>
    <b v="0"/>
    <n v="193"/>
    <n v="36.33"/>
    <b v="1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n v="1"/>
    <x v="0"/>
    <s v="US"/>
    <s v="USD"/>
    <n v="1434212714"/>
    <d v="2015-06-13T16:25:14"/>
    <n v="1431620714"/>
    <x v="2044"/>
    <x v="1"/>
    <b v="0"/>
    <n v="180"/>
    <n v="90.18"/>
    <b v="1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"/>
    <x v="0"/>
    <s v="US"/>
    <s v="USD"/>
    <n v="1341799647"/>
    <d v="2012-07-09T02:07:27"/>
    <n v="1339207647"/>
    <x v="2045"/>
    <x v="1"/>
    <b v="0"/>
    <n v="263"/>
    <n v="152.62"/>
    <b v="1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"/>
    <x v="0"/>
    <s v="US"/>
    <s v="USD"/>
    <n v="1369282044"/>
    <d v="2013-05-23T04:07:24"/>
    <n v="1366690044"/>
    <x v="2046"/>
    <x v="1"/>
    <b v="0"/>
    <n v="217"/>
    <n v="55.81"/>
    <b v="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"/>
    <x v="0"/>
    <s v="AU"/>
    <s v="AUD"/>
    <n v="1429228800"/>
    <d v="2015-04-17T00:00:00"/>
    <n v="1426714870"/>
    <x v="2047"/>
    <x v="41"/>
    <b v="0"/>
    <n v="443"/>
    <n v="227.85"/>
    <b v="1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"/>
    <x v="0"/>
    <s v="US"/>
    <s v="USD"/>
    <n v="1369323491"/>
    <d v="2013-05-23T15:38:11"/>
    <n v="1366731491"/>
    <x v="2048"/>
    <x v="1"/>
    <b v="0"/>
    <n v="1373"/>
    <n v="91.83"/>
    <b v="1"/>
    <x v="2"/>
    <x v="30"/>
  </r>
  <r>
    <n v="2049"/>
    <s v="LOCK8 - the World's First Smart Bike Lock"/>
    <s v="Keyless. Alarm secured. GPS tracking."/>
    <n v="50000"/>
    <n v="60095.35"/>
    <n v="1"/>
    <x v="0"/>
    <s v="GB"/>
    <s v="GBP"/>
    <n v="1386025140"/>
    <d v="2013-12-02T22:59:00"/>
    <n v="1382963963"/>
    <x v="2049"/>
    <x v="6"/>
    <b v="0"/>
    <n v="742"/>
    <n v="80.989999999999995"/>
    <b v="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5"/>
    <x v="0"/>
    <s v="US"/>
    <s v="USD"/>
    <n v="1433036578"/>
    <d v="2015-05-31T01:42:58"/>
    <n v="1429580578"/>
    <x v="2050"/>
    <x v="4"/>
    <b v="0"/>
    <n v="170"/>
    <n v="278.39"/>
    <b v="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n v="1"/>
    <x v="0"/>
    <s v="US"/>
    <s v="USD"/>
    <n v="1388017937"/>
    <d v="2013-12-26T00:32:17"/>
    <n v="1385425937"/>
    <x v="2051"/>
    <x v="1"/>
    <b v="0"/>
    <n v="242"/>
    <n v="43.1"/>
    <b v="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4"/>
    <x v="0"/>
    <s v="US"/>
    <s v="USD"/>
    <n v="1455933653"/>
    <d v="2016-02-20T02:00:53"/>
    <n v="1452045653"/>
    <x v="2052"/>
    <x v="11"/>
    <b v="0"/>
    <n v="541"/>
    <n v="326.29000000000002"/>
    <b v="1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"/>
    <x v="0"/>
    <s v="US"/>
    <s v="USD"/>
    <n v="1448466551"/>
    <d v="2015-11-25T15:49:11"/>
    <n v="1445870951"/>
    <x v="2053"/>
    <x v="1"/>
    <b v="0"/>
    <n v="121"/>
    <n v="41.74"/>
    <b v="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"/>
    <x v="0"/>
    <s v="GB"/>
    <s v="GBP"/>
    <n v="1399033810"/>
    <d v="2014-05-02T12:30:10"/>
    <n v="1396441810"/>
    <x v="2054"/>
    <x v="1"/>
    <b v="0"/>
    <n v="621"/>
    <n v="64.02"/>
    <b v="1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n v="2"/>
    <x v="0"/>
    <s v="US"/>
    <s v="USD"/>
    <n v="1417579200"/>
    <d v="2014-12-03T04:00:00"/>
    <n v="1415031043"/>
    <x v="2055"/>
    <x v="41"/>
    <b v="0"/>
    <n v="101"/>
    <n v="99.46"/>
    <b v="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2"/>
    <x v="0"/>
    <s v="US"/>
    <s v="USD"/>
    <n v="1366222542"/>
    <d v="2013-04-17T18:15:42"/>
    <n v="1363630542"/>
    <x v="2056"/>
    <x v="1"/>
    <b v="0"/>
    <n v="554"/>
    <n v="138.49"/>
    <b v="1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"/>
    <x v="0"/>
    <s v="GB"/>
    <s v="GBP"/>
    <n v="1456487532"/>
    <d v="2016-02-26T11:52:12"/>
    <n v="1453895532"/>
    <x v="2057"/>
    <x v="1"/>
    <b v="0"/>
    <n v="666"/>
    <n v="45.55"/>
    <b v="1"/>
    <x v="2"/>
    <x v="30"/>
  </r>
  <r>
    <n v="2058"/>
    <s v="Raspberry Pi Debug Clip"/>
    <s v="Making using the serial terminal on the Raspberry Pi as easy as Pi!"/>
    <n v="2560"/>
    <n v="4308"/>
    <n v="2"/>
    <x v="0"/>
    <s v="GB"/>
    <s v="GBP"/>
    <n v="1425326400"/>
    <d v="2015-03-02T20:00:00"/>
    <n v="1421916830"/>
    <x v="2058"/>
    <x v="19"/>
    <b v="0"/>
    <n v="410"/>
    <n v="10.51"/>
    <b v="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"/>
    <x v="0"/>
    <s v="US"/>
    <s v="USD"/>
    <n v="1454277540"/>
    <d v="2016-01-31T21:59:00"/>
    <n v="1450880854"/>
    <x v="2059"/>
    <x v="19"/>
    <b v="0"/>
    <n v="375"/>
    <n v="114.77"/>
    <b v="1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2"/>
    <x v="0"/>
    <s v="US"/>
    <s v="USD"/>
    <n v="1406129150"/>
    <d v="2014-07-23T15:25:50"/>
    <n v="1400945150"/>
    <x v="2060"/>
    <x v="12"/>
    <b v="0"/>
    <n v="1364"/>
    <n v="36"/>
    <b v="1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"/>
    <x v="0"/>
    <s v="US"/>
    <s v="USD"/>
    <n v="1483208454"/>
    <d v="2016-12-31T18:20:54"/>
    <n v="1480616454"/>
    <x v="2061"/>
    <x v="1"/>
    <b v="0"/>
    <n v="35"/>
    <n v="154.16999999999999"/>
    <b v="1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n v="1"/>
    <x v="0"/>
    <s v="DK"/>
    <s v="DKK"/>
    <n v="1458807098"/>
    <d v="2016-03-24T08:11:38"/>
    <n v="1456218698"/>
    <x v="2062"/>
    <x v="1"/>
    <b v="0"/>
    <n v="203"/>
    <n v="566.39"/>
    <b v="1"/>
    <x v="2"/>
    <x v="30"/>
  </r>
  <r>
    <n v="2063"/>
    <s v="Up to 4 axis Beaglebone black based CNC control"/>
    <s v="Build a professional grade Linux CNC control with Beaglebone black and our CNC cape."/>
    <n v="4000"/>
    <n v="5922"/>
    <n v="1"/>
    <x v="0"/>
    <s v="DE"/>
    <s v="EUR"/>
    <n v="1463333701"/>
    <d v="2016-05-15T17:35:01"/>
    <n v="1460482501"/>
    <x v="2063"/>
    <x v="15"/>
    <b v="0"/>
    <n v="49"/>
    <n v="120.86"/>
    <b v="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2"/>
    <x v="0"/>
    <s v="US"/>
    <s v="USD"/>
    <n v="1370001600"/>
    <d v="2013-05-31T12:00:00"/>
    <n v="1366879523"/>
    <x v="2064"/>
    <x v="8"/>
    <b v="0"/>
    <n v="5812"/>
    <n v="86.16"/>
    <b v="1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2"/>
    <x v="0"/>
    <s v="GB"/>
    <s v="GBP"/>
    <n v="1387958429"/>
    <d v="2013-12-25T08:00:29"/>
    <n v="1385366429"/>
    <x v="2065"/>
    <x v="1"/>
    <b v="0"/>
    <n v="1556"/>
    <n v="51.21"/>
    <b v="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"/>
    <x v="0"/>
    <s v="US"/>
    <s v="USD"/>
    <n v="1408818683"/>
    <d v="2014-08-23T18:31:23"/>
    <n v="1406226683"/>
    <x v="2066"/>
    <x v="1"/>
    <b v="0"/>
    <n v="65"/>
    <n v="67.260000000000005"/>
    <b v="1"/>
    <x v="2"/>
    <x v="30"/>
  </r>
  <r>
    <n v="2067"/>
    <s v="Luminite (LED lighting)"/>
    <s v="The next generation of premium quality LED lighting. Extreme power efficiency in a small package."/>
    <n v="495"/>
    <n v="628"/>
    <n v="1"/>
    <x v="0"/>
    <s v="GB"/>
    <s v="GBP"/>
    <n v="1432499376"/>
    <d v="2015-05-24T20:29:36"/>
    <n v="1429648176"/>
    <x v="2067"/>
    <x v="15"/>
    <b v="0"/>
    <n v="10"/>
    <n v="62.8"/>
    <b v="1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"/>
    <x v="0"/>
    <s v="US"/>
    <s v="USD"/>
    <n v="1476994315"/>
    <d v="2016-10-20T20:11:55"/>
    <n v="1474402315"/>
    <x v="2068"/>
    <x v="1"/>
    <b v="0"/>
    <n v="76"/>
    <n v="346.13"/>
    <b v="1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"/>
    <x v="0"/>
    <s v="US"/>
    <s v="USD"/>
    <n v="1451776791"/>
    <d v="2016-01-02T23:19:51"/>
    <n v="1449098391"/>
    <x v="2069"/>
    <x v="0"/>
    <b v="0"/>
    <n v="263"/>
    <n v="244.12"/>
    <b v="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"/>
    <x v="0"/>
    <s v="DE"/>
    <s v="EUR"/>
    <n v="1467128723"/>
    <d v="2016-06-28T15:45:23"/>
    <n v="1464536723"/>
    <x v="2070"/>
    <x v="1"/>
    <b v="0"/>
    <n v="1530"/>
    <n v="259.25"/>
    <b v="1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3"/>
    <x v="0"/>
    <s v="US"/>
    <s v="USD"/>
    <n v="1475390484"/>
    <d v="2016-10-02T06:41:24"/>
    <n v="1471502484"/>
    <x v="2071"/>
    <x v="11"/>
    <b v="0"/>
    <n v="278"/>
    <n v="201.96"/>
    <b v="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"/>
    <x v="0"/>
    <s v="US"/>
    <s v="USD"/>
    <n v="1462629432"/>
    <d v="2016-05-07T13:57:12"/>
    <n v="1460037432"/>
    <x v="2072"/>
    <x v="1"/>
    <b v="0"/>
    <n v="350"/>
    <n v="226.21"/>
    <b v="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2"/>
    <x v="0"/>
    <s v="US"/>
    <s v="USD"/>
    <n v="1431100918"/>
    <d v="2015-05-08T16:01:58"/>
    <n v="1427212918"/>
    <x v="2073"/>
    <x v="11"/>
    <b v="0"/>
    <n v="470"/>
    <n v="324.69"/>
    <b v="1"/>
    <x v="2"/>
    <x v="30"/>
  </r>
  <r>
    <n v="2074"/>
    <s v="Advanced Simulation Products - PC Gaming Controllers"/>
    <s v="Creating PC gaming controllers to bring your gaming experience to a new level."/>
    <n v="600"/>
    <n v="615"/>
    <n v="1"/>
    <x v="0"/>
    <s v="US"/>
    <s v="USD"/>
    <n v="1462564182"/>
    <d v="2016-05-06T19:49:42"/>
    <n v="1459972182"/>
    <x v="2074"/>
    <x v="1"/>
    <b v="0"/>
    <n v="3"/>
    <n v="205"/>
    <b v="1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n v="17"/>
    <x v="0"/>
    <s v="US"/>
    <s v="USD"/>
    <n v="1374769288"/>
    <d v="2013-07-25T16:21:28"/>
    <n v="1372177288"/>
    <x v="2075"/>
    <x v="1"/>
    <b v="0"/>
    <n v="8200"/>
    <n v="20.47"/>
    <b v="1"/>
    <x v="2"/>
    <x v="30"/>
  </r>
  <r>
    <n v="2076"/>
    <s v="Earin - The Worlds Smallest Wireless Earbuds"/>
    <s v="Wireless earbuds filled with sound, yet so small they are almost invisible!"/>
    <n v="179000"/>
    <n v="972594.99"/>
    <n v="5"/>
    <x v="0"/>
    <s v="GB"/>
    <s v="GBP"/>
    <n v="1406149689"/>
    <d v="2014-07-23T21:08:09"/>
    <n v="1402693689"/>
    <x v="2076"/>
    <x v="4"/>
    <b v="0"/>
    <n v="8359"/>
    <n v="116.35"/>
    <b v="1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n v="1"/>
    <x v="0"/>
    <s v="US"/>
    <s v="USD"/>
    <n v="1433538000"/>
    <d v="2015-06-05T21:00:00"/>
    <n v="1428541276"/>
    <x v="2077"/>
    <x v="44"/>
    <b v="0"/>
    <n v="188"/>
    <n v="307.2"/>
    <b v="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n v="1"/>
    <x v="0"/>
    <s v="ES"/>
    <s v="EUR"/>
    <n v="1482085857"/>
    <d v="2016-12-18T18:30:57"/>
    <n v="1479493857"/>
    <x v="2078"/>
    <x v="1"/>
    <b v="0"/>
    <n v="48"/>
    <n v="546.69000000000005"/>
    <b v="1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3"/>
    <x v="0"/>
    <s v="GB"/>
    <s v="GBP"/>
    <n v="1435258800"/>
    <d v="2015-06-25T19:00:00"/>
    <n v="1432659793"/>
    <x v="2079"/>
    <x v="1"/>
    <b v="0"/>
    <n v="607"/>
    <n v="47.47"/>
    <b v="1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"/>
    <x v="0"/>
    <s v="US"/>
    <s v="USD"/>
    <n v="1447286300"/>
    <d v="2015-11-11T23:58:20"/>
    <n v="1444690700"/>
    <x v="2080"/>
    <x v="1"/>
    <b v="0"/>
    <n v="50"/>
    <n v="101.56"/>
    <b v="1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n v="1"/>
    <x v="0"/>
    <s v="US"/>
    <s v="USD"/>
    <n v="1337144340"/>
    <d v="2012-05-16T04:59:00"/>
    <n v="1333597555"/>
    <x v="2081"/>
    <x v="43"/>
    <b v="0"/>
    <n v="55"/>
    <n v="72.91"/>
    <b v="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n v="1"/>
    <x v="0"/>
    <s v="US"/>
    <s v="USD"/>
    <n v="1322106796"/>
    <d v="2011-11-24T03:53:16"/>
    <n v="1316919196"/>
    <x v="2082"/>
    <x v="12"/>
    <b v="0"/>
    <n v="38"/>
    <n v="43.71"/>
    <b v="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n v="1"/>
    <x v="0"/>
    <s v="US"/>
    <s v="USD"/>
    <n v="1338830395"/>
    <d v="2012-06-04T17:19:55"/>
    <n v="1336238395"/>
    <x v="2083"/>
    <x v="1"/>
    <b v="0"/>
    <n v="25"/>
    <n v="34"/>
    <b v="1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n v="1"/>
    <x v="0"/>
    <s v="US"/>
    <s v="USD"/>
    <n v="1399186740"/>
    <d v="2014-05-04T06:59:00"/>
    <n v="1396468782"/>
    <x v="2084"/>
    <x v="0"/>
    <b v="0"/>
    <n v="46"/>
    <n v="70.650000000000006"/>
    <b v="1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"/>
    <x v="0"/>
    <s v="US"/>
    <s v="USD"/>
    <n v="1342382587"/>
    <d v="2012-07-15T20:03:07"/>
    <n v="1339790587"/>
    <x v="2085"/>
    <x v="1"/>
    <b v="0"/>
    <n v="83"/>
    <n v="89.3"/>
    <b v="1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n v="1"/>
    <x v="0"/>
    <s v="US"/>
    <s v="USD"/>
    <n v="1323838740"/>
    <d v="2011-12-14T04:59:00"/>
    <n v="1321200332"/>
    <x v="2086"/>
    <x v="0"/>
    <b v="0"/>
    <n v="35"/>
    <n v="115.09"/>
    <b v="1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"/>
    <x v="0"/>
    <s v="US"/>
    <s v="USD"/>
    <n v="1315457658"/>
    <d v="2011-09-08T04:54:18"/>
    <n v="1312865658"/>
    <x v="2087"/>
    <x v="1"/>
    <b v="0"/>
    <n v="25"/>
    <n v="62.12"/>
    <b v="1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n v="1"/>
    <x v="0"/>
    <s v="US"/>
    <s v="USD"/>
    <n v="1284177540"/>
    <d v="2010-09-11T03:59:00"/>
    <n v="1281028152"/>
    <x v="2088"/>
    <x v="8"/>
    <b v="0"/>
    <n v="75"/>
    <n v="46.2"/>
    <b v="1"/>
    <x v="4"/>
    <x v="14"/>
  </r>
  <r>
    <n v="2089"/>
    <s v="Little Moses EP"/>
    <s v="Little Moses is trying to record their first EP, and we can't do it without your help!"/>
    <n v="2500"/>
    <n v="3010.01"/>
    <n v="1"/>
    <x v="0"/>
    <s v="US"/>
    <s v="USD"/>
    <n v="1375408194"/>
    <d v="2013-08-02T01:49:54"/>
    <n v="1372384194"/>
    <x v="2089"/>
    <x v="6"/>
    <b v="0"/>
    <n v="62"/>
    <n v="48.55"/>
    <b v="1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n v="1"/>
    <x v="0"/>
    <s v="US"/>
    <s v="USD"/>
    <n v="1361696955"/>
    <d v="2013-02-24T09:09:15"/>
    <n v="1359104955"/>
    <x v="2090"/>
    <x v="1"/>
    <b v="0"/>
    <n v="160"/>
    <n v="57.52"/>
    <b v="1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"/>
    <x v="0"/>
    <s v="US"/>
    <s v="USD"/>
    <n v="1299009600"/>
    <d v="2011-03-01T20:00:00"/>
    <n v="1294818278"/>
    <x v="2091"/>
    <x v="45"/>
    <b v="0"/>
    <n v="246"/>
    <n v="88.15"/>
    <b v="1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"/>
    <x v="0"/>
    <s v="US"/>
    <s v="USD"/>
    <n v="1318006732"/>
    <d v="2011-10-07T16:58:52"/>
    <n v="1312822732"/>
    <x v="2092"/>
    <x v="12"/>
    <b v="0"/>
    <n v="55"/>
    <n v="110.49"/>
    <b v="1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n v="1"/>
    <x v="0"/>
    <s v="US"/>
    <s v="USD"/>
    <n v="1356211832"/>
    <d v="2012-12-22T21:30:32"/>
    <n v="1351024232"/>
    <x v="2093"/>
    <x v="12"/>
    <b v="0"/>
    <n v="23"/>
    <n v="66.83"/>
    <b v="1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"/>
    <x v="0"/>
    <s v="US"/>
    <s v="USD"/>
    <n v="1330916400"/>
    <d v="2012-03-05T03:00:00"/>
    <n v="1327969730"/>
    <x v="2094"/>
    <x v="35"/>
    <b v="0"/>
    <n v="72"/>
    <n v="58.6"/>
    <b v="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"/>
    <x v="0"/>
    <s v="US"/>
    <s v="USD"/>
    <n v="1317576973"/>
    <d v="2011-10-02T17:36:13"/>
    <n v="1312392973"/>
    <x v="2095"/>
    <x v="12"/>
    <b v="0"/>
    <n v="22"/>
    <n v="113.64"/>
    <b v="1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n v="1"/>
    <x v="0"/>
    <s v="US"/>
    <s v="USD"/>
    <n v="1351223940"/>
    <d v="2012-10-26T03:59:00"/>
    <n v="1349892735"/>
    <x v="2096"/>
    <x v="13"/>
    <b v="0"/>
    <n v="14"/>
    <n v="43.57"/>
    <b v="1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n v="1"/>
    <x v="0"/>
    <s v="US"/>
    <s v="USD"/>
    <n v="1322751735"/>
    <d v="2011-12-01T15:02:15"/>
    <n v="1317564135"/>
    <x v="2097"/>
    <x v="12"/>
    <b v="0"/>
    <n v="38"/>
    <n v="78.95"/>
    <b v="1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n v="1"/>
    <x v="0"/>
    <s v="US"/>
    <s v="USD"/>
    <n v="1331174635"/>
    <d v="2012-03-08T02:43:55"/>
    <n v="1328582635"/>
    <x v="2098"/>
    <x v="1"/>
    <b v="0"/>
    <n v="32"/>
    <n v="188.13"/>
    <b v="1"/>
    <x v="4"/>
    <x v="14"/>
  </r>
  <r>
    <n v="2099"/>
    <s v="Roosevelt Died."/>
    <s v="Our tour van died, we need help!"/>
    <n v="3000"/>
    <n v="3971"/>
    <n v="1"/>
    <x v="0"/>
    <s v="US"/>
    <s v="USD"/>
    <n v="1435808400"/>
    <d v="2015-07-02T03:40:00"/>
    <n v="1434650084"/>
    <x v="2099"/>
    <x v="58"/>
    <b v="0"/>
    <n v="63"/>
    <n v="63.03"/>
    <b v="1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n v="1"/>
    <x v="0"/>
    <s v="US"/>
    <s v="USD"/>
    <n v="1341028740"/>
    <d v="2012-06-30T03:59:00"/>
    <n v="1339704141"/>
    <x v="2100"/>
    <x v="13"/>
    <b v="0"/>
    <n v="27"/>
    <n v="30.37"/>
    <b v="1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"/>
    <x v="0"/>
    <s v="US"/>
    <s v="USD"/>
    <n v="1329104114"/>
    <d v="2012-02-13T03:35:14"/>
    <n v="1323920114"/>
    <x v="2101"/>
    <x v="12"/>
    <b v="0"/>
    <n v="44"/>
    <n v="51.48"/>
    <b v="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n v="1"/>
    <x v="0"/>
    <s v="US"/>
    <s v="USD"/>
    <n v="1304628648"/>
    <d v="2011-05-05T20:50:48"/>
    <n v="1302036648"/>
    <x v="2102"/>
    <x v="1"/>
    <b v="0"/>
    <n v="38"/>
    <n v="35.79"/>
    <b v="1"/>
    <x v="4"/>
    <x v="14"/>
  </r>
  <r>
    <n v="2103"/>
    <s v="Matthew Moon's New Album"/>
    <s v="Indie rocker, Matthew Moon, has something to share with you..."/>
    <n v="7777"/>
    <n v="11364"/>
    <n v="1"/>
    <x v="0"/>
    <s v="US"/>
    <s v="USD"/>
    <n v="1352488027"/>
    <d v="2012-11-09T19:07:07"/>
    <n v="1349892427"/>
    <x v="2103"/>
    <x v="1"/>
    <b v="0"/>
    <n v="115"/>
    <n v="98.82"/>
    <b v="1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n v="1"/>
    <x v="0"/>
    <s v="US"/>
    <s v="USD"/>
    <n v="1369958400"/>
    <d v="2013-05-31T00:00:00"/>
    <n v="1367286434"/>
    <x v="2104"/>
    <x v="0"/>
    <b v="0"/>
    <n v="37"/>
    <n v="28"/>
    <b v="1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n v="3"/>
    <x v="0"/>
    <s v="US"/>
    <s v="USD"/>
    <n v="1416542400"/>
    <d v="2014-11-21T04:00:00"/>
    <n v="1415472953"/>
    <x v="2105"/>
    <x v="65"/>
    <b v="0"/>
    <n v="99"/>
    <n v="51.31"/>
    <b v="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"/>
    <x v="0"/>
    <s v="US"/>
    <s v="USD"/>
    <n v="1359176974"/>
    <d v="2013-01-26T05:09:34"/>
    <n v="1356584974"/>
    <x v="2106"/>
    <x v="1"/>
    <b v="0"/>
    <n v="44"/>
    <n v="53.52"/>
    <b v="1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n v="1"/>
    <x v="0"/>
    <s v="US"/>
    <s v="USD"/>
    <n v="1415815393"/>
    <d v="2014-11-12T18:03:13"/>
    <n v="1413997393"/>
    <x v="2107"/>
    <x v="21"/>
    <b v="0"/>
    <n v="58"/>
    <n v="37.15"/>
    <b v="1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"/>
    <x v="0"/>
    <s v="US"/>
    <s v="USD"/>
    <n v="1347249300"/>
    <d v="2012-09-10T03:55:00"/>
    <n v="1344917580"/>
    <x v="2108"/>
    <x v="14"/>
    <b v="0"/>
    <n v="191"/>
    <n v="89.9"/>
    <b v="1"/>
    <x v="4"/>
    <x v="14"/>
  </r>
  <r>
    <n v="2109"/>
    <s v="Skyline Sounds - First Studio Album (and Merch!)"/>
    <s v="We are ready to make our first full-length album, and with your help, we can make it happen!"/>
    <n v="4000"/>
    <n v="4261"/>
    <n v="1"/>
    <x v="0"/>
    <s v="US"/>
    <s v="USD"/>
    <n v="1436115617"/>
    <d v="2015-07-05T17:00:17"/>
    <n v="1433523617"/>
    <x v="2109"/>
    <x v="1"/>
    <b v="0"/>
    <n v="40"/>
    <n v="106.53"/>
    <b v="1"/>
    <x v="4"/>
    <x v="14"/>
  </r>
  <r>
    <n v="2110"/>
    <s v="&quot;Vision&quot; - New Album - Brent Brown"/>
    <s v="Brent Brown's breakout new album! Requires help from the record label... You!"/>
    <n v="2000"/>
    <n v="2007"/>
    <n v="1"/>
    <x v="0"/>
    <s v="US"/>
    <s v="USD"/>
    <n v="1401253140"/>
    <d v="2014-05-28T04:59:00"/>
    <n v="1398873969"/>
    <x v="2110"/>
    <x v="33"/>
    <b v="0"/>
    <n v="38"/>
    <n v="52.82"/>
    <b v="1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"/>
    <x v="0"/>
    <s v="US"/>
    <s v="USD"/>
    <n v="1313370000"/>
    <d v="2011-08-15T01:00:00"/>
    <n v="1307594625"/>
    <x v="2111"/>
    <x v="66"/>
    <b v="0"/>
    <n v="39"/>
    <n v="54.62"/>
    <b v="1"/>
    <x v="4"/>
    <x v="14"/>
  </r>
  <r>
    <n v="2112"/>
    <s v="BBB Kickstarter Two"/>
    <s v="BBB is going back into the studio to record and release &quot;Felix From Canada&quot; by popular demand.  We need your help!"/>
    <n v="300"/>
    <n v="300"/>
    <n v="1"/>
    <x v="0"/>
    <s v="US"/>
    <s v="USD"/>
    <n v="1366064193"/>
    <d v="2013-04-15T22:16:33"/>
    <n v="1364854593"/>
    <x v="2112"/>
    <x v="20"/>
    <b v="0"/>
    <n v="11"/>
    <n v="27.27"/>
    <b v="1"/>
    <x v="4"/>
    <x v="14"/>
  </r>
  <r>
    <n v="2113"/>
    <s v="Summer Underground // Honeycomb LP"/>
    <s v="Help us fund our second full-length album Honeycomb!"/>
    <n v="7000"/>
    <n v="7340"/>
    <n v="1"/>
    <x v="0"/>
    <s v="US"/>
    <s v="USD"/>
    <n v="1411505176"/>
    <d v="2014-09-23T20:46:16"/>
    <n v="1408481176"/>
    <x v="2113"/>
    <x v="6"/>
    <b v="0"/>
    <n v="107"/>
    <n v="68.599999999999994"/>
    <b v="1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"/>
    <x v="0"/>
    <s v="US"/>
    <s v="USD"/>
    <n v="1291870740"/>
    <d v="2010-12-09T04:59:00"/>
    <n v="1286480070"/>
    <x v="2114"/>
    <x v="63"/>
    <b v="0"/>
    <n v="147"/>
    <n v="35.61"/>
    <b v="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n v="2"/>
    <x v="0"/>
    <s v="US"/>
    <s v="USD"/>
    <n v="1298167001"/>
    <d v="2011-02-20T01:56:41"/>
    <n v="1295575001"/>
    <x v="2115"/>
    <x v="1"/>
    <b v="0"/>
    <n v="36"/>
    <n v="94.03"/>
    <b v="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"/>
    <x v="0"/>
    <s v="US"/>
    <s v="USD"/>
    <n v="1349203203"/>
    <d v="2012-10-02T18:40:03"/>
    <n v="1345056003"/>
    <x v="2116"/>
    <x v="64"/>
    <b v="0"/>
    <n v="92"/>
    <n v="526.46"/>
    <b v="1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n v="1"/>
    <x v="0"/>
    <s v="US"/>
    <s v="USD"/>
    <n v="1445921940"/>
    <d v="2015-10-27T04:59:00"/>
    <n v="1444699549"/>
    <x v="2117"/>
    <x v="20"/>
    <b v="0"/>
    <n v="35"/>
    <n v="50.66"/>
    <b v="1"/>
    <x v="4"/>
    <x v="14"/>
  </r>
  <r>
    <n v="2118"/>
    <s v="PORCHES. vs. THE U.S.A."/>
    <s v="PORCHES.  and Documentarians tour from New York to San Francisco and back."/>
    <n v="1000"/>
    <n v="1346.11"/>
    <n v="1"/>
    <x v="0"/>
    <s v="US"/>
    <s v="USD"/>
    <n v="1311538136"/>
    <d v="2011-07-24T20:08:56"/>
    <n v="1308946136"/>
    <x v="2118"/>
    <x v="1"/>
    <b v="0"/>
    <n v="17"/>
    <n v="79.180000000000007"/>
    <b v="1"/>
    <x v="4"/>
    <x v="14"/>
  </r>
  <r>
    <n v="2119"/>
    <s v="Big Long Now's Debut Album"/>
    <s v="big long now is recording our debut album and we are looking for help mastering and pressing it to vinyl"/>
    <n v="2000"/>
    <n v="2015"/>
    <n v="1"/>
    <x v="0"/>
    <s v="US"/>
    <s v="USD"/>
    <n v="1345086445"/>
    <d v="2012-08-16T03:07:25"/>
    <n v="1342494445"/>
    <x v="2119"/>
    <x v="1"/>
    <b v="0"/>
    <n v="22"/>
    <n v="91.59"/>
    <b v="1"/>
    <x v="4"/>
    <x v="14"/>
  </r>
  <r>
    <n v="2120"/>
    <s v="Hearty Har Full Length Album"/>
    <s v="&lt;3_x000a_Coming in from outer space. Help Hearty Har record their 1st album!!"/>
    <n v="8000"/>
    <n v="8070.43"/>
    <n v="1"/>
    <x v="0"/>
    <s v="US"/>
    <s v="USD"/>
    <n v="1388617736"/>
    <d v="2014-01-01T23:08:56"/>
    <n v="1384384136"/>
    <x v="2120"/>
    <x v="45"/>
    <b v="0"/>
    <n v="69"/>
    <n v="116.96"/>
    <b v="1"/>
    <x v="4"/>
    <x v="14"/>
  </r>
  <r>
    <n v="2121"/>
    <s v="Legend of Decay"/>
    <s v="Join us on an epic journey to discover a millennia old secret which will change the world forever."/>
    <n v="50000"/>
    <n v="284"/>
    <n v="0"/>
    <x v="2"/>
    <s v="CH"/>
    <s v="CHF"/>
    <n v="1484156948"/>
    <d v="2017-01-11T17:49:08"/>
    <n v="1481564948"/>
    <x v="2121"/>
    <x v="1"/>
    <b v="0"/>
    <n v="10"/>
    <n v="28.4"/>
    <b v="0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n v="0"/>
    <x v="2"/>
    <s v="MX"/>
    <s v="MXN"/>
    <n v="1483773169"/>
    <d v="2017-01-07T07:12:49"/>
    <n v="1481181169"/>
    <x v="2122"/>
    <x v="1"/>
    <b v="0"/>
    <n v="3"/>
    <n v="103.33"/>
    <b v="0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0"/>
    <x v="2"/>
    <s v="US"/>
    <s v="USD"/>
    <n v="1268636340"/>
    <d v="2010-03-15T06:59:00"/>
    <n v="1263982307"/>
    <x v="2123"/>
    <x v="59"/>
    <b v="0"/>
    <n v="5"/>
    <n v="10"/>
    <b v="0"/>
    <x v="6"/>
    <x v="17"/>
  </r>
  <r>
    <n v="2124"/>
    <s v="AZAMAR"/>
    <s v="AZAMAR is a Role Playing Game world involving fantasy and high magic, based on the popular OpenD6 OGL using the Cinema6 RPG Framework."/>
    <n v="1100"/>
    <n v="115"/>
    <n v="0"/>
    <x v="2"/>
    <s v="US"/>
    <s v="USD"/>
    <n v="1291093200"/>
    <d v="2010-11-30T05:00:00"/>
    <n v="1286930435"/>
    <x v="2124"/>
    <x v="64"/>
    <b v="0"/>
    <n v="5"/>
    <n v="23"/>
    <b v="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n v="0"/>
    <x v="2"/>
    <s v="US"/>
    <s v="USD"/>
    <n v="1438734833"/>
    <d v="2015-08-05T00:33:53"/>
    <n v="1436142833"/>
    <x v="2125"/>
    <x v="1"/>
    <b v="0"/>
    <n v="27"/>
    <n v="31.56"/>
    <b v="0"/>
    <x v="6"/>
    <x v="17"/>
  </r>
  <r>
    <n v="2126"/>
    <s v="DodgeBall Blitz"/>
    <s v="Lead your team to victory in this fast-paced, action, sports game! Use Power-ups and avoid attacks as you fight for victory!"/>
    <n v="20000"/>
    <n v="10"/>
    <n v="0"/>
    <x v="2"/>
    <s v="US"/>
    <s v="USD"/>
    <n v="1418080887"/>
    <d v="2014-12-08T23:21:27"/>
    <n v="1415488887"/>
    <x v="2126"/>
    <x v="1"/>
    <b v="0"/>
    <n v="2"/>
    <n v="5"/>
    <b v="0"/>
    <x v="6"/>
    <x v="17"/>
  </r>
  <r>
    <n v="2127"/>
    <s v="Three Monkeys - Part 1: Into the Abyss"/>
    <s v="Three Monkeys is an audio adventure game for PC."/>
    <n v="28000"/>
    <n v="8076"/>
    <n v="0"/>
    <x v="2"/>
    <s v="GB"/>
    <s v="GBP"/>
    <n v="1426158463"/>
    <d v="2015-03-12T11:07:43"/>
    <n v="1423570063"/>
    <x v="2127"/>
    <x v="1"/>
    <b v="0"/>
    <n v="236"/>
    <n v="34.22"/>
    <b v="0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n v="0"/>
    <x v="2"/>
    <s v="CA"/>
    <s v="CAD"/>
    <n v="1411324369"/>
    <d v="2014-09-21T18:32:49"/>
    <n v="1406140369"/>
    <x v="2128"/>
    <x v="12"/>
    <b v="0"/>
    <n v="1"/>
    <n v="25"/>
    <b v="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n v="0"/>
    <x v="2"/>
    <s v="US"/>
    <s v="USD"/>
    <n v="1457570100"/>
    <d v="2016-03-10T00:35:00"/>
    <n v="1454978100"/>
    <x v="2129"/>
    <x v="1"/>
    <b v="0"/>
    <n v="12"/>
    <n v="19.670000000000002"/>
    <b v="0"/>
    <x v="6"/>
    <x v="17"/>
  </r>
  <r>
    <n v="2130"/>
    <s v="Wondrous Adventures: A Kid's Game"/>
    <s v="You are the hero tasked to save your home from the villainous Sanword."/>
    <n v="42000"/>
    <n v="85"/>
    <n v="0"/>
    <x v="2"/>
    <s v="US"/>
    <s v="USD"/>
    <n v="1408154663"/>
    <d v="2014-08-16T02:04:23"/>
    <n v="1405130663"/>
    <x v="2130"/>
    <x v="6"/>
    <b v="0"/>
    <n v="4"/>
    <n v="21.25"/>
    <b v="0"/>
    <x v="6"/>
    <x v="17"/>
  </r>
  <r>
    <n v="2131"/>
    <s v="Scout's Honor"/>
    <s v="From frightened girl to empowered woman, Scout's Honor is a tale about facing your fears and overcoming odds."/>
    <n v="500"/>
    <n v="25"/>
    <n v="0"/>
    <x v="2"/>
    <s v="US"/>
    <s v="USD"/>
    <n v="1436677091"/>
    <d v="2015-07-12T04:58:11"/>
    <n v="1434085091"/>
    <x v="2131"/>
    <x v="1"/>
    <b v="0"/>
    <n v="3"/>
    <n v="8.33"/>
    <b v="0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n v="0"/>
    <x v="2"/>
    <s v="US"/>
    <s v="USD"/>
    <n v="1391427692"/>
    <d v="2014-02-03T11:41:32"/>
    <n v="1388835692"/>
    <x v="2132"/>
    <x v="1"/>
    <b v="0"/>
    <n v="99"/>
    <n v="21.34"/>
    <b v="0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0"/>
    <x v="2"/>
    <s v="US"/>
    <s v="USD"/>
    <n v="1303628340"/>
    <d v="2011-04-24T06:59:00"/>
    <n v="1300328399"/>
    <x v="2133"/>
    <x v="52"/>
    <b v="0"/>
    <n v="3"/>
    <n v="5.33"/>
    <b v="0"/>
    <x v="6"/>
    <x v="17"/>
  </r>
  <r>
    <n v="2134"/>
    <s v="Prehistoric Landing"/>
    <s v="1st person Action Survivalist Rpg game. You get sent to a deadly Island to die not knowing that your not alone on the island."/>
    <n v="6000"/>
    <n v="104"/>
    <n v="0"/>
    <x v="2"/>
    <s v="US"/>
    <s v="USD"/>
    <n v="1367097391"/>
    <d v="2013-04-27T21:16:31"/>
    <n v="1364505391"/>
    <x v="2134"/>
    <x v="1"/>
    <b v="0"/>
    <n v="3"/>
    <n v="34.67"/>
    <b v="0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n v="0"/>
    <x v="2"/>
    <s v="US"/>
    <s v="USD"/>
    <n v="1349392033"/>
    <d v="2012-10-04T23:07:13"/>
    <n v="1346800033"/>
    <x v="2135"/>
    <x v="1"/>
    <b v="0"/>
    <n v="22"/>
    <n v="21.73"/>
    <b v="0"/>
    <x v="6"/>
    <x v="17"/>
  </r>
  <r>
    <n v="2136"/>
    <s v="Dark Paradise"/>
    <s v="A dark and twisted game with physiological madness and corruption as a man becomes the ultimate bio weapon."/>
    <n v="80000"/>
    <n v="47.69"/>
    <n v="0"/>
    <x v="2"/>
    <s v="US"/>
    <s v="USD"/>
    <n v="1382184786"/>
    <d v="2013-10-19T12:13:06"/>
    <n v="1379592786"/>
    <x v="2136"/>
    <x v="1"/>
    <b v="0"/>
    <n v="4"/>
    <n v="11.92"/>
    <b v="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0"/>
    <x v="2"/>
    <s v="CA"/>
    <s v="CAD"/>
    <n v="1417804229"/>
    <d v="2014-12-05T18:30:29"/>
    <n v="1415212229"/>
    <x v="2137"/>
    <x v="1"/>
    <b v="0"/>
    <n v="534"/>
    <n v="26.6"/>
    <b v="0"/>
    <x v="6"/>
    <x v="17"/>
  </r>
  <r>
    <n v="2138"/>
    <s v="Tales Of Tameria - Dawning Light"/>
    <s v="A game with a mixture of a few genres from RPG, Simulation and to adventure elements."/>
    <n v="1000"/>
    <n v="128"/>
    <n v="0"/>
    <x v="2"/>
    <s v="GB"/>
    <s v="GBP"/>
    <n v="1383959939"/>
    <d v="2013-11-09T01:18:59"/>
    <n v="1381364339"/>
    <x v="2138"/>
    <x v="1"/>
    <b v="0"/>
    <n v="12"/>
    <n v="10.67"/>
    <b v="0"/>
    <x v="6"/>
    <x v="17"/>
  </r>
  <r>
    <n v="2139"/>
    <s v="Manorkept"/>
    <s v="An adventuring RPG with ghosts, mysteries, and flexible gameplay paths, Manorkept is a game that promises an unforgettable experience."/>
    <n v="30000"/>
    <n v="1626"/>
    <n v="0"/>
    <x v="2"/>
    <s v="US"/>
    <s v="USD"/>
    <n v="1478196008"/>
    <d v="2016-11-03T18:00:08"/>
    <n v="1475604008"/>
    <x v="2139"/>
    <x v="1"/>
    <b v="0"/>
    <n v="56"/>
    <n v="29.04"/>
    <b v="0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2"/>
    <s v="US"/>
    <s v="USD"/>
    <n v="1357934424"/>
    <d v="2013-01-11T20:00:24"/>
    <n v="1355342424"/>
    <x v="2140"/>
    <x v="1"/>
    <b v="0"/>
    <n v="11"/>
    <n v="50.91"/>
    <b v="0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s v="US"/>
    <s v="USD"/>
    <n v="1415947159"/>
    <d v="2014-11-14T06:39:19"/>
    <n v="1413351559"/>
    <x v="2141"/>
    <x v="1"/>
    <b v="0"/>
    <n v="0"/>
    <s v="N/A"/>
    <b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0"/>
    <x v="2"/>
    <s v="DE"/>
    <s v="EUR"/>
    <n v="1451494210"/>
    <d v="2015-12-30T16:50:10"/>
    <n v="1449075010"/>
    <x v="2142"/>
    <x v="33"/>
    <b v="0"/>
    <n v="12"/>
    <n v="50.08"/>
    <b v="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0"/>
    <x v="2"/>
    <s v="US"/>
    <s v="USD"/>
    <n v="1279738800"/>
    <d v="2010-07-21T19:00:00"/>
    <n v="1275599812"/>
    <x v="2143"/>
    <x v="64"/>
    <b v="0"/>
    <n v="5"/>
    <n v="45"/>
    <b v="0"/>
    <x v="6"/>
    <x v="17"/>
  </r>
  <r>
    <n v="2144"/>
    <s v="Project Starborn"/>
    <s v="A thousand community-built sandbox games (and more!) with a fully-customizable game engine."/>
    <n v="35500"/>
    <n v="607"/>
    <n v="0"/>
    <x v="2"/>
    <s v="US"/>
    <s v="USD"/>
    <n v="1379164040"/>
    <d v="2013-09-14T13:07:20"/>
    <n v="1376399240"/>
    <x v="2144"/>
    <x v="22"/>
    <b v="0"/>
    <n v="24"/>
    <n v="25.29"/>
    <b v="0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0"/>
    <x v="2"/>
    <s v="US"/>
    <s v="USD"/>
    <n v="1385534514"/>
    <d v="2013-11-27T06:41:54"/>
    <n v="1382938914"/>
    <x v="2145"/>
    <x v="1"/>
    <b v="0"/>
    <n v="89"/>
    <n v="51.29"/>
    <b v="0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s v="US"/>
    <s v="USD"/>
    <n v="1455207510"/>
    <d v="2016-02-11T16:18:30"/>
    <n v="1453997910"/>
    <x v="2146"/>
    <x v="20"/>
    <b v="0"/>
    <n v="1"/>
    <n v="1"/>
    <b v="0"/>
    <x v="6"/>
    <x v="17"/>
  </r>
  <r>
    <n v="2147"/>
    <s v="Johnny Rocketfingers 3"/>
    <s v="A Point and Click Adventure on Steroids."/>
    <n v="390000"/>
    <n v="2716"/>
    <n v="0"/>
    <x v="2"/>
    <s v="US"/>
    <s v="USD"/>
    <n v="1416125148"/>
    <d v="2014-11-16T08:05:48"/>
    <n v="1413356748"/>
    <x v="2147"/>
    <x v="22"/>
    <b v="0"/>
    <n v="55"/>
    <n v="49.38"/>
    <b v="0"/>
    <x v="6"/>
    <x v="17"/>
  </r>
  <r>
    <n v="2148"/>
    <s v="ZomBlock's"/>
    <s v="zomblock's is a online zombie survival game where you can craft new weapons,find food and water to keep yourself alive."/>
    <n v="100"/>
    <n v="2"/>
    <n v="0"/>
    <x v="2"/>
    <s v="GB"/>
    <s v="GBP"/>
    <n v="1427992582"/>
    <d v="2015-04-02T16:36:22"/>
    <n v="1425404182"/>
    <x v="2148"/>
    <x v="1"/>
    <b v="0"/>
    <n v="2"/>
    <n v="1"/>
    <b v="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s v="US"/>
    <s v="USD"/>
    <n v="1280534400"/>
    <d v="2010-07-31T00:00:00"/>
    <n v="1277512556"/>
    <x v="2149"/>
    <x v="6"/>
    <b v="0"/>
    <n v="0"/>
    <s v="N/A"/>
    <b v="0"/>
    <x v="6"/>
    <x v="17"/>
  </r>
  <r>
    <n v="2150"/>
    <s v="The Unknown Door"/>
    <s v="A pixel styled open world detective game."/>
    <n v="50000"/>
    <n v="405"/>
    <n v="0"/>
    <x v="2"/>
    <s v="NO"/>
    <s v="NOK"/>
    <n v="1468392599"/>
    <d v="2016-07-13T06:49:59"/>
    <n v="1465800599"/>
    <x v="2150"/>
    <x v="1"/>
    <b v="0"/>
    <n v="4"/>
    <n v="101.25"/>
    <b v="0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n v="0"/>
    <x v="2"/>
    <s v="US"/>
    <s v="USD"/>
    <n v="1467231614"/>
    <d v="2016-06-29T20:20:14"/>
    <n v="1464639614"/>
    <x v="2151"/>
    <x v="1"/>
    <b v="0"/>
    <n v="6"/>
    <n v="19.670000000000002"/>
    <b v="0"/>
    <x v="6"/>
    <x v="17"/>
  </r>
  <r>
    <n v="2152"/>
    <s v="Space Shooter RPG+"/>
    <s v="Our game is going to be a space shooter that has RPG elements with New Game+! It will be unlike any space shooter ever played."/>
    <n v="30000"/>
    <n v="50"/>
    <n v="0"/>
    <x v="2"/>
    <s v="US"/>
    <s v="USD"/>
    <n v="1394909909"/>
    <d v="2014-03-15T18:58:29"/>
    <n v="1392321509"/>
    <x v="2152"/>
    <x v="1"/>
    <b v="0"/>
    <n v="4"/>
    <n v="12.5"/>
    <b v="0"/>
    <x v="6"/>
    <x v="17"/>
  </r>
  <r>
    <n v="2153"/>
    <s v="It's The GOD Complex"/>
    <s v="Crowdfunding the Gamers Way. An online game with real world consequences.Do you dare to play? Can you turn the world around?"/>
    <n v="372625"/>
    <n v="34"/>
    <n v="0"/>
    <x v="2"/>
    <s v="US"/>
    <s v="USD"/>
    <n v="1420876740"/>
    <d v="2015-01-10T07:59:00"/>
    <n v="1417470718"/>
    <x v="2153"/>
    <x v="19"/>
    <b v="0"/>
    <n v="4"/>
    <n v="8.5"/>
    <b v="0"/>
    <x v="6"/>
    <x v="17"/>
  </r>
  <r>
    <n v="2154"/>
    <s v="Demigods - Rise of the Children - Part 1 (Design)"/>
    <s v="A Real Time Strategy game based on Greek mythology in a fictional world."/>
    <n v="250"/>
    <n v="2"/>
    <n v="0"/>
    <x v="2"/>
    <s v="US"/>
    <s v="USD"/>
    <n v="1390921827"/>
    <d v="2014-01-28T15:10:27"/>
    <n v="1389193827"/>
    <x v="2154"/>
    <x v="18"/>
    <b v="0"/>
    <n v="2"/>
    <n v="1"/>
    <b v="0"/>
    <x v="6"/>
    <x v="17"/>
  </r>
  <r>
    <n v="2155"/>
    <s v="VoxelMaze"/>
    <s v="A Level Editor, Turned up to eleven. Infinite creativity in one package, solo or with up to 16 of your friends."/>
    <n v="5000"/>
    <n v="115"/>
    <n v="0"/>
    <x v="2"/>
    <s v="GB"/>
    <s v="GBP"/>
    <n v="1459443385"/>
    <d v="2016-03-31T16:56:25"/>
    <n v="1456854985"/>
    <x v="2155"/>
    <x v="1"/>
    <b v="0"/>
    <n v="5"/>
    <n v="23"/>
    <b v="0"/>
    <x v="6"/>
    <x v="17"/>
  </r>
  <r>
    <n v="2156"/>
    <s v="Beyond Black Space"/>
    <s v="Captain and manage your ship along with your crew in this deep space adventure! (PC/Linux/Mac)"/>
    <n v="56000"/>
    <n v="1493"/>
    <n v="0"/>
    <x v="2"/>
    <s v="US"/>
    <s v="USD"/>
    <n v="1379363406"/>
    <d v="2013-09-16T20:30:06"/>
    <n v="1375475406"/>
    <x v="2156"/>
    <x v="11"/>
    <b v="0"/>
    <n v="83"/>
    <n v="17.989999999999998"/>
    <b v="0"/>
    <x v="6"/>
    <x v="17"/>
  </r>
  <r>
    <n v="2157"/>
    <s v="Nin"/>
    <s v="Gamers and 90's fans unite in this small tale of epic proportions!"/>
    <n v="75000"/>
    <n v="21144"/>
    <n v="0"/>
    <x v="2"/>
    <s v="US"/>
    <s v="USD"/>
    <n v="1482479940"/>
    <d v="2016-12-23T07:59:00"/>
    <n v="1479684783"/>
    <x v="2157"/>
    <x v="22"/>
    <b v="0"/>
    <n v="57"/>
    <n v="370.95"/>
    <b v="0"/>
    <x v="6"/>
    <x v="17"/>
  </r>
  <r>
    <n v="2158"/>
    <s v="PerfectGolf"/>
    <s v="A next generation golf game with a course designer and a massively multiplayer online tour. Join the fun and help us create it"/>
    <n v="300000"/>
    <n v="19770.11"/>
    <n v="0"/>
    <x v="2"/>
    <s v="US"/>
    <s v="USD"/>
    <n v="1360009774"/>
    <d v="2013-02-04T20:29:34"/>
    <n v="1356121774"/>
    <x v="2158"/>
    <x v="11"/>
    <b v="0"/>
    <n v="311"/>
    <n v="63.57"/>
    <b v="0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0"/>
    <x v="2"/>
    <s v="US"/>
    <s v="USD"/>
    <n v="1310837574"/>
    <d v="2011-07-16T17:32:54"/>
    <n v="1308245574"/>
    <x v="2159"/>
    <x v="1"/>
    <b v="0"/>
    <n v="2"/>
    <n v="13"/>
    <b v="0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n v="0"/>
    <x v="2"/>
    <s v="US"/>
    <s v="USD"/>
    <n v="1337447105"/>
    <d v="2012-05-19T17:05:05"/>
    <n v="1334855105"/>
    <x v="2160"/>
    <x v="1"/>
    <b v="0"/>
    <n v="16"/>
    <n v="5.31"/>
    <b v="0"/>
    <x v="6"/>
    <x v="17"/>
  </r>
  <r>
    <n v="2161"/>
    <s v="CallMeGhost DEBUT ALBUM preorder!"/>
    <s v="We're trying to fund hard copies of our debut album!"/>
    <n v="400"/>
    <n v="463"/>
    <n v="1"/>
    <x v="0"/>
    <s v="US"/>
    <s v="USD"/>
    <n v="1443040059"/>
    <d v="2015-09-23T20:27:39"/>
    <n v="1440448059"/>
    <x v="2161"/>
    <x v="1"/>
    <b v="0"/>
    <n v="13"/>
    <n v="35.619999999999997"/>
    <b v="1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n v="1"/>
    <x v="0"/>
    <s v="US"/>
    <s v="USD"/>
    <n v="1406226191"/>
    <d v="2014-07-24T18:23:11"/>
    <n v="1403547791"/>
    <x v="2162"/>
    <x v="0"/>
    <b v="0"/>
    <n v="58"/>
    <n v="87.1"/>
    <b v="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n v="1"/>
    <x v="0"/>
    <s v="US"/>
    <s v="USD"/>
    <n v="1433735400"/>
    <d v="2015-06-08T03:50:00"/>
    <n v="1429306520"/>
    <x v="2163"/>
    <x v="67"/>
    <b v="0"/>
    <n v="44"/>
    <n v="75.11"/>
    <b v="1"/>
    <x v="4"/>
    <x v="11"/>
  </r>
  <r>
    <n v="2164"/>
    <s v="Rosaline debut record"/>
    <s v="South Florida roots country/rock outfit's long awaited debut record"/>
    <n v="5500"/>
    <n v="5645"/>
    <n v="1"/>
    <x v="0"/>
    <s v="US"/>
    <s v="USD"/>
    <n v="1466827140"/>
    <d v="2016-06-25T03:59:00"/>
    <n v="1464196414"/>
    <x v="2164"/>
    <x v="1"/>
    <b v="0"/>
    <n v="83"/>
    <n v="68.010000000000005"/>
    <b v="1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n v="1"/>
    <x v="0"/>
    <s v="FR"/>
    <s v="EUR"/>
    <n v="1460127635"/>
    <d v="2016-04-08T15:00:35"/>
    <n v="1457539235"/>
    <x v="2165"/>
    <x v="1"/>
    <b v="0"/>
    <n v="117"/>
    <n v="29.62"/>
    <b v="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"/>
    <x v="0"/>
    <s v="US"/>
    <s v="USD"/>
    <n v="1417813618"/>
    <d v="2014-12-05T21:06:58"/>
    <n v="1413922018"/>
    <x v="2166"/>
    <x v="11"/>
    <b v="0"/>
    <n v="32"/>
    <n v="91.63"/>
    <b v="1"/>
    <x v="4"/>
    <x v="11"/>
  </r>
  <r>
    <n v="2167"/>
    <s v="Planes and Planets needs to get their EP finished!!"/>
    <s v="We need YOUR HELP to take one more step to this make release sound amazing!"/>
    <n v="150"/>
    <n v="180"/>
    <n v="1"/>
    <x v="0"/>
    <s v="US"/>
    <s v="USD"/>
    <n v="1347672937"/>
    <d v="2012-09-15T01:35:37"/>
    <n v="1346463337"/>
    <x v="2167"/>
    <x v="20"/>
    <b v="0"/>
    <n v="8"/>
    <n v="22.5"/>
    <b v="1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n v="1"/>
    <x v="0"/>
    <s v="US"/>
    <s v="USD"/>
    <n v="1486702800"/>
    <d v="2017-02-10T05:00:00"/>
    <n v="1484058261"/>
    <x v="2168"/>
    <x v="0"/>
    <b v="0"/>
    <n v="340"/>
    <n v="64.37"/>
    <b v="1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n v="1"/>
    <x v="0"/>
    <s v="US"/>
    <s v="USD"/>
    <n v="1488473351"/>
    <d v="2017-03-02T16:49:11"/>
    <n v="1488214151"/>
    <x v="2169"/>
    <x v="68"/>
    <b v="0"/>
    <n v="7"/>
    <n v="21.86"/>
    <b v="1"/>
    <x v="4"/>
    <x v="11"/>
  </r>
  <r>
    <n v="2170"/>
    <s v="STETSON'S NEW EP"/>
    <s v="We are a hard rock band from Northern California trying to raise $350 for our next EP. Be a part of our journey!"/>
    <n v="350"/>
    <n v="633"/>
    <n v="2"/>
    <x v="0"/>
    <s v="US"/>
    <s v="USD"/>
    <n v="1440266422"/>
    <d v="2015-08-22T18:00:22"/>
    <n v="1436810422"/>
    <x v="2170"/>
    <x v="4"/>
    <b v="0"/>
    <n v="19"/>
    <n v="33.32"/>
    <b v="1"/>
    <x v="4"/>
    <x v="11"/>
  </r>
  <r>
    <n v="2171"/>
    <s v="Brainspoonâ€™s New Record"/>
    <s v="Like records? We do, too! Help this Los Angeles based rock 'n' roll band get their new album out on vinyl!"/>
    <n v="4000"/>
    <n v="4243"/>
    <n v="1"/>
    <x v="0"/>
    <s v="US"/>
    <s v="USD"/>
    <n v="1434949200"/>
    <d v="2015-06-22T05:00:00"/>
    <n v="1431903495"/>
    <x v="2171"/>
    <x v="6"/>
    <b v="0"/>
    <n v="47"/>
    <n v="90.28"/>
    <b v="1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n v="1"/>
    <x v="0"/>
    <s v="US"/>
    <s v="USD"/>
    <n v="1429365320"/>
    <d v="2015-04-18T13:55:20"/>
    <n v="1426773320"/>
    <x v="2172"/>
    <x v="1"/>
    <b v="0"/>
    <n v="13"/>
    <n v="76.92"/>
    <b v="1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"/>
    <x v="0"/>
    <s v="US"/>
    <s v="USD"/>
    <n v="1378785540"/>
    <d v="2013-09-10T03:59:00"/>
    <n v="1376066243"/>
    <x v="2173"/>
    <x v="0"/>
    <b v="0"/>
    <n v="90"/>
    <n v="59.23"/>
    <b v="1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n v="1"/>
    <x v="0"/>
    <s v="GB"/>
    <s v="GBP"/>
    <n v="1462453307"/>
    <d v="2016-05-05T13:01:47"/>
    <n v="1459861307"/>
    <x v="2174"/>
    <x v="1"/>
    <b v="0"/>
    <n v="63"/>
    <n v="65.38"/>
    <b v="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n v="3"/>
    <x v="0"/>
    <s v="US"/>
    <s v="USD"/>
    <n v="1469059986"/>
    <d v="2016-07-21T00:13:06"/>
    <n v="1468455186"/>
    <x v="2175"/>
    <x v="5"/>
    <b v="0"/>
    <n v="26"/>
    <n v="67.31"/>
    <b v="1"/>
    <x v="4"/>
    <x v="11"/>
  </r>
  <r>
    <n v="2176"/>
    <s v="Mike Farley Band - New Album!"/>
    <s v="The Mike Farley Band has re-assembled its original line up and needs your help to make a new full-length album!"/>
    <n v="5000"/>
    <n v="6301"/>
    <n v="1"/>
    <x v="0"/>
    <s v="US"/>
    <s v="USD"/>
    <n v="1430579509"/>
    <d v="2015-05-02T15:11:49"/>
    <n v="1427987509"/>
    <x v="2176"/>
    <x v="1"/>
    <b v="0"/>
    <n v="71"/>
    <n v="88.75"/>
    <b v="1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n v="1"/>
    <x v="0"/>
    <s v="US"/>
    <s v="USD"/>
    <n v="1465192867"/>
    <d v="2016-06-06T06:01:07"/>
    <n v="1463032867"/>
    <x v="2177"/>
    <x v="25"/>
    <b v="0"/>
    <n v="38"/>
    <n v="65.87"/>
    <b v="1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n v="1"/>
    <x v="0"/>
    <s v="US"/>
    <s v="USD"/>
    <n v="1484752597"/>
    <d v="2017-01-18T15:16:37"/>
    <n v="1482160597"/>
    <x v="2178"/>
    <x v="1"/>
    <b v="0"/>
    <n v="859"/>
    <n v="40.35"/>
    <b v="1"/>
    <x v="4"/>
    <x v="11"/>
  </r>
  <r>
    <n v="2179"/>
    <s v="Woodhouse EP"/>
    <s v="Woodhouse is making an EP!  If you are a fan of whiskey and loud guitars, contribute to the cause!"/>
    <n v="1000"/>
    <n v="1614"/>
    <n v="2"/>
    <x v="0"/>
    <s v="US"/>
    <s v="USD"/>
    <n v="1428725192"/>
    <d v="2015-04-11T04:06:32"/>
    <n v="1426133192"/>
    <x v="2179"/>
    <x v="1"/>
    <b v="0"/>
    <n v="21"/>
    <n v="76.86"/>
    <b v="1"/>
    <x v="4"/>
    <x v="11"/>
  </r>
  <r>
    <n v="2180"/>
    <s v="FOUR STAR MARY &quot;PIECES&quot;"/>
    <s v="Help fund the new record by independent alternative rockers FOUR STAR MARY &quot;PIECES&quot;"/>
    <n v="5000"/>
    <n v="5359.21"/>
    <n v="1"/>
    <x v="0"/>
    <s v="US"/>
    <s v="USD"/>
    <n v="1447434268"/>
    <d v="2015-11-13T17:04:28"/>
    <n v="1443801868"/>
    <x v="2180"/>
    <x v="16"/>
    <b v="0"/>
    <n v="78"/>
    <n v="68.709999999999994"/>
    <b v="1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n v="2"/>
    <x v="0"/>
    <s v="US"/>
    <s v="USD"/>
    <n v="1487635653"/>
    <d v="2017-02-21T00:07:33"/>
    <n v="1486426053"/>
    <x v="2181"/>
    <x v="20"/>
    <b v="0"/>
    <n v="53"/>
    <n v="57.77"/>
    <b v="1"/>
    <x v="6"/>
    <x v="32"/>
  </r>
  <r>
    <n v="2182"/>
    <s v="Broken World - A Post-Apocalypse Tabletop RPG"/>
    <s v="An incredibly comprehensive tabletop rpg book for the post apocalypse, inspired by Dungeon World."/>
    <n v="3000"/>
    <n v="15725"/>
    <n v="5"/>
    <x v="0"/>
    <s v="CA"/>
    <s v="CAD"/>
    <n v="1412285825"/>
    <d v="2014-10-02T21:37:05"/>
    <n v="1409261825"/>
    <x v="2182"/>
    <x v="6"/>
    <b v="0"/>
    <n v="356"/>
    <n v="44.17"/>
    <b v="1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5"/>
    <x v="0"/>
    <s v="US"/>
    <s v="USD"/>
    <n v="1486616400"/>
    <d v="2017-02-09T05:00:00"/>
    <n v="1484037977"/>
    <x v="2183"/>
    <x v="1"/>
    <b v="0"/>
    <n v="279"/>
    <n v="31.57"/>
    <b v="1"/>
    <x v="6"/>
    <x v="32"/>
  </r>
  <r>
    <n v="2184"/>
    <s v="Liguria"/>
    <s v="Trading beautiful colors on behalf of the bishop! Become the best merchant of the Fresco World in this innovative game by Queen Games."/>
    <n v="10000"/>
    <n v="28474"/>
    <n v="3"/>
    <x v="0"/>
    <s v="US"/>
    <s v="USD"/>
    <n v="1453737600"/>
    <d v="2016-01-25T16:00:00"/>
    <n v="1452530041"/>
    <x v="2184"/>
    <x v="20"/>
    <b v="1"/>
    <n v="266"/>
    <n v="107.05"/>
    <b v="1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n v="19"/>
    <x v="0"/>
    <s v="GB"/>
    <s v="GBP"/>
    <n v="1364286239"/>
    <d v="2013-03-26T08:23:59"/>
    <n v="1360830239"/>
    <x v="2185"/>
    <x v="4"/>
    <b v="0"/>
    <n v="623"/>
    <n v="149.03"/>
    <b v="1"/>
    <x v="6"/>
    <x v="32"/>
  </r>
  <r>
    <n v="2186"/>
    <s v="Latitude 90Â° : The Origin"/>
    <s v="The real-time digital social deduction game where there's no moderator, no sleeping, and no dying."/>
    <n v="20000"/>
    <n v="21935"/>
    <n v="1"/>
    <x v="0"/>
    <s v="US"/>
    <s v="USD"/>
    <n v="1473213600"/>
    <d v="2016-09-07T02:00:00"/>
    <n v="1470062743"/>
    <x v="2186"/>
    <x v="8"/>
    <b v="0"/>
    <n v="392"/>
    <n v="55.96"/>
    <b v="1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n v="10"/>
    <x v="0"/>
    <s v="US"/>
    <s v="USD"/>
    <n v="1428033540"/>
    <d v="2015-04-03T03:59:00"/>
    <n v="1425531666"/>
    <x v="2187"/>
    <x v="41"/>
    <b v="1"/>
    <n v="3562"/>
    <n v="56.97"/>
    <b v="1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"/>
    <x v="0"/>
    <s v="AU"/>
    <s v="AUD"/>
    <n v="1477414800"/>
    <d v="2016-10-25T17:00:00"/>
    <n v="1474380241"/>
    <x v="2188"/>
    <x v="6"/>
    <b v="0"/>
    <n v="514"/>
    <n v="44.06"/>
    <b v="1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n v="5"/>
    <x v="0"/>
    <s v="GB"/>
    <s v="GBP"/>
    <n v="1461276000"/>
    <d v="2016-04-21T22:00:00"/>
    <n v="1460055300"/>
    <x v="2189"/>
    <x v="20"/>
    <b v="0"/>
    <n v="88"/>
    <n v="68.63"/>
    <b v="1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2"/>
    <x v="0"/>
    <s v="US"/>
    <s v="USD"/>
    <n v="1458716340"/>
    <d v="2016-03-23T06:59:00"/>
    <n v="1455721204"/>
    <x v="2190"/>
    <x v="6"/>
    <b v="0"/>
    <n v="537"/>
    <n v="65.319999999999993"/>
    <b v="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n v="1"/>
    <x v="0"/>
    <s v="GB"/>
    <s v="GBP"/>
    <n v="1487102427"/>
    <d v="2017-02-14T20:00:27"/>
    <n v="1486065627"/>
    <x v="2191"/>
    <x v="65"/>
    <b v="0"/>
    <n v="25"/>
    <n v="35.92"/>
    <b v="1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1"/>
    <x v="0"/>
    <s v="GB"/>
    <s v="GBP"/>
    <n v="1481842800"/>
    <d v="2016-12-15T23:00:00"/>
    <n v="1479414344"/>
    <x v="2192"/>
    <x v="33"/>
    <b v="0"/>
    <n v="3238"/>
    <n v="40.07"/>
    <b v="1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5"/>
    <x v="0"/>
    <s v="US"/>
    <s v="USD"/>
    <n v="1479704340"/>
    <d v="2016-11-21T04:59:00"/>
    <n v="1477043072"/>
    <x v="2193"/>
    <x v="0"/>
    <b v="0"/>
    <n v="897"/>
    <n v="75.650000000000006"/>
    <b v="1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n v="5"/>
    <x v="0"/>
    <s v="US"/>
    <s v="USD"/>
    <n v="1459012290"/>
    <d v="2016-03-26T17:11:30"/>
    <n v="1456423890"/>
    <x v="2194"/>
    <x v="1"/>
    <b v="0"/>
    <n v="878"/>
    <n v="61.2"/>
    <b v="1"/>
    <x v="6"/>
    <x v="32"/>
  </r>
  <r>
    <n v="2195"/>
    <s v="Purgatoria: City of Angels"/>
    <s v="A gritty, noir tabletop RPG with a fast-paced combo-based battle system."/>
    <n v="4600"/>
    <n v="5535"/>
    <n v="1"/>
    <x v="0"/>
    <s v="US"/>
    <s v="USD"/>
    <n v="1439317900"/>
    <d v="2015-08-11T18:31:40"/>
    <n v="1436725900"/>
    <x v="2195"/>
    <x v="1"/>
    <b v="0"/>
    <n v="115"/>
    <n v="48.13"/>
    <b v="1"/>
    <x v="6"/>
    <x v="32"/>
  </r>
  <r>
    <n v="2196"/>
    <s v="LACORSA Grand Prix Game (relaunch)"/>
    <s v="Race your friends in style with this classic Grand Prix game."/>
    <n v="14000"/>
    <n v="15937"/>
    <n v="1"/>
    <x v="0"/>
    <s v="US"/>
    <s v="USD"/>
    <n v="1480662000"/>
    <d v="2016-12-02T07:00:00"/>
    <n v="1478000502"/>
    <x v="2196"/>
    <x v="0"/>
    <b v="0"/>
    <n v="234"/>
    <n v="68.11"/>
    <b v="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n v="10"/>
    <x v="0"/>
    <s v="US"/>
    <s v="USD"/>
    <n v="1425132059"/>
    <d v="2015-02-28T14:00:59"/>
    <n v="1422540059"/>
    <x v="2197"/>
    <x v="1"/>
    <b v="0"/>
    <n v="4330"/>
    <n v="65.89"/>
    <b v="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n v="1"/>
    <x v="0"/>
    <s v="US"/>
    <s v="USD"/>
    <n v="1447507200"/>
    <d v="2015-11-14T13:20:00"/>
    <n v="1444911600"/>
    <x v="2198"/>
    <x v="1"/>
    <b v="0"/>
    <n v="651"/>
    <n v="81.650000000000006"/>
    <b v="1"/>
    <x v="6"/>
    <x v="32"/>
  </r>
  <r>
    <n v="2199"/>
    <s v="Decadolo. Flip it!"/>
    <s v="A new strategic board game designed to flip out your opponent."/>
    <n v="9000"/>
    <n v="13228"/>
    <n v="1"/>
    <x v="0"/>
    <s v="IE"/>
    <s v="EUR"/>
    <n v="1444903198"/>
    <d v="2015-10-15T09:59:58"/>
    <n v="1442311198"/>
    <x v="2199"/>
    <x v="1"/>
    <b v="1"/>
    <n v="251"/>
    <n v="52.7"/>
    <b v="1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"/>
    <x v="0"/>
    <s v="GB"/>
    <s v="GBP"/>
    <n v="1436151600"/>
    <d v="2015-07-06T03:00:00"/>
    <n v="1433775668"/>
    <x v="2200"/>
    <x v="14"/>
    <b v="0"/>
    <n v="263"/>
    <n v="41.23"/>
    <b v="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n v="4"/>
    <x v="0"/>
    <s v="GB"/>
    <s v="GBP"/>
    <n v="1358367565"/>
    <d v="2013-01-16T20:19:25"/>
    <n v="1357157965"/>
    <x v="2201"/>
    <x v="20"/>
    <b v="0"/>
    <n v="28"/>
    <n v="15.04"/>
    <b v="1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n v="7"/>
    <x v="0"/>
    <s v="US"/>
    <s v="USD"/>
    <n v="1351801368"/>
    <d v="2012-11-01T20:22:48"/>
    <n v="1349209368"/>
    <x v="2202"/>
    <x v="1"/>
    <b v="0"/>
    <n v="721"/>
    <n v="39.07"/>
    <b v="1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n v="1"/>
    <x v="0"/>
    <s v="CA"/>
    <s v="CAD"/>
    <n v="1443127082"/>
    <d v="2015-09-24T20:38:02"/>
    <n v="1440535082"/>
    <x v="2203"/>
    <x v="1"/>
    <b v="0"/>
    <n v="50"/>
    <n v="43.82"/>
    <b v="1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"/>
    <x v="0"/>
    <s v="US"/>
    <s v="USD"/>
    <n v="1362814119"/>
    <d v="2013-03-09T07:28:39"/>
    <n v="1360222119"/>
    <x v="2204"/>
    <x v="1"/>
    <b v="0"/>
    <n v="73"/>
    <n v="27.3"/>
    <b v="1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2"/>
    <x v="0"/>
    <s v="US"/>
    <s v="USD"/>
    <n v="1338579789"/>
    <d v="2012-06-01T19:43:09"/>
    <n v="1335987789"/>
    <x v="2205"/>
    <x v="1"/>
    <b v="0"/>
    <n v="27"/>
    <n v="42.22"/>
    <b v="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n v="1"/>
    <x v="0"/>
    <s v="US"/>
    <s v="USD"/>
    <n v="1334556624"/>
    <d v="2012-04-16T06:10:24"/>
    <n v="1333001424"/>
    <x v="2206"/>
    <x v="10"/>
    <b v="0"/>
    <n v="34"/>
    <n v="33.24"/>
    <b v="1"/>
    <x v="4"/>
    <x v="15"/>
  </r>
  <r>
    <n v="2207"/>
    <s v="Piece of Happy"/>
    <s v="Each piece has a story behind it. Not of some life drama but of an experience you live whilst listening; Happiness evoking"/>
    <n v="2000"/>
    <n v="2000"/>
    <n v="1"/>
    <x v="0"/>
    <s v="US"/>
    <s v="USD"/>
    <n v="1384580373"/>
    <d v="2013-11-16T05:39:33"/>
    <n v="1381984773"/>
    <x v="2207"/>
    <x v="1"/>
    <b v="0"/>
    <n v="7"/>
    <n v="285.70999999999998"/>
    <b v="1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"/>
    <x v="0"/>
    <s v="US"/>
    <s v="USD"/>
    <n v="1333771200"/>
    <d v="2012-04-07T04:00:00"/>
    <n v="1328649026"/>
    <x v="2208"/>
    <x v="50"/>
    <b v="0"/>
    <n v="24"/>
    <n v="42.33"/>
    <b v="1"/>
    <x v="4"/>
    <x v="15"/>
  </r>
  <r>
    <n v="2209"/>
    <s v="NYPC's North American (+ Colombia!) Tour May 2014 - Part 2"/>
    <s v="Support us and pledge for rewards on our new bigger Tour of the US, Canada and Colombia!"/>
    <n v="500"/>
    <n v="754"/>
    <n v="2"/>
    <x v="0"/>
    <s v="GB"/>
    <s v="GBP"/>
    <n v="1397516400"/>
    <d v="2014-04-14T23:00:00"/>
    <n v="1396524644"/>
    <x v="2209"/>
    <x v="55"/>
    <b v="0"/>
    <n v="15"/>
    <n v="50.27"/>
    <b v="1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n v="1"/>
    <x v="0"/>
    <s v="US"/>
    <s v="USD"/>
    <n v="1334424960"/>
    <d v="2012-04-14T17:36:00"/>
    <n v="1329442510"/>
    <x v="2210"/>
    <x v="44"/>
    <b v="0"/>
    <n v="72"/>
    <n v="61.9"/>
    <b v="1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2"/>
    <x v="0"/>
    <s v="US"/>
    <s v="USD"/>
    <n v="1397113140"/>
    <d v="2014-04-10T06:59:00"/>
    <n v="1395168625"/>
    <x v="2211"/>
    <x v="26"/>
    <b v="0"/>
    <n v="120"/>
    <n v="40.75"/>
    <b v="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"/>
    <x v="0"/>
    <s v="US"/>
    <s v="USD"/>
    <n v="1383526800"/>
    <d v="2013-11-04T01:00:00"/>
    <n v="1380650177"/>
    <x v="2212"/>
    <x v="15"/>
    <b v="0"/>
    <n v="123"/>
    <n v="55.8"/>
    <b v="1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"/>
    <x v="0"/>
    <s v="US"/>
    <s v="USD"/>
    <n v="1431719379"/>
    <d v="2015-05-15T19:49:39"/>
    <n v="1429127379"/>
    <x v="2213"/>
    <x v="1"/>
    <b v="0"/>
    <n v="1"/>
    <n v="10"/>
    <b v="1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n v="3"/>
    <x v="0"/>
    <s v="US"/>
    <s v="USD"/>
    <n v="1391713248"/>
    <d v="2014-02-06T19:00:48"/>
    <n v="1389121248"/>
    <x v="2214"/>
    <x v="1"/>
    <b v="0"/>
    <n v="24"/>
    <n v="73.13"/>
    <b v="1"/>
    <x v="4"/>
    <x v="15"/>
  </r>
  <r>
    <n v="2215"/>
    <s v="&quot;Something to See, Not to Say&quot; - Anemometer's First EP Album"/>
    <s v="Ambient Electro Grind-fest!"/>
    <n v="550"/>
    <n v="860"/>
    <n v="2"/>
    <x v="0"/>
    <s v="US"/>
    <s v="USD"/>
    <n v="1331621940"/>
    <d v="2012-03-13T06:59:00"/>
    <n v="1329671572"/>
    <x v="2215"/>
    <x v="26"/>
    <b v="0"/>
    <n v="33"/>
    <n v="26.06"/>
    <b v="1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"/>
    <x v="0"/>
    <s v="US"/>
    <s v="USD"/>
    <n v="1437674545"/>
    <d v="2015-07-23T18:02:25"/>
    <n v="1436464945"/>
    <x v="2216"/>
    <x v="20"/>
    <b v="0"/>
    <n v="14"/>
    <n v="22.64"/>
    <b v="1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"/>
    <x v="0"/>
    <s v="US"/>
    <s v="USD"/>
    <n v="1446451200"/>
    <d v="2015-11-02T08:00:00"/>
    <n v="1445539113"/>
    <x v="2217"/>
    <x v="55"/>
    <b v="0"/>
    <n v="9"/>
    <n v="47.22"/>
    <b v="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"/>
    <x v="0"/>
    <s v="US"/>
    <s v="USD"/>
    <n v="1346198400"/>
    <d v="2012-08-29T00:00:00"/>
    <n v="1344281383"/>
    <x v="2218"/>
    <x v="24"/>
    <b v="0"/>
    <n v="76"/>
    <n v="32.32"/>
    <b v="1"/>
    <x v="4"/>
    <x v="15"/>
  </r>
  <r>
    <n v="2219"/>
    <s v="Moments by eBurner"/>
    <s v="An album that illustrates events in our lives, whether trivial or significant, through the tones of electronic music."/>
    <n v="1000"/>
    <n v="1015"/>
    <n v="1"/>
    <x v="0"/>
    <s v="US"/>
    <s v="USD"/>
    <n v="1440004512"/>
    <d v="2015-08-19T17:15:12"/>
    <n v="1437412512"/>
    <x v="2219"/>
    <x v="1"/>
    <b v="0"/>
    <n v="19"/>
    <n v="53.42"/>
    <b v="1"/>
    <x v="4"/>
    <x v="15"/>
  </r>
  <r>
    <n v="2220"/>
    <s v="Be Part of Darkpine's Debut EP"/>
    <s v="Darkpine is recording and releasing a 5-track EP within the coming months this summer and hopes for your support."/>
    <n v="3500"/>
    <n v="3540"/>
    <n v="1"/>
    <x v="0"/>
    <s v="US"/>
    <s v="USD"/>
    <n v="1374888436"/>
    <d v="2013-07-27T01:27:16"/>
    <n v="1372296436"/>
    <x v="2220"/>
    <x v="1"/>
    <b v="0"/>
    <n v="69"/>
    <n v="51.3"/>
    <b v="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"/>
    <x v="0"/>
    <s v="US"/>
    <s v="USD"/>
    <n v="1461369600"/>
    <d v="2016-04-23T00:00:00"/>
    <n v="1458748809"/>
    <x v="2221"/>
    <x v="1"/>
    <b v="0"/>
    <n v="218"/>
    <n v="37.200000000000003"/>
    <b v="1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n v="2"/>
    <x v="0"/>
    <s v="US"/>
    <s v="USD"/>
    <n v="1327776847"/>
    <d v="2012-01-28T18:54:07"/>
    <n v="1325184847"/>
    <x v="2222"/>
    <x v="1"/>
    <b v="0"/>
    <n v="30"/>
    <n v="27.1"/>
    <b v="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n v="1"/>
    <x v="0"/>
    <s v="CA"/>
    <s v="CAD"/>
    <n v="1435418568"/>
    <d v="2015-06-27T15:22:48"/>
    <n v="1432826568"/>
    <x v="2223"/>
    <x v="1"/>
    <b v="0"/>
    <n v="100"/>
    <n v="206.31"/>
    <b v="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"/>
    <x v="0"/>
    <s v="US"/>
    <s v="USD"/>
    <n v="1477767600"/>
    <d v="2016-10-29T19:00:00"/>
    <n v="1475337675"/>
    <x v="2224"/>
    <x v="33"/>
    <b v="0"/>
    <n v="296"/>
    <n v="82.15"/>
    <b v="1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"/>
    <x v="0"/>
    <s v="GB"/>
    <s v="GBP"/>
    <n v="1411326015"/>
    <d v="2014-09-21T19:00:15"/>
    <n v="1408734015"/>
    <x v="2225"/>
    <x v="1"/>
    <b v="0"/>
    <n v="1204"/>
    <n v="164.8"/>
    <b v="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n v="1"/>
    <x v="0"/>
    <s v="US"/>
    <s v="USD"/>
    <n v="1455253140"/>
    <d v="2016-02-12T04:59:00"/>
    <n v="1452625822"/>
    <x v="2226"/>
    <x v="1"/>
    <b v="0"/>
    <n v="321"/>
    <n v="60.82"/>
    <b v="1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2"/>
    <x v="0"/>
    <s v="GB"/>
    <s v="GBP"/>
    <n v="1384374155"/>
    <d v="2013-11-13T20:22:35"/>
    <n v="1381778555"/>
    <x v="2227"/>
    <x v="1"/>
    <b v="0"/>
    <n v="301"/>
    <n v="67.97"/>
    <b v="1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2"/>
    <x v="0"/>
    <s v="DE"/>
    <s v="EUR"/>
    <n v="1439707236"/>
    <d v="2015-08-16T06:40:36"/>
    <n v="1437115236"/>
    <x v="2228"/>
    <x v="1"/>
    <b v="0"/>
    <n v="144"/>
    <n v="81.56"/>
    <b v="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2"/>
    <x v="0"/>
    <s v="US"/>
    <s v="USD"/>
    <n v="1378180800"/>
    <d v="2013-09-03T04:00:00"/>
    <n v="1375113391"/>
    <x v="2229"/>
    <x v="8"/>
    <b v="0"/>
    <n v="539"/>
    <n v="25.43"/>
    <b v="1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"/>
    <x v="0"/>
    <s v="US"/>
    <s v="USD"/>
    <n v="1398460127"/>
    <d v="2014-04-25T21:08:47"/>
    <n v="1395868127"/>
    <x v="2230"/>
    <x v="1"/>
    <b v="0"/>
    <n v="498"/>
    <n v="21.5"/>
    <b v="1"/>
    <x v="6"/>
    <x v="32"/>
  </r>
  <r>
    <n v="2231"/>
    <s v="Kingdom"/>
    <s v="A game about communities by Ben Robbins, creator of Microscope. Do you change the Kingdom or does the Kingdom change you?"/>
    <n v="2500"/>
    <n v="30303.24"/>
    <n v="12"/>
    <x v="0"/>
    <s v="US"/>
    <s v="USD"/>
    <n v="1372136400"/>
    <d v="2013-06-25T05:00:00"/>
    <n v="1369864301"/>
    <x v="2231"/>
    <x v="9"/>
    <b v="0"/>
    <n v="1113"/>
    <n v="27.23"/>
    <b v="1"/>
    <x v="6"/>
    <x v="32"/>
  </r>
  <r>
    <n v="2232"/>
    <s v="Backstory Cards"/>
    <s v="Backstory Cards help you and your friends create vibrant backstories for roleplaying games, no matter the system or genre."/>
    <n v="5000"/>
    <n v="24790"/>
    <n v="5"/>
    <x v="0"/>
    <s v="US"/>
    <s v="USD"/>
    <n v="1405738800"/>
    <d v="2014-07-19T03:00:00"/>
    <n v="1402945408"/>
    <x v="2232"/>
    <x v="22"/>
    <b v="0"/>
    <n v="988"/>
    <n v="25.09"/>
    <b v="1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n v="3"/>
    <x v="0"/>
    <s v="GB"/>
    <s v="GBP"/>
    <n v="1450051200"/>
    <d v="2015-12-14T00:00:00"/>
    <n v="1448269539"/>
    <x v="2233"/>
    <x v="21"/>
    <b v="0"/>
    <n v="391"/>
    <n v="21.23"/>
    <b v="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2"/>
    <x v="0"/>
    <s v="US"/>
    <s v="USD"/>
    <n v="1483645647"/>
    <d v="2017-01-05T19:47:27"/>
    <n v="1481053647"/>
    <x v="2234"/>
    <x v="1"/>
    <b v="0"/>
    <n v="28"/>
    <n v="41.61"/>
    <b v="1"/>
    <x v="6"/>
    <x v="32"/>
  </r>
  <r>
    <n v="2235"/>
    <s v="Miniature Scenery Terrain for Tabletop gaming and Wargames"/>
    <s v="An amazing set of sceneries to create unique atmospheres for your tabletop gaming."/>
    <n v="13000"/>
    <n v="19931"/>
    <n v="2"/>
    <x v="0"/>
    <s v="CA"/>
    <s v="CAD"/>
    <n v="1427585511"/>
    <d v="2015-03-28T23:31:51"/>
    <n v="1424997111"/>
    <x v="2235"/>
    <x v="1"/>
    <b v="0"/>
    <n v="147"/>
    <n v="135.59"/>
    <b v="1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n v="5"/>
    <x v="0"/>
    <s v="US"/>
    <s v="USD"/>
    <n v="1454338123"/>
    <d v="2016-02-01T14:48:43"/>
    <n v="1451746123"/>
    <x v="2236"/>
    <x v="1"/>
    <b v="0"/>
    <n v="680"/>
    <n v="22.12"/>
    <b v="1"/>
    <x v="6"/>
    <x v="32"/>
  </r>
  <r>
    <n v="2237"/>
    <s v="Monster Mansion"/>
    <s v="A real-time cooperative adventure for 2-8 players. Defeat legendary monsters to earn gold and escape before the time RUNS OUT!"/>
    <n v="18000"/>
    <n v="63527"/>
    <n v="4"/>
    <x v="0"/>
    <s v="US"/>
    <s v="USD"/>
    <n v="1415779140"/>
    <d v="2014-11-12T07:59:00"/>
    <n v="1412294683"/>
    <x v="2237"/>
    <x v="4"/>
    <b v="0"/>
    <n v="983"/>
    <n v="64.63"/>
    <b v="1"/>
    <x v="6"/>
    <x v="32"/>
  </r>
  <r>
    <n v="2238"/>
    <s v="28mm Fantasy Miniature range Feral Orcs!"/>
    <s v="28mm Fantasy Miniature Range in leadfree white metal: Orcs, wolves and more."/>
    <n v="4000"/>
    <n v="5496"/>
    <n v="1"/>
    <x v="0"/>
    <s v="DE"/>
    <s v="EUR"/>
    <n v="1489157716"/>
    <d v="2017-03-10T14:55:16"/>
    <n v="1486565716"/>
    <x v="2238"/>
    <x v="1"/>
    <b v="0"/>
    <n v="79"/>
    <n v="69.569999999999993"/>
    <b v="1"/>
    <x v="6"/>
    <x v="32"/>
  </r>
  <r>
    <n v="2239"/>
    <s v="Pro Tabletop Gaming Audio Collection"/>
    <s v="Next stretch goal unlocks at $33,000 and/or 500 backers unlocks 2 bonus stretch goals."/>
    <n v="25000"/>
    <n v="32006.67"/>
    <n v="1"/>
    <x v="0"/>
    <s v="US"/>
    <s v="USD"/>
    <n v="1385870520"/>
    <d v="2013-12-01T04:02:00"/>
    <n v="1382742014"/>
    <x v="2239"/>
    <x v="8"/>
    <b v="0"/>
    <n v="426"/>
    <n v="75.13"/>
    <b v="1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3"/>
    <x v="0"/>
    <s v="US"/>
    <s v="USD"/>
    <n v="1461354544"/>
    <d v="2016-04-22T19:49:04"/>
    <n v="1458762544"/>
    <x v="2240"/>
    <x v="1"/>
    <b v="0"/>
    <n v="96"/>
    <n v="140.97999999999999"/>
    <b v="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n v="8"/>
    <x v="0"/>
    <s v="GB"/>
    <s v="GBP"/>
    <n v="1488484300"/>
    <d v="2017-03-02T19:51:40"/>
    <n v="1485892300"/>
    <x v="2241"/>
    <x v="1"/>
    <b v="0"/>
    <n v="163"/>
    <n v="49.47"/>
    <b v="1"/>
    <x v="6"/>
    <x v="32"/>
  </r>
  <r>
    <n v="2242"/>
    <s v="The Princess Bride Playing Cards from USPCC"/>
    <s v="Inconceivable! An amazing new illustrative deck based on The Princess Bride movie."/>
    <n v="10000"/>
    <n v="136009.76"/>
    <n v="14"/>
    <x v="0"/>
    <s v="US"/>
    <s v="USD"/>
    <n v="1385521320"/>
    <d v="2013-11-27T03:02:00"/>
    <n v="1382449733"/>
    <x v="2242"/>
    <x v="8"/>
    <b v="0"/>
    <n v="2525"/>
    <n v="53.87"/>
    <b v="1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3"/>
    <x v="0"/>
    <s v="US"/>
    <s v="USD"/>
    <n v="1489374000"/>
    <d v="2017-03-13T03:00:00"/>
    <n v="1488823290"/>
    <x v="2243"/>
    <x v="69"/>
    <b v="0"/>
    <n v="2035"/>
    <n v="4.57"/>
    <b v="1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n v="4"/>
    <x v="0"/>
    <s v="US"/>
    <s v="USD"/>
    <n v="1476649800"/>
    <d v="2016-10-16T20:30:00"/>
    <n v="1475609946"/>
    <x v="2244"/>
    <x v="65"/>
    <b v="0"/>
    <n v="290"/>
    <n v="65"/>
    <b v="1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n v="26"/>
    <x v="0"/>
    <s v="US"/>
    <s v="USD"/>
    <n v="1393005600"/>
    <d v="2014-02-21T18:00:00"/>
    <n v="1390323617"/>
    <x v="2245"/>
    <x v="0"/>
    <b v="0"/>
    <n v="1980"/>
    <n v="53.48"/>
    <b v="1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n v="1"/>
    <x v="0"/>
    <s v="GB"/>
    <s v="GBP"/>
    <n v="1441393210"/>
    <d v="2015-09-04T19:00:10"/>
    <n v="1438801210"/>
    <x v="2246"/>
    <x v="1"/>
    <b v="0"/>
    <n v="57"/>
    <n v="43.91"/>
    <b v="1"/>
    <x v="6"/>
    <x v="32"/>
  </r>
  <r>
    <n v="2247"/>
    <s v="Foragers"/>
    <s v="Take on the role of an ancient forager in this fun strategy game from the designer of Biblios."/>
    <n v="18500"/>
    <n v="19324"/>
    <n v="1"/>
    <x v="0"/>
    <s v="US"/>
    <s v="USD"/>
    <n v="1438185565"/>
    <d v="2015-07-29T15:59:25"/>
    <n v="1436975965"/>
    <x v="2247"/>
    <x v="20"/>
    <b v="0"/>
    <n v="380"/>
    <n v="50.85"/>
    <b v="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"/>
    <x v="0"/>
    <s v="GB"/>
    <s v="GBP"/>
    <n v="1481749278"/>
    <d v="2016-12-14T21:01:18"/>
    <n v="1479157278"/>
    <x v="2248"/>
    <x v="1"/>
    <b v="0"/>
    <n v="128"/>
    <n v="58.63"/>
    <b v="1"/>
    <x v="6"/>
    <x v="32"/>
  </r>
  <r>
    <n v="2249"/>
    <s v="Centurion: Legionaries of Rome"/>
    <s v="March with the legions against the enemies of Rome in this role-playing game of military adventures."/>
    <n v="3500"/>
    <n v="5907"/>
    <n v="2"/>
    <x v="0"/>
    <s v="US"/>
    <s v="USD"/>
    <n v="1364917965"/>
    <d v="2013-04-02T15:52:45"/>
    <n v="1362329565"/>
    <x v="2249"/>
    <x v="1"/>
    <b v="0"/>
    <n v="180"/>
    <n v="32.82"/>
    <b v="1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n v="10"/>
    <x v="0"/>
    <s v="US"/>
    <s v="USD"/>
    <n v="1480727273"/>
    <d v="2016-12-03T01:07:53"/>
    <n v="1478131673"/>
    <x v="2250"/>
    <x v="1"/>
    <b v="0"/>
    <n v="571"/>
    <n v="426.93"/>
    <b v="1"/>
    <x v="6"/>
    <x v="32"/>
  </r>
  <r>
    <n v="2251"/>
    <s v="Werewolf: Full Moon Expansion"/>
    <s v="A great game full of lying, scheming, and werewolves.  Now with additional characters to add even more mayhem!"/>
    <n v="8500"/>
    <n v="11428.19"/>
    <n v="1"/>
    <x v="0"/>
    <s v="US"/>
    <s v="USD"/>
    <n v="1408177077"/>
    <d v="2014-08-16T08:17:57"/>
    <n v="1406362677"/>
    <x v="2251"/>
    <x v="21"/>
    <b v="0"/>
    <n v="480"/>
    <n v="23.81"/>
    <b v="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n v="3"/>
    <x v="0"/>
    <s v="ES"/>
    <s v="EUR"/>
    <n v="1470469938"/>
    <d v="2016-08-06T07:52:18"/>
    <n v="1469173938"/>
    <x v="2252"/>
    <x v="13"/>
    <b v="0"/>
    <n v="249"/>
    <n v="98.41"/>
    <b v="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"/>
    <x v="0"/>
    <s v="US"/>
    <s v="USD"/>
    <n v="1447862947"/>
    <d v="2015-11-18T16:09:07"/>
    <n v="1445267347"/>
    <x v="2253"/>
    <x v="1"/>
    <b v="0"/>
    <n v="84"/>
    <n v="107.32"/>
    <b v="1"/>
    <x v="6"/>
    <x v="32"/>
  </r>
  <r>
    <n v="2254"/>
    <s v="Green Couch Games Limited: FrogFlip!"/>
    <s v="A dexterity microgame by father/daughter team, Jason and Claire Kotarski. Make 100 project."/>
    <n v="500"/>
    <n v="2299"/>
    <n v="5"/>
    <x v="0"/>
    <s v="US"/>
    <s v="USD"/>
    <n v="1485271968"/>
    <d v="2017-01-24T15:32:48"/>
    <n v="1484667168"/>
    <x v="2254"/>
    <x v="5"/>
    <b v="0"/>
    <n v="197"/>
    <n v="11.67"/>
    <b v="1"/>
    <x v="6"/>
    <x v="32"/>
  </r>
  <r>
    <n v="2255"/>
    <s v="Jumbo Jets - Jet Set Expansion Set #2"/>
    <s v="This is the second set of 5 expansions for our route-building game, Jet Set!"/>
    <n v="3950"/>
    <n v="11323"/>
    <n v="3"/>
    <x v="0"/>
    <s v="US"/>
    <s v="USD"/>
    <n v="1462661451"/>
    <d v="2016-05-07T22:50:51"/>
    <n v="1460069451"/>
    <x v="2255"/>
    <x v="1"/>
    <b v="0"/>
    <n v="271"/>
    <n v="41.78"/>
    <b v="1"/>
    <x v="6"/>
    <x v="32"/>
  </r>
  <r>
    <n v="2256"/>
    <s v="Bitcoin Empire"/>
    <s v="Build your crypto-currency empire and sabotage your opponents. A deck building, card game. 2-4 players. 15 minutes."/>
    <n v="480"/>
    <n v="1069"/>
    <n v="2"/>
    <x v="0"/>
    <s v="GB"/>
    <s v="GBP"/>
    <n v="1479811846"/>
    <d v="2016-11-22T10:50:46"/>
    <n v="1478602246"/>
    <x v="2256"/>
    <x v="20"/>
    <b v="0"/>
    <n v="50"/>
    <n v="21.38"/>
    <b v="1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"/>
    <x v="0"/>
    <s v="GB"/>
    <s v="GBP"/>
    <n v="1466377200"/>
    <d v="2016-06-19T23:00:00"/>
    <n v="1463351329"/>
    <x v="2257"/>
    <x v="6"/>
    <b v="0"/>
    <n v="169"/>
    <n v="94.1"/>
    <b v="1"/>
    <x v="6"/>
    <x v="32"/>
  </r>
  <r>
    <n v="2258"/>
    <s v="A Sundered World"/>
    <s v="A Dungeon World campaign setting that takes place after the end of the worlds."/>
    <n v="2200"/>
    <n v="3223"/>
    <n v="1"/>
    <x v="0"/>
    <s v="US"/>
    <s v="USD"/>
    <n v="1434045687"/>
    <d v="2015-06-11T18:01:27"/>
    <n v="1431453687"/>
    <x v="2258"/>
    <x v="1"/>
    <b v="0"/>
    <n v="205"/>
    <n v="15.72"/>
    <b v="1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n v="19"/>
    <x v="0"/>
    <s v="GB"/>
    <s v="GBP"/>
    <n v="1481224736"/>
    <d v="2016-12-08T19:18:56"/>
    <n v="1480360736"/>
    <x v="2259"/>
    <x v="2"/>
    <b v="0"/>
    <n v="206"/>
    <n v="90.64"/>
    <b v="1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n v="3"/>
    <x v="0"/>
    <s v="US"/>
    <s v="USD"/>
    <n v="1395876250"/>
    <d v="2014-03-26T23:24:10"/>
    <n v="1393287850"/>
    <x v="2260"/>
    <x v="1"/>
    <b v="0"/>
    <n v="84"/>
    <n v="97.3"/>
    <b v="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8"/>
    <x v="0"/>
    <s v="AU"/>
    <s v="AUD"/>
    <n v="1487093020"/>
    <d v="2017-02-14T17:23:40"/>
    <n v="1485278620"/>
    <x v="2261"/>
    <x v="21"/>
    <b v="0"/>
    <n v="210"/>
    <n v="37.119999999999997"/>
    <b v="1"/>
    <x v="6"/>
    <x v="32"/>
  </r>
  <r>
    <n v="2262"/>
    <s v="Riders: A Game About Cheating Doomsday"/>
    <s v="An RPG about mortal servants of the Horsemen of the Apocalypse deciding to not end the world."/>
    <n v="3300"/>
    <n v="5087"/>
    <n v="2"/>
    <x v="0"/>
    <s v="US"/>
    <s v="USD"/>
    <n v="1416268800"/>
    <d v="2014-11-18T00:00:00"/>
    <n v="1413295358"/>
    <x v="2262"/>
    <x v="35"/>
    <b v="0"/>
    <n v="181"/>
    <n v="28.1"/>
    <b v="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n v="1"/>
    <x v="0"/>
    <s v="SE"/>
    <s v="SEK"/>
    <n v="1422734313"/>
    <d v="2015-01-31T19:58:33"/>
    <n v="1420919913"/>
    <x v="2263"/>
    <x v="21"/>
    <b v="0"/>
    <n v="60"/>
    <n v="144.43"/>
    <b v="1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2"/>
    <x v="0"/>
    <s v="US"/>
    <s v="USD"/>
    <n v="1463972400"/>
    <d v="2016-05-23T03:00:00"/>
    <n v="1462543114"/>
    <x v="2264"/>
    <x v="42"/>
    <b v="0"/>
    <n v="445"/>
    <n v="24.27"/>
    <b v="1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3"/>
    <x v="0"/>
    <s v="GB"/>
    <s v="GBP"/>
    <n v="1479846507"/>
    <d v="2016-11-22T20:28:27"/>
    <n v="1479241707"/>
    <x v="2265"/>
    <x v="5"/>
    <b v="0"/>
    <n v="17"/>
    <n v="35.119999999999997"/>
    <b v="1"/>
    <x v="6"/>
    <x v="32"/>
  </r>
  <r>
    <n v="2266"/>
    <s v="GOAT LORDS."/>
    <s v="Want to be LORD OF THE GOATS? Start building your herd using thievery, magic, bombs and mostly goats."/>
    <n v="1500"/>
    <n v="4804"/>
    <n v="3"/>
    <x v="0"/>
    <s v="US"/>
    <s v="USD"/>
    <n v="1461722400"/>
    <d v="2016-04-27T02:00:00"/>
    <n v="1460235592"/>
    <x v="2266"/>
    <x v="42"/>
    <b v="0"/>
    <n v="194"/>
    <n v="24.76"/>
    <b v="1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n v="4"/>
    <x v="0"/>
    <s v="US"/>
    <s v="USD"/>
    <n v="1419123600"/>
    <d v="2014-12-21T01:00:00"/>
    <n v="1416945297"/>
    <x v="2267"/>
    <x v="25"/>
    <b v="0"/>
    <n v="404"/>
    <n v="188.38"/>
    <b v="1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n v="1"/>
    <x v="0"/>
    <s v="US"/>
    <s v="USD"/>
    <n v="1489283915"/>
    <d v="2017-03-12T01:58:35"/>
    <n v="1486691915"/>
    <x v="2268"/>
    <x v="1"/>
    <b v="0"/>
    <n v="194"/>
    <n v="148.08000000000001"/>
    <b v="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n v="18"/>
    <x v="0"/>
    <s v="US"/>
    <s v="USD"/>
    <n v="1488862800"/>
    <d v="2017-03-07T05:00:00"/>
    <n v="1486745663"/>
    <x v="2269"/>
    <x v="25"/>
    <b v="0"/>
    <n v="902"/>
    <n v="49.93"/>
    <b v="1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n v="7"/>
    <x v="0"/>
    <s v="US"/>
    <s v="USD"/>
    <n v="1484085540"/>
    <d v="2017-01-10T21:59:00"/>
    <n v="1482353513"/>
    <x v="2270"/>
    <x v="18"/>
    <b v="0"/>
    <n v="1670"/>
    <n v="107.82"/>
    <b v="1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n v="3"/>
    <x v="0"/>
    <s v="US"/>
    <s v="USD"/>
    <n v="1481328004"/>
    <d v="2016-12-10T00:00:04"/>
    <n v="1478736004"/>
    <x v="2271"/>
    <x v="1"/>
    <b v="0"/>
    <n v="1328"/>
    <n v="42.63"/>
    <b v="1"/>
    <x v="6"/>
    <x v="32"/>
  </r>
  <r>
    <n v="2272"/>
    <s v="Pick the Lock"/>
    <s v="Pick the Lock is a game of chance and strategy. Attempt to obtain priceless treasures and outwit the other players."/>
    <n v="1000"/>
    <n v="13566"/>
    <n v="14"/>
    <x v="0"/>
    <s v="US"/>
    <s v="USD"/>
    <n v="1449506836"/>
    <d v="2015-12-07T16:47:16"/>
    <n v="1446914836"/>
    <x v="2272"/>
    <x v="1"/>
    <b v="0"/>
    <n v="944"/>
    <n v="14.37"/>
    <b v="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n v="2"/>
    <x v="0"/>
    <s v="CA"/>
    <s v="CAD"/>
    <n v="1489320642"/>
    <d v="2017-03-12T12:10:42"/>
    <n v="1487164242"/>
    <x v="2273"/>
    <x v="25"/>
    <b v="0"/>
    <n v="147"/>
    <n v="37.479999999999997"/>
    <b v="1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"/>
    <x v="0"/>
    <s v="US"/>
    <s v="USD"/>
    <n v="1393156857"/>
    <d v="2014-02-23T12:00:57"/>
    <n v="1390564857"/>
    <x v="2274"/>
    <x v="1"/>
    <b v="0"/>
    <n v="99"/>
    <n v="30.2"/>
    <b v="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n v="4"/>
    <x v="0"/>
    <s v="GB"/>
    <s v="GBP"/>
    <n v="1419259679"/>
    <d v="2014-12-22T14:47:59"/>
    <n v="1416667679"/>
    <x v="2275"/>
    <x v="1"/>
    <b v="0"/>
    <n v="79"/>
    <n v="33.549999999999997"/>
    <b v="1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"/>
    <x v="0"/>
    <s v="US"/>
    <s v="USD"/>
    <n v="1388936289"/>
    <d v="2014-01-05T15:38:09"/>
    <n v="1386344289"/>
    <x v="2276"/>
    <x v="1"/>
    <b v="0"/>
    <n v="75"/>
    <n v="64.75"/>
    <b v="1"/>
    <x v="6"/>
    <x v="32"/>
  </r>
  <r>
    <n v="2277"/>
    <s v="Police Precinct"/>
    <s v="Police Precinct is a cooperative game where the players take on the roles as police officers, with different areas of expertise."/>
    <n v="8500"/>
    <n v="11992"/>
    <n v="1"/>
    <x v="0"/>
    <s v="US"/>
    <s v="USD"/>
    <n v="1330359423"/>
    <d v="2012-02-27T16:17:03"/>
    <n v="1327767423"/>
    <x v="2277"/>
    <x v="1"/>
    <b v="0"/>
    <n v="207"/>
    <n v="57.93"/>
    <b v="1"/>
    <x v="6"/>
    <x v="32"/>
  </r>
  <r>
    <n v="2278"/>
    <s v="Eternity Dice - Regular and D6 Charms Edition"/>
    <s v="Dice forged from stone one by one entirely by hand for demanding Gamers and Collectors."/>
    <n v="2000"/>
    <n v="5414"/>
    <n v="3"/>
    <x v="0"/>
    <s v="IT"/>
    <s v="EUR"/>
    <n v="1451861940"/>
    <d v="2016-01-03T22:59:00"/>
    <n v="1448902867"/>
    <x v="2278"/>
    <x v="35"/>
    <b v="0"/>
    <n v="102"/>
    <n v="53.08"/>
    <b v="1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n v="2"/>
    <x v="0"/>
    <s v="US"/>
    <s v="USD"/>
    <n v="1423022400"/>
    <d v="2015-02-04T04:00:00"/>
    <n v="1421436099"/>
    <x v="2279"/>
    <x v="10"/>
    <b v="0"/>
    <n v="32"/>
    <n v="48.06"/>
    <b v="1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"/>
    <x v="0"/>
    <s v="US"/>
    <s v="USD"/>
    <n v="1442501991"/>
    <d v="2015-09-17T14:59:51"/>
    <n v="1439909991"/>
    <x v="2280"/>
    <x v="1"/>
    <b v="0"/>
    <n v="480"/>
    <n v="82.4"/>
    <b v="1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n v="2"/>
    <x v="0"/>
    <s v="US"/>
    <s v="USD"/>
    <n v="1311576600"/>
    <d v="2011-07-25T06:50:00"/>
    <n v="1306219897"/>
    <x v="2281"/>
    <x v="63"/>
    <b v="0"/>
    <n v="11"/>
    <n v="50.45"/>
    <b v="1"/>
    <x v="4"/>
    <x v="11"/>
  </r>
  <r>
    <n v="2282"/>
    <s v="Sage King's Debut Album"/>
    <s v="Sage King is recording his debut album and wants YOU to be a part of the creation process"/>
    <n v="750"/>
    <n v="1390"/>
    <n v="2"/>
    <x v="0"/>
    <s v="US"/>
    <s v="USD"/>
    <n v="1452744686"/>
    <d v="2016-01-14T04:11:26"/>
    <n v="1447560686"/>
    <x v="2282"/>
    <x v="12"/>
    <b v="0"/>
    <n v="12"/>
    <n v="115.83"/>
    <b v="1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"/>
    <x v="0"/>
    <s v="US"/>
    <s v="USD"/>
    <n v="1336528804"/>
    <d v="2012-05-09T02:00:04"/>
    <n v="1331348404"/>
    <x v="2283"/>
    <x v="12"/>
    <b v="0"/>
    <n v="48"/>
    <n v="63.03"/>
    <b v="1"/>
    <x v="4"/>
    <x v="11"/>
  </r>
  <r>
    <n v="2284"/>
    <s v="Make a record, write a song, take the Vinyl Skyway. "/>
    <s v="The Vinyl Skyway reunite to make a third album. "/>
    <n v="6000"/>
    <n v="6373.27"/>
    <n v="1"/>
    <x v="0"/>
    <s v="US"/>
    <s v="USD"/>
    <n v="1299902400"/>
    <d v="2011-03-12T04:00:00"/>
    <n v="1297451245"/>
    <x v="2284"/>
    <x v="33"/>
    <b v="0"/>
    <n v="59"/>
    <n v="108.02"/>
    <b v="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"/>
    <x v="0"/>
    <s v="US"/>
    <s v="USD"/>
    <n v="1340944043"/>
    <d v="2012-06-29T04:27:23"/>
    <n v="1338352043"/>
    <x v="2285"/>
    <x v="1"/>
    <b v="0"/>
    <n v="79"/>
    <n v="46.09"/>
    <b v="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n v="1"/>
    <x v="0"/>
    <s v="US"/>
    <s v="USD"/>
    <n v="1378439940"/>
    <d v="2013-09-06T03:59:00"/>
    <n v="1376003254"/>
    <x v="2286"/>
    <x v="33"/>
    <b v="0"/>
    <n v="14"/>
    <n v="107.21"/>
    <b v="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"/>
    <x v="0"/>
    <s v="US"/>
    <s v="USD"/>
    <n v="1403539260"/>
    <d v="2014-06-23T16:01:00"/>
    <n v="1401724860"/>
    <x v="2287"/>
    <x v="21"/>
    <b v="0"/>
    <n v="106"/>
    <n v="50.93"/>
    <b v="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"/>
    <x v="0"/>
    <s v="US"/>
    <s v="USD"/>
    <n v="1340733600"/>
    <d v="2012-06-26T18:00:00"/>
    <n v="1339098689"/>
    <x v="2288"/>
    <x v="23"/>
    <b v="0"/>
    <n v="25"/>
    <n v="40.04"/>
    <b v="1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n v="1"/>
    <x v="0"/>
    <s v="US"/>
    <s v="USD"/>
    <n v="1386372120"/>
    <d v="2013-12-06T23:22:00"/>
    <n v="1382659060"/>
    <x v="2289"/>
    <x v="40"/>
    <b v="0"/>
    <n v="25"/>
    <n v="64.44"/>
    <b v="1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"/>
    <x v="0"/>
    <s v="US"/>
    <s v="USD"/>
    <n v="1259686800"/>
    <d v="2009-12-01T17:00:00"/>
    <n v="1252908330"/>
    <x v="2290"/>
    <x v="27"/>
    <b v="0"/>
    <n v="29"/>
    <n v="53.83"/>
    <b v="1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2"/>
    <x v="0"/>
    <s v="US"/>
    <s v="USD"/>
    <n v="1335153600"/>
    <d v="2012-04-23T04:00:00"/>
    <n v="1332199618"/>
    <x v="2291"/>
    <x v="35"/>
    <b v="0"/>
    <n v="43"/>
    <n v="100.47"/>
    <b v="1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"/>
    <x v="0"/>
    <s v="US"/>
    <s v="USD"/>
    <n v="1334767476"/>
    <d v="2012-04-18T16:44:36"/>
    <n v="1332175476"/>
    <x v="2292"/>
    <x v="1"/>
    <b v="0"/>
    <n v="46"/>
    <n v="46.63"/>
    <b v="1"/>
    <x v="4"/>
    <x v="11"/>
  </r>
  <r>
    <n v="2293"/>
    <s v="&quot;Hurt N' Wrong&quot; New Album Fundraiser!"/>
    <s v="Donate here to be a part of the upcoming album. Every little bit helps!"/>
    <n v="850"/>
    <n v="920"/>
    <n v="1"/>
    <x v="0"/>
    <s v="US"/>
    <s v="USD"/>
    <n v="1348545540"/>
    <d v="2012-09-25T03:59:00"/>
    <n v="1346345999"/>
    <x v="2293"/>
    <x v="25"/>
    <b v="0"/>
    <n v="27"/>
    <n v="34.07"/>
    <b v="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"/>
    <x v="0"/>
    <s v="US"/>
    <s v="USD"/>
    <n v="1358702480"/>
    <d v="2013-01-20T17:21:20"/>
    <n v="1356110480"/>
    <x v="2294"/>
    <x v="1"/>
    <b v="0"/>
    <n v="112"/>
    <n v="65.209999999999994"/>
    <b v="1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"/>
    <x v="0"/>
    <s v="US"/>
    <s v="USD"/>
    <n v="1359240856"/>
    <d v="2013-01-26T22:54:16"/>
    <n v="1356648856"/>
    <x v="2295"/>
    <x v="1"/>
    <b v="0"/>
    <n v="34"/>
    <n v="44.21"/>
    <b v="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n v="1"/>
    <x v="0"/>
    <s v="US"/>
    <s v="USD"/>
    <n v="1330018426"/>
    <d v="2012-02-23T17:33:46"/>
    <n v="1326994426"/>
    <x v="2296"/>
    <x v="6"/>
    <b v="0"/>
    <n v="145"/>
    <n v="71.97"/>
    <b v="1"/>
    <x v="4"/>
    <x v="11"/>
  </r>
  <r>
    <n v="2297"/>
    <s v="Company Company: Debut EP"/>
    <s v="New Jersey Alternative Rock band COCO needs YOUR help self-releasing debut EP!"/>
    <n v="1000"/>
    <n v="1006"/>
    <n v="1"/>
    <x v="0"/>
    <s v="US"/>
    <s v="USD"/>
    <n v="1331697540"/>
    <d v="2012-03-14T03:59:00"/>
    <n v="1328749249"/>
    <x v="2297"/>
    <x v="35"/>
    <b v="0"/>
    <n v="19"/>
    <n v="52.95"/>
    <b v="1"/>
    <x v="4"/>
    <x v="11"/>
  </r>
  <r>
    <n v="2298"/>
    <s v="Jonny Gray: First Full Length Album"/>
    <s v="My name is Jonny Gray, and my friends and I are working together to raise funds for my debut album"/>
    <n v="30000"/>
    <n v="31522"/>
    <n v="1"/>
    <x v="0"/>
    <s v="US"/>
    <s v="USD"/>
    <n v="1395861033"/>
    <d v="2014-03-26T19:10:33"/>
    <n v="1393272633"/>
    <x v="2298"/>
    <x v="1"/>
    <b v="0"/>
    <n v="288"/>
    <n v="109.45"/>
    <b v="1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n v="4"/>
    <x v="0"/>
    <s v="US"/>
    <s v="USD"/>
    <n v="1296953209"/>
    <d v="2011-02-06T00:46:49"/>
    <n v="1295657209"/>
    <x v="2299"/>
    <x v="13"/>
    <b v="0"/>
    <n v="14"/>
    <n v="75.040000000000006"/>
    <b v="1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n v="1"/>
    <x v="0"/>
    <s v="US"/>
    <s v="USD"/>
    <n v="1340904416"/>
    <d v="2012-06-28T17:26:56"/>
    <n v="1339694816"/>
    <x v="2300"/>
    <x v="20"/>
    <b v="0"/>
    <n v="7"/>
    <n v="115.71"/>
    <b v="1"/>
    <x v="4"/>
    <x v="11"/>
  </r>
  <r>
    <n v="2301"/>
    <s v="Time Crash"/>
    <s v="We are America's first trock band, and we're ready to bring you our first album!"/>
    <n v="5000"/>
    <n v="6680.22"/>
    <n v="1"/>
    <x v="0"/>
    <s v="US"/>
    <s v="USD"/>
    <n v="1371785496"/>
    <d v="2013-06-21T03:31:36"/>
    <n v="1369193496"/>
    <x v="2301"/>
    <x v="1"/>
    <b v="1"/>
    <n v="211"/>
    <n v="31.66"/>
    <b v="1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2"/>
    <x v="0"/>
    <s v="US"/>
    <s v="USD"/>
    <n v="1388473200"/>
    <d v="2013-12-31T07:00:00"/>
    <n v="1385585434"/>
    <x v="2302"/>
    <x v="15"/>
    <b v="1"/>
    <n v="85"/>
    <n v="46.18"/>
    <b v="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"/>
    <x v="0"/>
    <s v="US"/>
    <s v="USD"/>
    <n v="1323747596"/>
    <d v="2011-12-13T03:39:56"/>
    <n v="1320287996"/>
    <x v="2303"/>
    <x v="4"/>
    <b v="1"/>
    <n v="103"/>
    <n v="68.48"/>
    <b v="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"/>
    <x v="0"/>
    <s v="US"/>
    <s v="USD"/>
    <n v="1293857940"/>
    <d v="2011-01-01T04:59:00"/>
    <n v="1290281691"/>
    <x v="2304"/>
    <x v="43"/>
    <b v="1"/>
    <n v="113"/>
    <n v="53.47"/>
    <b v="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"/>
    <x v="0"/>
    <s v="US"/>
    <s v="USD"/>
    <n v="1407520800"/>
    <d v="2014-08-08T18:00:00"/>
    <n v="1405356072"/>
    <x v="2305"/>
    <x v="25"/>
    <b v="1"/>
    <n v="167"/>
    <n v="109.11"/>
    <b v="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n v="1"/>
    <x v="0"/>
    <s v="US"/>
    <s v="USD"/>
    <n v="1331352129"/>
    <d v="2012-03-10T04:02:09"/>
    <n v="1328760129"/>
    <x v="2306"/>
    <x v="1"/>
    <b v="1"/>
    <n v="73"/>
    <n v="51.19"/>
    <b v="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"/>
    <x v="0"/>
    <s v="US"/>
    <s v="USD"/>
    <n v="1336245328"/>
    <d v="2012-05-05T19:15:28"/>
    <n v="1333653333"/>
    <x v="2307"/>
    <x v="1"/>
    <b v="1"/>
    <n v="75"/>
    <n v="27.94"/>
    <b v="1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"/>
    <x v="0"/>
    <s v="US"/>
    <s v="USD"/>
    <n v="1409274000"/>
    <d v="2014-08-29T01:00:00"/>
    <n v="1406847996"/>
    <x v="2308"/>
    <x v="33"/>
    <b v="1"/>
    <n v="614"/>
    <n v="82.5"/>
    <b v="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n v="1"/>
    <x v="0"/>
    <s v="US"/>
    <s v="USD"/>
    <n v="1362872537"/>
    <d v="2013-03-09T23:42:17"/>
    <n v="1359848537"/>
    <x v="2309"/>
    <x v="6"/>
    <b v="1"/>
    <n v="107"/>
    <n v="59.82"/>
    <b v="1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"/>
    <x v="0"/>
    <s v="US"/>
    <s v="USD"/>
    <n v="1363889015"/>
    <d v="2013-03-21T18:03:35"/>
    <n v="1361300615"/>
    <x v="2310"/>
    <x v="1"/>
    <b v="1"/>
    <n v="1224"/>
    <n v="64.819999999999993"/>
    <b v="1"/>
    <x v="4"/>
    <x v="14"/>
  </r>
  <r>
    <n v="2311"/>
    <s v="Mary Fagan's CD Project!"/>
    <s v="I'm heading back into the studio!  I'm planning to record a CD of original songs and one with some jazz standards."/>
    <n v="9000"/>
    <n v="9370"/>
    <n v="1"/>
    <x v="0"/>
    <s v="US"/>
    <s v="USD"/>
    <n v="1399421189"/>
    <d v="2014-05-07T00:06:29"/>
    <n v="1396829189"/>
    <x v="2311"/>
    <x v="1"/>
    <b v="1"/>
    <n v="104"/>
    <n v="90.1"/>
    <b v="1"/>
    <x v="4"/>
    <x v="14"/>
  </r>
  <r>
    <n v="2312"/>
    <s v="DINOWALRUS: 3RD RECORD ON VINYL"/>
    <s v="Help Brooklyn psychedelic synth rockers DINOWALRUS release their 3rd Record, COMPLEXION, on vinyl!"/>
    <n v="3000"/>
    <n v="3236"/>
    <n v="1"/>
    <x v="0"/>
    <s v="US"/>
    <s v="USD"/>
    <n v="1397862000"/>
    <d v="2014-04-18T23:00:00"/>
    <n v="1395155478"/>
    <x v="2312"/>
    <x v="0"/>
    <b v="1"/>
    <n v="79"/>
    <n v="40.96"/>
    <b v="1"/>
    <x v="4"/>
    <x v="14"/>
  </r>
  <r>
    <n v="2313"/>
    <s v="A SUNNY DAY IN GLASGOW"/>
    <s v="A Sunny Day in Glasgow are recording a new album and we need your help!"/>
    <n v="5000"/>
    <n v="8792.02"/>
    <n v="2"/>
    <x v="0"/>
    <s v="US"/>
    <s v="USD"/>
    <n v="1336086026"/>
    <d v="2012-05-03T23:00:26"/>
    <n v="1333494026"/>
    <x v="2313"/>
    <x v="1"/>
    <b v="1"/>
    <n v="157"/>
    <n v="56"/>
    <b v="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2"/>
    <x v="0"/>
    <s v="US"/>
    <s v="USD"/>
    <n v="1339074857"/>
    <d v="2012-06-07T13:14:17"/>
    <n v="1336482857"/>
    <x v="2314"/>
    <x v="1"/>
    <b v="1"/>
    <n v="50"/>
    <n v="37.67"/>
    <b v="1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n v="1"/>
    <x v="0"/>
    <s v="US"/>
    <s v="USD"/>
    <n v="1336238743"/>
    <d v="2012-05-05T17:25:43"/>
    <n v="1333646743"/>
    <x v="2315"/>
    <x v="1"/>
    <b v="1"/>
    <n v="64"/>
    <n v="40.08"/>
    <b v="1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"/>
    <x v="0"/>
    <s v="US"/>
    <s v="USD"/>
    <n v="1260383040"/>
    <d v="2009-12-09T18:24:00"/>
    <n v="1253726650"/>
    <x v="2316"/>
    <x v="70"/>
    <b v="1"/>
    <n v="200"/>
    <n v="78.03"/>
    <b v="1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n v="1"/>
    <x v="0"/>
    <s v="US"/>
    <s v="USD"/>
    <n v="1266210000"/>
    <d v="2010-02-15T05:00:00"/>
    <n v="1263474049"/>
    <x v="2317"/>
    <x v="22"/>
    <b v="1"/>
    <n v="22"/>
    <n v="18.91"/>
    <b v="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"/>
    <x v="0"/>
    <s v="US"/>
    <s v="USD"/>
    <n v="1253937540"/>
    <d v="2009-09-26T03:59:00"/>
    <n v="1251214014"/>
    <x v="2318"/>
    <x v="22"/>
    <b v="1"/>
    <n v="163"/>
    <n v="37.130000000000003"/>
    <b v="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"/>
    <x v="0"/>
    <s v="US"/>
    <s v="USD"/>
    <n v="1387072685"/>
    <d v="2013-12-15T01:58:05"/>
    <n v="1384480685"/>
    <x v="2319"/>
    <x v="1"/>
    <b v="1"/>
    <n v="77"/>
    <n v="41.96"/>
    <b v="1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n v="1"/>
    <x v="0"/>
    <s v="US"/>
    <s v="USD"/>
    <n v="1396463800"/>
    <d v="2014-04-02T18:36:40"/>
    <n v="1393443400"/>
    <x v="2320"/>
    <x v="6"/>
    <b v="1"/>
    <n v="89"/>
    <n v="61.04"/>
    <b v="1"/>
    <x v="4"/>
    <x v="14"/>
  </r>
  <r>
    <n v="2321"/>
    <s v="WienerWÃ¼rze"/>
    <s v="Universal organic liquid seasoning brewed all natural from lupine, oat, salt and water for soups, salads, stews and more"/>
    <n v="10557"/>
    <n v="4130"/>
    <n v="0"/>
    <x v="3"/>
    <s v="AT"/>
    <s v="EUR"/>
    <n v="1491282901"/>
    <d v="2017-04-04T05:15:01"/>
    <n v="1488694501"/>
    <x v="2321"/>
    <x v="1"/>
    <b v="0"/>
    <n v="64"/>
    <n v="64.53"/>
    <b v="0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n v="0"/>
    <x v="3"/>
    <s v="US"/>
    <s v="USD"/>
    <n v="1491769769"/>
    <d v="2017-04-09T20:29:29"/>
    <n v="1489181369"/>
    <x v="2322"/>
    <x v="1"/>
    <b v="0"/>
    <n v="4"/>
    <n v="21.25"/>
    <b v="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n v="0"/>
    <x v="3"/>
    <s v="US"/>
    <s v="USD"/>
    <n v="1490033247"/>
    <d v="2017-03-20T18:07:27"/>
    <n v="1489428447"/>
    <x v="2323"/>
    <x v="5"/>
    <b v="0"/>
    <n v="4"/>
    <n v="30"/>
    <b v="0"/>
    <x v="7"/>
    <x v="33"/>
  </r>
  <r>
    <n v="2324"/>
    <s v="Pies not Lies"/>
    <s v="A city centre shop selling great locally made food with room to chat and learn about eachother."/>
    <n v="7500"/>
    <n v="1555"/>
    <n v="0"/>
    <x v="3"/>
    <s v="GB"/>
    <s v="GBP"/>
    <n v="1490559285"/>
    <d v="2017-03-26T20:14:45"/>
    <n v="1487970885"/>
    <x v="2324"/>
    <x v="1"/>
    <b v="0"/>
    <n v="61"/>
    <n v="25.49"/>
    <b v="0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n v="0"/>
    <x v="3"/>
    <s v="US"/>
    <s v="USD"/>
    <n v="1490830331"/>
    <d v="2017-03-29T23:32:11"/>
    <n v="1488241931"/>
    <x v="2325"/>
    <x v="1"/>
    <b v="0"/>
    <n v="7"/>
    <n v="11.43"/>
    <b v="0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0"/>
    <x v="3"/>
    <s v="US"/>
    <s v="USD"/>
    <n v="1493571600"/>
    <d v="2017-04-30T17:00:00"/>
    <n v="1489106948"/>
    <x v="2326"/>
    <x v="61"/>
    <b v="0"/>
    <n v="1"/>
    <n v="108"/>
    <b v="0"/>
    <x v="7"/>
    <x v="33"/>
  </r>
  <r>
    <n v="2327"/>
    <s v="Kraut Source - Fermentation Made Simple"/>
    <s v="Gourmet Fermentation in a Mason Jar. Create delicious, nutritious fermented foods at home."/>
    <n v="35000"/>
    <n v="184133.01"/>
    <n v="5"/>
    <x v="0"/>
    <s v="US"/>
    <s v="USD"/>
    <n v="1409090440"/>
    <d v="2014-08-26T22:00:40"/>
    <n v="1406066440"/>
    <x v="2327"/>
    <x v="6"/>
    <b v="1"/>
    <n v="3355"/>
    <n v="54.88"/>
    <b v="1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3"/>
    <x v="0"/>
    <s v="US"/>
    <s v="USD"/>
    <n v="1434307537"/>
    <d v="2015-06-14T18:45:37"/>
    <n v="1431715537"/>
    <x v="2328"/>
    <x v="1"/>
    <b v="1"/>
    <n v="537"/>
    <n v="47.38"/>
    <b v="1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n v="1"/>
    <x v="0"/>
    <s v="US"/>
    <s v="USD"/>
    <n v="1405609146"/>
    <d v="2014-07-17T14:59:06"/>
    <n v="1403017146"/>
    <x v="2329"/>
    <x v="1"/>
    <b v="1"/>
    <n v="125"/>
    <n v="211.84"/>
    <b v="1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"/>
    <x v="0"/>
    <s v="US"/>
    <s v="USD"/>
    <n v="1451001600"/>
    <d v="2015-12-25T00:00:00"/>
    <n v="1448400943"/>
    <x v="2330"/>
    <x v="1"/>
    <b v="1"/>
    <n v="163"/>
    <n v="219.93"/>
    <b v="1"/>
    <x v="7"/>
    <x v="33"/>
  </r>
  <r>
    <n v="2331"/>
    <s v="Meadowlands Chocolate"/>
    <s v="Handcrafted, organic, single-origin, bean-to-bar, dark chocolate. Like fine wine, the secret is in the terroir."/>
    <n v="8000"/>
    <n v="11545.1"/>
    <n v="1"/>
    <x v="0"/>
    <s v="US"/>
    <s v="USD"/>
    <n v="1408320490"/>
    <d v="2014-08-18T00:08:10"/>
    <n v="1405728490"/>
    <x v="2331"/>
    <x v="1"/>
    <b v="1"/>
    <n v="283"/>
    <n v="40.799999999999997"/>
    <b v="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"/>
    <x v="0"/>
    <s v="US"/>
    <s v="USD"/>
    <n v="1423235071"/>
    <d v="2015-02-06T15:04:31"/>
    <n v="1420643071"/>
    <x v="2332"/>
    <x v="1"/>
    <b v="1"/>
    <n v="352"/>
    <n v="75.5"/>
    <b v="1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n v="2"/>
    <x v="0"/>
    <s v="US"/>
    <s v="USD"/>
    <n v="1401385800"/>
    <d v="2014-05-29T17:50:00"/>
    <n v="1399563390"/>
    <x v="2333"/>
    <x v="21"/>
    <b v="1"/>
    <n v="94"/>
    <n v="13.54"/>
    <b v="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n v="1"/>
    <x v="0"/>
    <s v="US"/>
    <s v="USD"/>
    <n v="1415208840"/>
    <d v="2014-11-05T17:34:00"/>
    <n v="1412611498"/>
    <x v="2334"/>
    <x v="1"/>
    <b v="1"/>
    <n v="67"/>
    <n v="60.87"/>
    <b v="1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"/>
    <x v="0"/>
    <s v="US"/>
    <s v="USD"/>
    <n v="1402494243"/>
    <d v="2014-06-11T13:44:03"/>
    <n v="1399902243"/>
    <x v="2335"/>
    <x v="1"/>
    <b v="1"/>
    <n v="221"/>
    <n v="115.69"/>
    <b v="1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n v="5"/>
    <x v="0"/>
    <s v="US"/>
    <s v="USD"/>
    <n v="1394316695"/>
    <d v="2014-03-08T22:11:35"/>
    <n v="1390860695"/>
    <x v="2336"/>
    <x v="4"/>
    <b v="1"/>
    <n v="2165"/>
    <n v="48.1"/>
    <b v="1"/>
    <x v="7"/>
    <x v="33"/>
  </r>
  <r>
    <n v="2337"/>
    <s v="The Hudson Standard Bitters and Shrubs"/>
    <s v="We make small batch, locally sourced bitters and shrubs for cocktails and cooking."/>
    <n v="12000"/>
    <n v="13279"/>
    <n v="1"/>
    <x v="0"/>
    <s v="US"/>
    <s v="USD"/>
    <n v="1403796143"/>
    <d v="2014-06-26T15:22:23"/>
    <n v="1401204143"/>
    <x v="2337"/>
    <x v="1"/>
    <b v="1"/>
    <n v="179"/>
    <n v="74.180000000000007"/>
    <b v="1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"/>
    <x v="0"/>
    <s v="US"/>
    <s v="USD"/>
    <n v="1404077484"/>
    <d v="2014-06-29T21:31:24"/>
    <n v="1401485484"/>
    <x v="2338"/>
    <x v="1"/>
    <b v="1"/>
    <n v="123"/>
    <n v="123.35"/>
    <b v="1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n v="3"/>
    <x v="0"/>
    <s v="US"/>
    <s v="USD"/>
    <n v="1482134340"/>
    <d v="2016-12-19T07:59:00"/>
    <n v="1479496309"/>
    <x v="2339"/>
    <x v="0"/>
    <b v="1"/>
    <n v="1104"/>
    <n v="66.62"/>
    <b v="1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n v="1"/>
    <x v="0"/>
    <s v="US"/>
    <s v="USD"/>
    <n v="1477841138"/>
    <d v="2016-10-30T15:25:38"/>
    <n v="1475249138"/>
    <x v="2340"/>
    <x v="1"/>
    <b v="1"/>
    <n v="403"/>
    <n v="104.99"/>
    <b v="1"/>
    <x v="7"/>
    <x v="33"/>
  </r>
  <r>
    <n v="2341"/>
    <s v="Cutting Edge Fitness Website (Canceled)"/>
    <s v="This website will serve as an interface to change lives and have a community routing for your success!"/>
    <n v="5000"/>
    <n v="0"/>
    <n v="0"/>
    <x v="1"/>
    <s v="US"/>
    <s v="USD"/>
    <n v="1436729504"/>
    <d v="2015-07-12T19:31:44"/>
    <n v="1434137504"/>
    <x v="2341"/>
    <x v="1"/>
    <b v="0"/>
    <n v="0"/>
    <s v="N/A"/>
    <b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s v="US"/>
    <s v="USD"/>
    <n v="1412571600"/>
    <d v="2014-10-06T05:00:00"/>
    <n v="1410799870"/>
    <x v="2342"/>
    <x v="21"/>
    <b v="0"/>
    <n v="0"/>
    <s v="N/A"/>
    <b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n v="0"/>
    <x v="1"/>
    <s v="US"/>
    <s v="USD"/>
    <n v="1452282420"/>
    <d v="2016-01-08T19:47:00"/>
    <n v="1447962505"/>
    <x v="2343"/>
    <x v="38"/>
    <b v="0"/>
    <n v="1"/>
    <n v="300"/>
    <b v="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1"/>
    <s v="CA"/>
    <s v="CAD"/>
    <n v="1466789269"/>
    <d v="2016-06-24T17:27:49"/>
    <n v="1464197269"/>
    <x v="2344"/>
    <x v="1"/>
    <b v="0"/>
    <n v="1"/>
    <n v="1"/>
    <b v="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s v="US"/>
    <s v="USD"/>
    <n v="1427845140"/>
    <d v="2015-03-31T23:39:00"/>
    <n v="1424822556"/>
    <x v="2345"/>
    <x v="6"/>
    <b v="0"/>
    <n v="0"/>
    <s v="N/A"/>
    <b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n v="0"/>
    <x v="1"/>
    <s v="US"/>
    <s v="USD"/>
    <n v="1476731431"/>
    <d v="2016-10-17T19:10:31"/>
    <n v="1472843431"/>
    <x v="2346"/>
    <x v="11"/>
    <b v="0"/>
    <n v="3"/>
    <n v="13"/>
    <b v="0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n v="0"/>
    <x v="1"/>
    <s v="US"/>
    <s v="USD"/>
    <n v="1472135676"/>
    <d v="2016-08-25T14:34:36"/>
    <n v="1469543676"/>
    <x v="2347"/>
    <x v="1"/>
    <b v="0"/>
    <n v="1"/>
    <n v="15"/>
    <b v="0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1"/>
    <s v="US"/>
    <s v="USD"/>
    <n v="1456006938"/>
    <d v="2016-02-20T22:22:18"/>
    <n v="1450822938"/>
    <x v="2348"/>
    <x v="12"/>
    <b v="0"/>
    <n v="5"/>
    <n v="54"/>
    <b v="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s v="SE"/>
    <s v="SEK"/>
    <n v="1439318228"/>
    <d v="2015-08-11T18:37:08"/>
    <n v="1436812628"/>
    <x v="2349"/>
    <x v="41"/>
    <b v="0"/>
    <n v="0"/>
    <s v="N/A"/>
    <b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s v="IE"/>
    <s v="EUR"/>
    <n v="1483474370"/>
    <d v="2017-01-03T20:12:50"/>
    <n v="1480882370"/>
    <x v="2350"/>
    <x v="1"/>
    <b v="0"/>
    <n v="0"/>
    <s v="N/A"/>
    <b v="0"/>
    <x v="2"/>
    <x v="7"/>
  </r>
  <r>
    <n v="2351"/>
    <s v="NZ Auction site.  No listing or success fees. Only $2 p/m"/>
    <s v="Donate $30 or more and receive a free selfie stick."/>
    <n v="18900"/>
    <n v="108"/>
    <n v="0"/>
    <x v="1"/>
    <s v="NZ"/>
    <s v="NZD"/>
    <n v="1430360739"/>
    <d v="2015-04-30T02:25:39"/>
    <n v="1427768739"/>
    <x v="2351"/>
    <x v="1"/>
    <b v="0"/>
    <n v="7"/>
    <n v="15.43"/>
    <b v="0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s v="US"/>
    <s v="USD"/>
    <n v="1433603552"/>
    <d v="2015-06-06T15:12:32"/>
    <n v="1428419552"/>
    <x v="2352"/>
    <x v="12"/>
    <b v="0"/>
    <n v="0"/>
    <s v="N/A"/>
    <b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s v="US"/>
    <s v="USD"/>
    <n v="1429632822"/>
    <d v="2015-04-21T16:13:42"/>
    <n v="1428596022"/>
    <x v="2353"/>
    <x v="65"/>
    <b v="0"/>
    <n v="0"/>
    <s v="N/A"/>
    <b v="0"/>
    <x v="2"/>
    <x v="7"/>
  </r>
  <r>
    <n v="2354"/>
    <s v="Dissertation (Canceled)"/>
    <s v="Almost done with doctorate degree but need funding of $35,000 to complete research of project."/>
    <n v="35000"/>
    <n v="25"/>
    <n v="0"/>
    <x v="1"/>
    <s v="US"/>
    <s v="USD"/>
    <n v="1420910460"/>
    <d v="2015-01-10T17:21:00"/>
    <n v="1415726460"/>
    <x v="2354"/>
    <x v="12"/>
    <b v="0"/>
    <n v="1"/>
    <n v="25"/>
    <b v="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n v="0"/>
    <x v="1"/>
    <s v="AU"/>
    <s v="AUD"/>
    <n v="1430604136"/>
    <d v="2015-05-02T22:02:16"/>
    <n v="1428012136"/>
    <x v="2355"/>
    <x v="1"/>
    <b v="0"/>
    <n v="2"/>
    <n v="27.5"/>
    <b v="0"/>
    <x v="2"/>
    <x v="7"/>
  </r>
  <r>
    <n v="2356"/>
    <s v="HardstyleUnited.com (Canceled)"/>
    <s v="HardstyleUnited.com The Global Hardstyle community. Your Hardstyle community."/>
    <n v="10000"/>
    <n v="0"/>
    <n v="0"/>
    <x v="1"/>
    <s v="NL"/>
    <s v="EUR"/>
    <n v="1433530104"/>
    <d v="2015-06-05T18:48:24"/>
    <n v="1430938104"/>
    <x v="2356"/>
    <x v="1"/>
    <b v="0"/>
    <n v="0"/>
    <s v="N/A"/>
    <b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s v="GB"/>
    <s v="GBP"/>
    <n v="1445093578"/>
    <d v="2015-10-17T14:52:58"/>
    <n v="1442501578"/>
    <x v="2357"/>
    <x v="1"/>
    <b v="0"/>
    <n v="0"/>
    <s v="N/A"/>
    <b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s v="GB"/>
    <s v="GBP"/>
    <n v="1422664740"/>
    <d v="2015-01-31T00:39:00"/>
    <n v="1417818036"/>
    <x v="2358"/>
    <x v="53"/>
    <b v="0"/>
    <n v="0"/>
    <s v="N/A"/>
    <b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n v="0"/>
    <x v="1"/>
    <s v="US"/>
    <s v="USD"/>
    <n v="1438616124"/>
    <d v="2015-08-03T15:35:24"/>
    <n v="1433432124"/>
    <x v="2359"/>
    <x v="12"/>
    <b v="0"/>
    <n v="3"/>
    <n v="367"/>
    <b v="0"/>
    <x v="2"/>
    <x v="7"/>
  </r>
  <r>
    <n v="2360"/>
    <s v="Bee Bay Microjobs (Canceled)"/>
    <s v="Welcome to Bee Bay Canada, your commission free microjobs website.  Sell at any price and keep 100% of what you earn!"/>
    <n v="5000"/>
    <n v="2"/>
    <n v="0"/>
    <x v="1"/>
    <s v="CA"/>
    <s v="CAD"/>
    <n v="1454864280"/>
    <d v="2016-02-07T16:58:00"/>
    <n v="1452272280"/>
    <x v="2360"/>
    <x v="1"/>
    <b v="0"/>
    <n v="1"/>
    <n v="2"/>
    <b v="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s v="CA"/>
    <s v="CAD"/>
    <n v="1462053600"/>
    <d v="2016-04-30T22:00:00"/>
    <n v="1459975008"/>
    <x v="2361"/>
    <x v="17"/>
    <b v="0"/>
    <n v="0"/>
    <s v="N/A"/>
    <b v="0"/>
    <x v="2"/>
    <x v="7"/>
  </r>
  <r>
    <n v="2362"/>
    <s v="Help CRB obtain 501(c)(3) status! (Canceled)"/>
    <s v="The Columbus Ruby Brigade has brought monthly ruby goodness and camaraderie to all participants."/>
    <n v="420"/>
    <n v="120"/>
    <n v="0"/>
    <x v="1"/>
    <s v="US"/>
    <s v="USD"/>
    <n v="1418315470"/>
    <d v="2014-12-11T16:31:10"/>
    <n v="1415723470"/>
    <x v="2362"/>
    <x v="1"/>
    <b v="0"/>
    <n v="2"/>
    <n v="60"/>
    <b v="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s v="US"/>
    <s v="USD"/>
    <n v="1451348200"/>
    <d v="2015-12-29T00:16:40"/>
    <n v="1447460200"/>
    <x v="2363"/>
    <x v="11"/>
    <b v="0"/>
    <n v="0"/>
    <s v="N/A"/>
    <b v="0"/>
    <x v="2"/>
    <x v="7"/>
  </r>
  <r>
    <n v="2364"/>
    <s v="Minecraft Server and Website Help (Name: Forge Realms)"/>
    <s v="Making a Minecraft server and Website and I need your help to fund it. Thanks in Advance!"/>
    <n v="128"/>
    <n v="0"/>
    <n v="0"/>
    <x v="1"/>
    <s v="US"/>
    <s v="USD"/>
    <n v="1445898356"/>
    <d v="2015-10-26T22:25:56"/>
    <n v="1441146356"/>
    <x v="2364"/>
    <x v="57"/>
    <b v="0"/>
    <n v="0"/>
    <s v="N/A"/>
    <b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s v="IT"/>
    <s v="EUR"/>
    <n v="1453071600"/>
    <d v="2016-01-17T23:00:00"/>
    <n v="1449596425"/>
    <x v="2365"/>
    <x v="4"/>
    <b v="0"/>
    <n v="0"/>
    <s v="N/A"/>
    <b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0"/>
    <x v="1"/>
    <s v="GB"/>
    <s v="GBP"/>
    <n v="1445431533"/>
    <d v="2015-10-21T12:45:33"/>
    <n v="1442839533"/>
    <x v="2366"/>
    <x v="1"/>
    <b v="0"/>
    <n v="27"/>
    <n v="97.41"/>
    <b v="0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0"/>
    <x v="1"/>
    <s v="US"/>
    <s v="USD"/>
    <n v="1461622616"/>
    <d v="2016-04-25T22:16:56"/>
    <n v="1456442216"/>
    <x v="2367"/>
    <x v="12"/>
    <b v="0"/>
    <n v="14"/>
    <n v="47.86"/>
    <b v="0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1"/>
    <s v="US"/>
    <s v="USD"/>
    <n v="1429028365"/>
    <d v="2015-04-14T16:19:25"/>
    <n v="1425143965"/>
    <x v="2368"/>
    <x v="11"/>
    <b v="0"/>
    <n v="2"/>
    <n v="50"/>
    <b v="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s v="US"/>
    <s v="USD"/>
    <n v="1455132611"/>
    <d v="2016-02-10T19:30:11"/>
    <n v="1452540611"/>
    <x v="2369"/>
    <x v="1"/>
    <b v="0"/>
    <n v="0"/>
    <s v="N/A"/>
    <b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1"/>
    <s v="US"/>
    <s v="USD"/>
    <n v="1418877141"/>
    <d v="2014-12-18T04:32:21"/>
    <n v="1416285141"/>
    <x v="2370"/>
    <x v="1"/>
    <b v="0"/>
    <n v="4"/>
    <n v="20.5"/>
    <b v="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s v="US"/>
    <s v="USD"/>
    <n v="1435257596"/>
    <d v="2015-06-25T18:39:56"/>
    <n v="1432665596"/>
    <x v="2371"/>
    <x v="1"/>
    <b v="0"/>
    <n v="0"/>
    <s v="N/A"/>
    <b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0"/>
    <x v="1"/>
    <s v="AU"/>
    <s v="AUD"/>
    <n v="1429839571"/>
    <d v="2015-04-24T01:39:31"/>
    <n v="1427247571"/>
    <x v="2372"/>
    <x v="1"/>
    <b v="0"/>
    <n v="6"/>
    <n v="30"/>
    <b v="0"/>
    <x v="2"/>
    <x v="7"/>
  </r>
  <r>
    <n v="2373"/>
    <s v="Cykelauktion.com (Canceled)"/>
    <s v="We want to create a safe marketplace for buying and selling bicycles."/>
    <n v="850000"/>
    <n v="50"/>
    <n v="0"/>
    <x v="1"/>
    <s v="SE"/>
    <s v="SEK"/>
    <n v="1440863624"/>
    <d v="2015-08-29T15:53:44"/>
    <n v="1438271624"/>
    <x v="2373"/>
    <x v="1"/>
    <b v="0"/>
    <n v="1"/>
    <n v="50"/>
    <b v="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s v="US"/>
    <s v="USD"/>
    <n v="1423772060"/>
    <d v="2015-02-12T20:14:20"/>
    <n v="1421180060"/>
    <x v="2374"/>
    <x v="1"/>
    <b v="0"/>
    <n v="1"/>
    <n v="10"/>
    <b v="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s v="US"/>
    <s v="USD"/>
    <n v="1473451437"/>
    <d v="2016-09-09T20:03:57"/>
    <n v="1470859437"/>
    <x v="2375"/>
    <x v="1"/>
    <b v="0"/>
    <n v="0"/>
    <s v="N/A"/>
    <b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n v="0"/>
    <x v="1"/>
    <s v="US"/>
    <s v="USD"/>
    <n v="1449785566"/>
    <d v="2015-12-10T22:12:46"/>
    <n v="1447193566"/>
    <x v="2376"/>
    <x v="1"/>
    <b v="0"/>
    <n v="4"/>
    <n v="81.58"/>
    <b v="0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s v="CA"/>
    <s v="CAD"/>
    <n v="1480110783"/>
    <d v="2016-11-25T21:53:03"/>
    <n v="1477515183"/>
    <x v="2377"/>
    <x v="1"/>
    <b v="0"/>
    <n v="0"/>
    <s v="N/A"/>
    <b v="0"/>
    <x v="2"/>
    <x v="7"/>
  </r>
  <r>
    <n v="2378"/>
    <s v="KEEPUP INC (Canceled)"/>
    <s v="KEEPUP allows you to extend your social circle by introducing you to new people via your friends."/>
    <n v="110000"/>
    <n v="0"/>
    <n v="0"/>
    <x v="1"/>
    <s v="US"/>
    <s v="USD"/>
    <n v="1440548330"/>
    <d v="2015-08-26T00:18:50"/>
    <n v="1438042730"/>
    <x v="2378"/>
    <x v="41"/>
    <b v="0"/>
    <n v="0"/>
    <s v="N/A"/>
    <b v="0"/>
    <x v="2"/>
    <x v="7"/>
  </r>
  <r>
    <n v="2379"/>
    <s v="SelectCooks.com (Canceled)"/>
    <s v="Selectcooks.com is a community marketplace for people to list, find and hire chefs."/>
    <n v="30000"/>
    <n v="0"/>
    <n v="0"/>
    <x v="1"/>
    <s v="US"/>
    <s v="USD"/>
    <n v="1444004616"/>
    <d v="2015-10-05T00:23:36"/>
    <n v="1440116616"/>
    <x v="2379"/>
    <x v="11"/>
    <b v="0"/>
    <n v="0"/>
    <s v="N/A"/>
    <b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1"/>
    <s v="US"/>
    <s v="USD"/>
    <n v="1443726142"/>
    <d v="2015-10-01T19:02:22"/>
    <n v="1441134142"/>
    <x v="2380"/>
    <x v="1"/>
    <b v="0"/>
    <n v="3"/>
    <n v="18.329999999999998"/>
    <b v="0"/>
    <x v="2"/>
    <x v="7"/>
  </r>
  <r>
    <n v="2381"/>
    <s v="Cannabis Connection (Canceled)"/>
    <s v="Social Media Platform for the Marijuana Industry to create professionalism and a stable lasting market."/>
    <n v="86350"/>
    <n v="1571"/>
    <n v="0"/>
    <x v="1"/>
    <s v="US"/>
    <s v="USD"/>
    <n v="1428704848"/>
    <d v="2015-04-10T22:27:28"/>
    <n v="1426112848"/>
    <x v="2381"/>
    <x v="1"/>
    <b v="0"/>
    <n v="7"/>
    <n v="224.43"/>
    <b v="0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n v="0"/>
    <x v="1"/>
    <s v="US"/>
    <s v="USD"/>
    <n v="1438662603"/>
    <d v="2015-08-04T04:30:03"/>
    <n v="1436502603"/>
    <x v="2382"/>
    <x v="25"/>
    <b v="0"/>
    <n v="2"/>
    <n v="37.5"/>
    <b v="0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0"/>
    <x v="1"/>
    <s v="NZ"/>
    <s v="NZD"/>
    <n v="1424568107"/>
    <d v="2015-02-22T01:21:47"/>
    <n v="1421976107"/>
    <x v="2383"/>
    <x v="1"/>
    <b v="0"/>
    <n v="3"/>
    <n v="145"/>
    <b v="0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0"/>
    <x v="1"/>
    <s v="US"/>
    <s v="USD"/>
    <n v="1415932643"/>
    <d v="2014-11-14T02:37:23"/>
    <n v="1413337043"/>
    <x v="2384"/>
    <x v="1"/>
    <b v="0"/>
    <n v="8"/>
    <n v="1"/>
    <b v="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0"/>
    <x v="1"/>
    <s v="US"/>
    <s v="USD"/>
    <n v="1438793432"/>
    <d v="2015-08-05T16:50:32"/>
    <n v="1436201432"/>
    <x v="2385"/>
    <x v="1"/>
    <b v="0"/>
    <n v="7"/>
    <n v="112.57"/>
    <b v="0"/>
    <x v="2"/>
    <x v="7"/>
  </r>
  <r>
    <n v="2386"/>
    <s v="Realjobmatch.com (Canceled)"/>
    <s v="Realjobmatch is not just a job search site but a matching site , matching the right jobseekers with the best jobs."/>
    <n v="30000"/>
    <n v="0"/>
    <n v="0"/>
    <x v="1"/>
    <s v="CA"/>
    <s v="CAD"/>
    <n v="1420920424"/>
    <d v="2015-01-10T20:07:04"/>
    <n v="1415736424"/>
    <x v="2386"/>
    <x v="12"/>
    <b v="0"/>
    <n v="0"/>
    <s v="N/A"/>
    <b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0"/>
    <x v="1"/>
    <s v="US"/>
    <s v="USD"/>
    <n v="1469199740"/>
    <d v="2016-07-22T15:02:20"/>
    <n v="1465311740"/>
    <x v="2387"/>
    <x v="11"/>
    <b v="0"/>
    <n v="3"/>
    <n v="342"/>
    <b v="0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0"/>
    <x v="1"/>
    <s v="US"/>
    <s v="USD"/>
    <n v="1421350140"/>
    <d v="2015-01-15T19:29:00"/>
    <n v="1418761759"/>
    <x v="2388"/>
    <x v="1"/>
    <b v="0"/>
    <n v="8"/>
    <n v="57.88"/>
    <b v="0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1"/>
    <s v="FR"/>
    <s v="EUR"/>
    <n v="1437861540"/>
    <d v="2015-07-25T21:59:00"/>
    <n v="1435160452"/>
    <x v="2389"/>
    <x v="0"/>
    <b v="0"/>
    <n v="1"/>
    <n v="30"/>
    <b v="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s v="AU"/>
    <s v="AUD"/>
    <n v="1420352264"/>
    <d v="2015-01-04T06:17:44"/>
    <n v="1416896264"/>
    <x v="2390"/>
    <x v="4"/>
    <b v="0"/>
    <n v="0"/>
    <s v="N/A"/>
    <b v="0"/>
    <x v="2"/>
    <x v="7"/>
  </r>
  <r>
    <n v="2391"/>
    <s v="oToBOTS.com - Freedom from high cost auto repairs (Canceled)"/>
    <s v="Using the power of internet to help people save hundreds in car repair."/>
    <n v="20000"/>
    <n v="25"/>
    <n v="0"/>
    <x v="1"/>
    <s v="US"/>
    <s v="USD"/>
    <n v="1427825044"/>
    <d v="2015-03-31T18:04:04"/>
    <n v="1425236644"/>
    <x v="2391"/>
    <x v="1"/>
    <b v="0"/>
    <n v="1"/>
    <n v="25"/>
    <b v="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s v="US"/>
    <s v="USD"/>
    <n v="1446087223"/>
    <d v="2015-10-29T02:53:43"/>
    <n v="1443495223"/>
    <x v="2392"/>
    <x v="1"/>
    <b v="0"/>
    <n v="0"/>
    <s v="N/A"/>
    <b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n v="0"/>
    <x v="1"/>
    <s v="US"/>
    <s v="USD"/>
    <n v="1439048017"/>
    <d v="2015-08-08T15:33:37"/>
    <n v="1436456017"/>
    <x v="2393"/>
    <x v="1"/>
    <b v="0"/>
    <n v="1"/>
    <n v="50"/>
    <b v="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1"/>
    <s v="IE"/>
    <s v="EUR"/>
    <n v="1424940093"/>
    <d v="2015-02-26T08:41:33"/>
    <n v="1422348093"/>
    <x v="2394"/>
    <x v="1"/>
    <b v="0"/>
    <n v="2"/>
    <n v="1.5"/>
    <b v="0"/>
    <x v="2"/>
    <x v="7"/>
  </r>
  <r>
    <n v="2395"/>
    <s v="VENT it out (Canceled)"/>
    <s v="I am making a social website where people can anonymously or openly vent, All walks of life all over the world"/>
    <n v="33000"/>
    <n v="0"/>
    <n v="0"/>
    <x v="1"/>
    <s v="US"/>
    <s v="USD"/>
    <n v="1484038620"/>
    <d v="2017-01-10T08:57:00"/>
    <n v="1481597687"/>
    <x v="2395"/>
    <x v="33"/>
    <b v="0"/>
    <n v="0"/>
    <s v="N/A"/>
    <b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1"/>
    <s v="CH"/>
    <s v="CHF"/>
    <n v="1444940558"/>
    <d v="2015-10-15T20:22:38"/>
    <n v="1442348558"/>
    <x v="2396"/>
    <x v="1"/>
    <b v="0"/>
    <n v="1"/>
    <n v="10"/>
    <b v="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s v="US"/>
    <s v="USD"/>
    <n v="1420233256"/>
    <d v="2015-01-02T21:14:16"/>
    <n v="1417641256"/>
    <x v="2397"/>
    <x v="1"/>
    <b v="0"/>
    <n v="0"/>
    <s v="N/A"/>
    <b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s v="US"/>
    <s v="USD"/>
    <n v="1435874384"/>
    <d v="2015-07-02T21:59:44"/>
    <n v="1433282384"/>
    <x v="2398"/>
    <x v="1"/>
    <b v="0"/>
    <n v="0"/>
    <s v="N/A"/>
    <b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s v="SE"/>
    <s v="SEK"/>
    <n v="1418934506"/>
    <d v="2014-12-18T20:28:26"/>
    <n v="1415910506"/>
    <x v="2399"/>
    <x v="6"/>
    <b v="0"/>
    <n v="0"/>
    <s v="N/A"/>
    <b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s v="AU"/>
    <s v="AUD"/>
    <n v="1460615164"/>
    <d v="2016-04-14T06:26:04"/>
    <n v="1458023164"/>
    <x v="2400"/>
    <x v="1"/>
    <b v="0"/>
    <n v="0"/>
    <s v="N/A"/>
    <b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0"/>
    <x v="2"/>
    <s v="US"/>
    <s v="USD"/>
    <n v="1457207096"/>
    <d v="2016-03-05T19:44:56"/>
    <n v="1452023096"/>
    <x v="2401"/>
    <x v="12"/>
    <b v="0"/>
    <n v="9"/>
    <n v="22.33"/>
    <b v="0"/>
    <x v="7"/>
    <x v="19"/>
  </r>
  <r>
    <n v="2402"/>
    <s v="Cupcake Truck Unite"/>
    <s v="Small town, delicious treats, and a mobile truck"/>
    <n v="12000"/>
    <n v="52"/>
    <n v="0"/>
    <x v="2"/>
    <s v="US"/>
    <s v="USD"/>
    <n v="1431533931"/>
    <d v="2015-05-13T16:18:51"/>
    <n v="1428941931"/>
    <x v="2402"/>
    <x v="1"/>
    <b v="0"/>
    <n v="1"/>
    <n v="52"/>
    <b v="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0"/>
    <x v="2"/>
    <s v="GB"/>
    <s v="GBP"/>
    <n v="1459368658"/>
    <d v="2016-03-30T20:10:58"/>
    <n v="1454188258"/>
    <x v="2403"/>
    <x v="12"/>
    <b v="0"/>
    <n v="12"/>
    <n v="16.829999999999998"/>
    <b v="0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s v="US"/>
    <s v="USD"/>
    <n v="1451782607"/>
    <d v="2016-01-03T00:56:47"/>
    <n v="1449190607"/>
    <x v="2404"/>
    <x v="1"/>
    <b v="0"/>
    <n v="0"/>
    <s v="N/A"/>
    <b v="0"/>
    <x v="7"/>
    <x v="19"/>
  </r>
  <r>
    <n v="2405"/>
    <s v="JoyShtick Food Truck"/>
    <s v="We are the first gaming-themed food truck, bringing gourmet pub fare to the Jacksonville area."/>
    <n v="5000"/>
    <n v="1126"/>
    <n v="0"/>
    <x v="2"/>
    <s v="US"/>
    <s v="USD"/>
    <n v="1472911375"/>
    <d v="2016-09-03T14:02:55"/>
    <n v="1471096975"/>
    <x v="2405"/>
    <x v="21"/>
    <b v="0"/>
    <n v="20"/>
    <n v="56.3"/>
    <b v="0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n v="0"/>
    <x v="2"/>
    <s v="US"/>
    <s v="USD"/>
    <n v="1421635190"/>
    <d v="2015-01-19T02:39:50"/>
    <n v="1418179190"/>
    <x v="2406"/>
    <x v="4"/>
    <b v="0"/>
    <n v="16"/>
    <n v="84.06"/>
    <b v="0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0"/>
    <x v="2"/>
    <s v="US"/>
    <s v="USD"/>
    <n v="1428732000"/>
    <d v="2015-04-11T06:00:00"/>
    <n v="1426772928"/>
    <x v="2407"/>
    <x v="26"/>
    <b v="0"/>
    <n v="33"/>
    <n v="168.39"/>
    <b v="0"/>
    <x v="7"/>
    <x v="19"/>
  </r>
  <r>
    <n v="2408"/>
    <s v="Sabroso On Wheels"/>
    <s v="A US Army Vet trying to get a Peruvian food truck going! Really good Peruvian food now mobile!"/>
    <n v="15000"/>
    <n v="30"/>
    <n v="0"/>
    <x v="2"/>
    <s v="US"/>
    <s v="USD"/>
    <n v="1415247757"/>
    <d v="2014-11-06T04:22:37"/>
    <n v="1412652157"/>
    <x v="2408"/>
    <x v="1"/>
    <b v="0"/>
    <n v="2"/>
    <n v="15"/>
    <b v="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n v="0"/>
    <x v="2"/>
    <s v="US"/>
    <s v="USD"/>
    <n v="1439931675"/>
    <d v="2015-08-18T21:01:15"/>
    <n v="1437339675"/>
    <x v="2409"/>
    <x v="1"/>
    <b v="0"/>
    <n v="6"/>
    <n v="76.67"/>
    <b v="0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s v="AU"/>
    <s v="AUD"/>
    <n v="1441619275"/>
    <d v="2015-09-07T09:47:55"/>
    <n v="1439027275"/>
    <x v="2410"/>
    <x v="1"/>
    <b v="0"/>
    <n v="0"/>
    <s v="N/A"/>
    <b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n v="0"/>
    <x v="2"/>
    <s v="US"/>
    <s v="USD"/>
    <n v="1440524082"/>
    <d v="2015-08-25T17:34:42"/>
    <n v="1437932082"/>
    <x v="2411"/>
    <x v="1"/>
    <b v="0"/>
    <n v="3"/>
    <n v="50.33"/>
    <b v="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s v="FR"/>
    <s v="EUR"/>
    <n v="1480185673"/>
    <d v="2016-11-26T18:41:13"/>
    <n v="1476294073"/>
    <x v="2412"/>
    <x v="11"/>
    <b v="0"/>
    <n v="0"/>
    <s v="N/A"/>
    <b v="0"/>
    <x v="7"/>
    <x v="19"/>
  </r>
  <r>
    <n v="2413"/>
    <s v="Lone Pine Coffee Brewery"/>
    <s v="Lone Pine Coffee Brewery will be a portable third-wave coffee shop available for wedding receptions and other events!"/>
    <n v="3000"/>
    <n v="25"/>
    <n v="0"/>
    <x v="2"/>
    <s v="US"/>
    <s v="USD"/>
    <n v="1401579000"/>
    <d v="2014-05-31T23:30:00"/>
    <n v="1398911882"/>
    <x v="2413"/>
    <x v="0"/>
    <b v="0"/>
    <n v="3"/>
    <n v="8.33"/>
    <b v="0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0"/>
    <x v="2"/>
    <s v="US"/>
    <s v="USD"/>
    <n v="1440215940"/>
    <d v="2015-08-22T03:59:00"/>
    <n v="1436805660"/>
    <x v="2414"/>
    <x v="19"/>
    <b v="0"/>
    <n v="13"/>
    <n v="35.380000000000003"/>
    <b v="0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n v="0"/>
    <x v="2"/>
    <s v="US"/>
    <s v="USD"/>
    <n v="1468615346"/>
    <d v="2016-07-15T20:42:26"/>
    <n v="1466023346"/>
    <x v="2415"/>
    <x v="1"/>
    <b v="0"/>
    <n v="6"/>
    <n v="55.83"/>
    <b v="0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2"/>
    <s v="US"/>
    <s v="USD"/>
    <n v="1426345200"/>
    <d v="2015-03-14T15:00:00"/>
    <n v="1421343743"/>
    <x v="2416"/>
    <x v="44"/>
    <b v="0"/>
    <n v="1"/>
    <n v="5"/>
    <b v="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s v="US"/>
    <s v="USD"/>
    <n v="1407705187"/>
    <d v="2014-08-10T21:13:07"/>
    <n v="1405113187"/>
    <x v="2417"/>
    <x v="1"/>
    <b v="0"/>
    <n v="0"/>
    <s v="N/A"/>
    <b v="0"/>
    <x v="7"/>
    <x v="19"/>
  </r>
  <r>
    <n v="2418"/>
    <s v="Mexican food truck"/>
    <s v="I want to start my food truck business."/>
    <n v="25000"/>
    <n v="5"/>
    <n v="0"/>
    <x v="2"/>
    <s v="US"/>
    <s v="USD"/>
    <n v="1427225644"/>
    <d v="2015-03-24T19:34:04"/>
    <n v="1422045244"/>
    <x v="2418"/>
    <x v="12"/>
    <b v="0"/>
    <n v="5"/>
    <n v="1"/>
    <b v="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s v="US"/>
    <s v="USD"/>
    <n v="1424281389"/>
    <d v="2015-02-18T17:43:09"/>
    <n v="1419097389"/>
    <x v="2419"/>
    <x v="12"/>
    <b v="0"/>
    <n v="0"/>
    <s v="N/A"/>
    <b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0"/>
    <x v="2"/>
    <s v="US"/>
    <s v="USD"/>
    <n v="1415583695"/>
    <d v="2014-11-10T01:41:35"/>
    <n v="1410396095"/>
    <x v="2420"/>
    <x v="12"/>
    <b v="0"/>
    <n v="36"/>
    <n v="69.47"/>
    <b v="0"/>
    <x v="7"/>
    <x v="19"/>
  </r>
  <r>
    <n v="2421"/>
    <s v="hot dog cart"/>
    <s v="help me start Merrill's first hot dog cart in this empty lot"/>
    <n v="6000"/>
    <n v="1"/>
    <n v="0"/>
    <x v="2"/>
    <s v="US"/>
    <s v="USD"/>
    <n v="1424536196"/>
    <d v="2015-02-21T16:29:56"/>
    <n v="1421944196"/>
    <x v="2421"/>
    <x v="1"/>
    <b v="0"/>
    <n v="1"/>
    <n v="1"/>
    <b v="0"/>
    <x v="7"/>
    <x v="19"/>
  </r>
  <r>
    <n v="2422"/>
    <s v="Help starting a family owned food truck"/>
    <s v="Family owned business serving BBQ and seafood to the public"/>
    <n v="500"/>
    <n v="1"/>
    <n v="0"/>
    <x v="2"/>
    <s v="US"/>
    <s v="USD"/>
    <n v="1426091036"/>
    <d v="2015-03-11T16:23:56"/>
    <n v="1423502636"/>
    <x v="2422"/>
    <x v="1"/>
    <b v="0"/>
    <n v="1"/>
    <n v="1"/>
    <b v="0"/>
    <x v="7"/>
    <x v="19"/>
  </r>
  <r>
    <n v="2423"/>
    <s v="FBTR BBQ"/>
    <s v="FBTR is a Texas-style, North Carolina based, homemade BBQ company looking to bring good meat to the masses."/>
    <n v="60000"/>
    <n v="8"/>
    <n v="0"/>
    <x v="2"/>
    <s v="US"/>
    <s v="USD"/>
    <n v="1420044890"/>
    <d v="2014-12-31T16:54:50"/>
    <n v="1417452890"/>
    <x v="2423"/>
    <x v="1"/>
    <b v="0"/>
    <n v="1"/>
    <n v="8"/>
    <b v="0"/>
    <x v="7"/>
    <x v="19"/>
  </r>
  <r>
    <n v="2424"/>
    <s v="Lily and Memphs"/>
    <s v="Great and creative food from the heart in the form of a sweet food truck!"/>
    <n v="25000"/>
    <n v="310"/>
    <n v="0"/>
    <x v="2"/>
    <s v="US"/>
    <s v="USD"/>
    <n v="1414445108"/>
    <d v="2014-10-27T21:25:08"/>
    <n v="1411853108"/>
    <x v="2424"/>
    <x v="1"/>
    <b v="0"/>
    <n v="9"/>
    <n v="34.44"/>
    <b v="0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s v="US"/>
    <s v="USD"/>
    <n v="1464386640"/>
    <d v="2016-05-27T22:04:00"/>
    <n v="1463090149"/>
    <x v="2425"/>
    <x v="13"/>
    <b v="0"/>
    <n v="1"/>
    <n v="1"/>
    <b v="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s v="US"/>
    <s v="USD"/>
    <n v="1439006692"/>
    <d v="2015-08-08T04:04:52"/>
    <n v="1433822692"/>
    <x v="2426"/>
    <x v="12"/>
    <b v="0"/>
    <n v="0"/>
    <s v="N/A"/>
    <b v="0"/>
    <x v="7"/>
    <x v="19"/>
  </r>
  <r>
    <n v="2427"/>
    <s v="Wraps in a snap. Fast lunch with a gourmet punch!"/>
    <s v="Fast and simple lunches for those on the go.  All (lunch) deals $10 or less."/>
    <n v="50000"/>
    <n v="1"/>
    <n v="0"/>
    <x v="2"/>
    <s v="US"/>
    <s v="USD"/>
    <n v="1458715133"/>
    <d v="2016-03-23T06:38:53"/>
    <n v="1455262733"/>
    <x v="2427"/>
    <x v="4"/>
    <b v="0"/>
    <n v="1"/>
    <n v="1"/>
    <b v="0"/>
    <x v="7"/>
    <x v="19"/>
  </r>
  <r>
    <n v="2428"/>
    <s v="Premium Burgers"/>
    <s v="From Moo 2 You! We want to offer premium burgers to a taco flooded environment."/>
    <n v="35000"/>
    <n v="1"/>
    <n v="0"/>
    <x v="2"/>
    <s v="US"/>
    <s v="USD"/>
    <n v="1426182551"/>
    <d v="2015-03-12T17:49:11"/>
    <n v="1423594151"/>
    <x v="2428"/>
    <x v="1"/>
    <b v="0"/>
    <n v="1"/>
    <n v="1"/>
    <b v="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0"/>
    <x v="2"/>
    <s v="NO"/>
    <s v="NOK"/>
    <n v="1486313040"/>
    <d v="2017-02-05T16:44:00"/>
    <n v="1483131966"/>
    <x v="2429"/>
    <x v="46"/>
    <b v="0"/>
    <n v="4"/>
    <n v="501.25"/>
    <b v="0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n v="0"/>
    <x v="2"/>
    <s v="US"/>
    <s v="USD"/>
    <n v="1455246504"/>
    <d v="2016-02-12T03:08:24"/>
    <n v="1452654504"/>
    <x v="2430"/>
    <x v="1"/>
    <b v="0"/>
    <n v="2"/>
    <n v="10.5"/>
    <b v="0"/>
    <x v="7"/>
    <x v="19"/>
  </r>
  <r>
    <n v="2431"/>
    <s v="Murphy's good eatin'"/>
    <s v="Go to Colorado and run a food truck with homemade food of all kinds."/>
    <n v="100000"/>
    <n v="2"/>
    <n v="0"/>
    <x v="2"/>
    <s v="US"/>
    <s v="USD"/>
    <n v="1467080613"/>
    <d v="2016-06-28T02:23:33"/>
    <n v="1461896613"/>
    <x v="2431"/>
    <x v="12"/>
    <b v="0"/>
    <n v="2"/>
    <n v="1"/>
    <b v="0"/>
    <x v="7"/>
    <x v="19"/>
  </r>
  <r>
    <n v="2432"/>
    <s v="funding for bbq trailer"/>
    <s v="Looking to start competition cooking and need start-up help.  Offering brisket tasting to all contributors."/>
    <n v="14000"/>
    <n v="2"/>
    <n v="0"/>
    <x v="2"/>
    <s v="US"/>
    <s v="USD"/>
    <n v="1425791697"/>
    <d v="2015-03-08T05:14:57"/>
    <n v="1423199697"/>
    <x v="2432"/>
    <x v="1"/>
    <b v="0"/>
    <n v="2"/>
    <n v="1"/>
    <b v="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s v="US"/>
    <s v="USD"/>
    <n v="1456608943"/>
    <d v="2016-02-27T21:35:43"/>
    <n v="1454016943"/>
    <x v="2433"/>
    <x v="1"/>
    <b v="0"/>
    <n v="0"/>
    <s v="N/A"/>
    <b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2"/>
    <s v="US"/>
    <s v="USD"/>
    <n v="1438662474"/>
    <d v="2015-08-04T04:27:54"/>
    <n v="1435206474"/>
    <x v="2434"/>
    <x v="4"/>
    <b v="0"/>
    <n v="2"/>
    <n v="13"/>
    <b v="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2"/>
    <s v="SE"/>
    <s v="SEK"/>
    <n v="1444027186"/>
    <d v="2015-10-05T06:39:46"/>
    <n v="1441435186"/>
    <x v="2435"/>
    <x v="1"/>
    <b v="0"/>
    <n v="4"/>
    <n v="306"/>
    <b v="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2"/>
    <s v="CA"/>
    <s v="CAD"/>
    <n v="1454078770"/>
    <d v="2016-01-29T14:46:10"/>
    <n v="1448894770"/>
    <x v="2436"/>
    <x v="12"/>
    <b v="0"/>
    <n v="2"/>
    <n v="22.5"/>
    <b v="0"/>
    <x v="7"/>
    <x v="19"/>
  </r>
  <r>
    <n v="2437"/>
    <s v="Cuppa Gumbos"/>
    <s v="Homemade Gumbo, Stews and Curry to be served hot and fresh everyday at any festival or concert we can attend."/>
    <n v="8000"/>
    <n v="0"/>
    <n v="0"/>
    <x v="2"/>
    <s v="US"/>
    <s v="USD"/>
    <n v="1426615200"/>
    <d v="2015-03-17T18:00:00"/>
    <n v="1422400188"/>
    <x v="2437"/>
    <x v="45"/>
    <b v="0"/>
    <n v="0"/>
    <s v="N/A"/>
    <b v="0"/>
    <x v="7"/>
    <x v="19"/>
  </r>
  <r>
    <n v="2438"/>
    <s v="FOOD|Art"/>
    <s v="I'm starting a catering and food truck business of southern comfort food. My FOOD is my Art!  _x000a_Thanks for you help!"/>
    <n v="15000"/>
    <n v="50"/>
    <n v="0"/>
    <x v="2"/>
    <s v="US"/>
    <s v="USD"/>
    <n v="1449529062"/>
    <d v="2015-12-07T22:57:42"/>
    <n v="1444341462"/>
    <x v="2438"/>
    <x v="12"/>
    <b v="0"/>
    <n v="1"/>
    <n v="50"/>
    <b v="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s v="US"/>
    <s v="USD"/>
    <n v="1445197129"/>
    <d v="2015-10-18T19:38:49"/>
    <n v="1442605129"/>
    <x v="2439"/>
    <x v="1"/>
    <b v="0"/>
    <n v="0"/>
    <s v="N/A"/>
    <b v="0"/>
    <x v="7"/>
    <x v="19"/>
  </r>
  <r>
    <n v="2440"/>
    <s v="The first green Food Truck in Phnom Penh"/>
    <s v="Starting a entire clean energy food truck and set a new standard for Cambodia"/>
    <n v="5000"/>
    <n v="10"/>
    <n v="0"/>
    <x v="2"/>
    <s v="BE"/>
    <s v="EUR"/>
    <n v="1455399313"/>
    <d v="2016-02-13T21:35:13"/>
    <n v="1452807313"/>
    <x v="2440"/>
    <x v="1"/>
    <b v="0"/>
    <n v="2"/>
    <n v="5"/>
    <b v="0"/>
    <x v="7"/>
    <x v="19"/>
  </r>
  <r>
    <n v="2441"/>
    <s v="Bring Alchemy Pops to the People!"/>
    <s v="YOU can help Alchemy Pops POP up on a street near you!"/>
    <n v="7500"/>
    <n v="8091"/>
    <n v="1"/>
    <x v="0"/>
    <s v="US"/>
    <s v="USD"/>
    <n v="1437627540"/>
    <d v="2015-07-23T04:59:00"/>
    <n v="1435806054"/>
    <x v="2441"/>
    <x v="21"/>
    <b v="0"/>
    <n v="109"/>
    <n v="74.23"/>
    <b v="1"/>
    <x v="7"/>
    <x v="33"/>
  </r>
  <r>
    <n v="2442"/>
    <s v="Young Mountain Tea: A New White Tea from India's Himalayas"/>
    <s v="The first tea from a new sustainable tea region in India's young, rising Himalayas."/>
    <n v="24000"/>
    <n v="30226"/>
    <n v="1"/>
    <x v="0"/>
    <s v="US"/>
    <s v="USD"/>
    <n v="1426777228"/>
    <d v="2015-03-19T15:00:28"/>
    <n v="1424188828"/>
    <x v="2442"/>
    <x v="1"/>
    <b v="0"/>
    <n v="372"/>
    <n v="81.25"/>
    <b v="1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"/>
    <x v="0"/>
    <s v="US"/>
    <s v="USD"/>
    <n v="1408114822"/>
    <d v="2014-08-15T15:00:22"/>
    <n v="1405522822"/>
    <x v="2443"/>
    <x v="1"/>
    <b v="0"/>
    <n v="311"/>
    <n v="130.22999999999999"/>
    <b v="1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"/>
    <x v="0"/>
    <s v="US"/>
    <s v="USD"/>
    <n v="1464199591"/>
    <d v="2016-05-25T18:06:31"/>
    <n v="1461607591"/>
    <x v="2444"/>
    <x v="1"/>
    <b v="0"/>
    <n v="61"/>
    <n v="53.41"/>
    <b v="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2"/>
    <x v="0"/>
    <s v="US"/>
    <s v="USD"/>
    <n v="1443242021"/>
    <d v="2015-09-26T04:33:41"/>
    <n v="1440650021"/>
    <x v="2445"/>
    <x v="1"/>
    <b v="0"/>
    <n v="115"/>
    <n v="75.13"/>
    <b v="1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2"/>
    <x v="0"/>
    <s v="US"/>
    <s v="USD"/>
    <n v="1480174071"/>
    <d v="2016-11-26T15:27:51"/>
    <n v="1477578471"/>
    <x v="2446"/>
    <x v="1"/>
    <b v="0"/>
    <n v="111"/>
    <n v="75.67"/>
    <b v="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"/>
    <x v="0"/>
    <s v="US"/>
    <s v="USD"/>
    <n v="1478923200"/>
    <d v="2016-11-12T04:00:00"/>
    <n v="1476184593"/>
    <x v="2447"/>
    <x v="22"/>
    <b v="0"/>
    <n v="337"/>
    <n v="31.69"/>
    <b v="1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"/>
    <x v="0"/>
    <s v="US"/>
    <s v="USD"/>
    <n v="1472621760"/>
    <d v="2016-08-31T05:36:00"/>
    <n v="1472110513"/>
    <x v="2448"/>
    <x v="69"/>
    <b v="0"/>
    <n v="9"/>
    <n v="47.78"/>
    <b v="1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"/>
    <x v="0"/>
    <s v="US"/>
    <s v="USD"/>
    <n v="1417321515"/>
    <d v="2014-11-30T04:25:15"/>
    <n v="1414725915"/>
    <x v="2449"/>
    <x v="1"/>
    <b v="0"/>
    <n v="120"/>
    <n v="90"/>
    <b v="1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"/>
    <x v="0"/>
    <s v="US"/>
    <s v="USD"/>
    <n v="1414465860"/>
    <d v="2014-10-28T03:11:00"/>
    <n v="1411177456"/>
    <x v="2450"/>
    <x v="52"/>
    <b v="0"/>
    <n v="102"/>
    <n v="149.31"/>
    <b v="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n v="1"/>
    <x v="0"/>
    <s v="US"/>
    <s v="USD"/>
    <n v="1488750490"/>
    <d v="2017-03-05T21:48:10"/>
    <n v="1487022490"/>
    <x v="2451"/>
    <x v="18"/>
    <b v="0"/>
    <n v="186"/>
    <n v="62.07"/>
    <b v="1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"/>
    <x v="0"/>
    <s v="US"/>
    <s v="USD"/>
    <n v="1451430000"/>
    <d v="2015-12-29T23:00:00"/>
    <n v="1448914500"/>
    <x v="2452"/>
    <x v="41"/>
    <b v="0"/>
    <n v="15"/>
    <n v="53.4"/>
    <b v="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2"/>
    <x v="0"/>
    <s v="US"/>
    <s v="USD"/>
    <n v="1486053409"/>
    <d v="2017-02-02T16:36:49"/>
    <n v="1483461409"/>
    <x v="2453"/>
    <x v="1"/>
    <b v="0"/>
    <n v="67"/>
    <n v="69.27"/>
    <b v="1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n v="1"/>
    <x v="0"/>
    <s v="US"/>
    <s v="USD"/>
    <n v="1489207808"/>
    <d v="2017-03-11T04:50:08"/>
    <n v="1486183808"/>
    <x v="2454"/>
    <x v="6"/>
    <b v="0"/>
    <n v="130"/>
    <n v="271.51"/>
    <b v="1"/>
    <x v="7"/>
    <x v="33"/>
  </r>
  <r>
    <n v="2455"/>
    <s v="Yo Mama's Sauces &amp; Rubs"/>
    <s v="Mama wants everyone to try her secret recipes for sauces and rubs. She uses only the freshest ingredients for them."/>
    <n v="300"/>
    <n v="546"/>
    <n v="2"/>
    <x v="0"/>
    <s v="US"/>
    <s v="USD"/>
    <n v="1461177950"/>
    <d v="2016-04-20T18:45:50"/>
    <n v="1458758750"/>
    <x v="2455"/>
    <x v="33"/>
    <b v="0"/>
    <n v="16"/>
    <n v="34.130000000000003"/>
    <b v="1"/>
    <x v="7"/>
    <x v="33"/>
  </r>
  <r>
    <n v="2456"/>
    <s v="Beef Sticks to Chomp On!!"/>
    <s v="These beef sticks will make your taste buds dance with happiness. Plus they are healthier than most available today!"/>
    <n v="1500"/>
    <n v="2713"/>
    <n v="2"/>
    <x v="0"/>
    <s v="US"/>
    <s v="USD"/>
    <n v="1488063839"/>
    <d v="2017-02-25T23:03:59"/>
    <n v="1485471839"/>
    <x v="2456"/>
    <x v="1"/>
    <b v="0"/>
    <n v="67"/>
    <n v="40.49"/>
    <b v="1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n v="1"/>
    <x v="0"/>
    <s v="US"/>
    <s v="USD"/>
    <n v="1458826056"/>
    <d v="2016-03-24T13:27:36"/>
    <n v="1456237656"/>
    <x v="2457"/>
    <x v="1"/>
    <b v="0"/>
    <n v="124"/>
    <n v="189.76"/>
    <b v="1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n v="1"/>
    <x v="0"/>
    <s v="US"/>
    <s v="USD"/>
    <n v="1465498800"/>
    <d v="2016-06-09T19:00:00"/>
    <n v="1462481718"/>
    <x v="2458"/>
    <x v="6"/>
    <b v="0"/>
    <n v="80"/>
    <n v="68.86"/>
    <b v="1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"/>
    <x v="0"/>
    <s v="US"/>
    <s v="USD"/>
    <n v="1458742685"/>
    <d v="2016-03-23T14:18:05"/>
    <n v="1454858285"/>
    <x v="2459"/>
    <x v="11"/>
    <b v="0"/>
    <n v="282"/>
    <n v="108.78"/>
    <b v="1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n v="1"/>
    <x v="0"/>
    <s v="US"/>
    <s v="USD"/>
    <n v="1483417020"/>
    <d v="2017-01-03T04:17:00"/>
    <n v="1480480167"/>
    <x v="2460"/>
    <x v="35"/>
    <b v="0"/>
    <n v="68"/>
    <n v="125.99"/>
    <b v="1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n v="1"/>
    <x v="0"/>
    <s v="US"/>
    <s v="USD"/>
    <n v="1317438000"/>
    <d v="2011-10-01T03:00:00"/>
    <n v="1314577097"/>
    <x v="2461"/>
    <x v="15"/>
    <b v="0"/>
    <n v="86"/>
    <n v="90.52"/>
    <b v="1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"/>
    <x v="0"/>
    <s v="US"/>
    <s v="USD"/>
    <n v="1342672096"/>
    <d v="2012-07-19T04:28:16"/>
    <n v="1340944096"/>
    <x v="2462"/>
    <x v="18"/>
    <b v="0"/>
    <n v="115"/>
    <n v="28.88"/>
    <b v="1"/>
    <x v="4"/>
    <x v="14"/>
  </r>
  <r>
    <n v="2463"/>
    <s v="Emma Ate the Lion &quot;Songs Two Count Too&quot;"/>
    <s v="Emma Ate The Lion's debut full length album"/>
    <n v="2000"/>
    <n v="2325"/>
    <n v="1"/>
    <x v="0"/>
    <s v="US"/>
    <s v="USD"/>
    <n v="1366138800"/>
    <d v="2013-04-16T19:00:00"/>
    <n v="1362710425"/>
    <x v="2463"/>
    <x v="4"/>
    <b v="0"/>
    <n v="75"/>
    <n v="31"/>
    <b v="1"/>
    <x v="4"/>
    <x v="14"/>
  </r>
  <r>
    <n v="2464"/>
    <s v="The Enemy Feathers NEW EP"/>
    <s v="The Enemy Feathers are passing the proverbial hat to see if we can raise enough money to complete Our NEW EP"/>
    <n v="2000"/>
    <n v="2222"/>
    <n v="1"/>
    <x v="0"/>
    <s v="CA"/>
    <s v="CAD"/>
    <n v="1443641340"/>
    <d v="2015-09-30T19:29:00"/>
    <n v="1441143397"/>
    <x v="2464"/>
    <x v="41"/>
    <b v="0"/>
    <n v="43"/>
    <n v="51.67"/>
    <b v="1"/>
    <x v="4"/>
    <x v="14"/>
  </r>
  <r>
    <n v="2465"/>
    <s v="The Lion Oh My - Our first full length release"/>
    <s v="An indie band from Spokane, WA looking to master and package their first full length album."/>
    <n v="700"/>
    <n v="1261"/>
    <n v="2"/>
    <x v="0"/>
    <s v="US"/>
    <s v="USD"/>
    <n v="1348420548"/>
    <d v="2012-09-23T17:15:48"/>
    <n v="1345828548"/>
    <x v="2465"/>
    <x v="1"/>
    <b v="0"/>
    <n v="48"/>
    <n v="26.27"/>
    <b v="1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"/>
    <x v="0"/>
    <s v="US"/>
    <s v="USD"/>
    <n v="1368066453"/>
    <d v="2013-05-09T02:27:33"/>
    <n v="1365474453"/>
    <x v="2466"/>
    <x v="1"/>
    <b v="0"/>
    <n v="52"/>
    <n v="48.08"/>
    <b v="1"/>
    <x v="4"/>
    <x v="14"/>
  </r>
  <r>
    <n v="2467"/>
    <s v="Nature Boy Explorer EP"/>
    <s v="We've finished our first EP and we're taking it on the road in three weeks! Help us fund manufacturing?"/>
    <n v="1000"/>
    <n v="1185"/>
    <n v="1"/>
    <x v="0"/>
    <s v="US"/>
    <s v="USD"/>
    <n v="1336669200"/>
    <d v="2012-05-10T17:00:00"/>
    <n v="1335473931"/>
    <x v="2467"/>
    <x v="20"/>
    <b v="0"/>
    <n v="43"/>
    <n v="27.56"/>
    <b v="1"/>
    <x v="4"/>
    <x v="14"/>
  </r>
  <r>
    <n v="2468"/>
    <s v="New &quot;Jesse Denaro&quot; Album!"/>
    <s v="Please donate, support &amp; share this project so that I may be able to record my new EP this fall!"/>
    <n v="2000"/>
    <n v="2144.34"/>
    <n v="1"/>
    <x v="0"/>
    <s v="US"/>
    <s v="USD"/>
    <n v="1351400400"/>
    <d v="2012-10-28T05:00:00"/>
    <n v="1348285321"/>
    <x v="2468"/>
    <x v="8"/>
    <b v="0"/>
    <n v="58"/>
    <n v="36.97"/>
    <b v="1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"/>
    <x v="0"/>
    <s v="US"/>
    <s v="USD"/>
    <n v="1297160329"/>
    <d v="2011-02-08T10:18:49"/>
    <n v="1295000329"/>
    <x v="2469"/>
    <x v="25"/>
    <b v="0"/>
    <n v="47"/>
    <n v="29.02"/>
    <b v="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"/>
    <x v="0"/>
    <s v="US"/>
    <s v="USD"/>
    <n v="1337824055"/>
    <d v="2012-05-24T01:47:35"/>
    <n v="1335232055"/>
    <x v="2470"/>
    <x v="1"/>
    <b v="0"/>
    <n v="36"/>
    <n v="28.66"/>
    <b v="1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"/>
    <x v="0"/>
    <s v="US"/>
    <s v="USD"/>
    <n v="1327535392"/>
    <d v="2012-01-25T23:49:52"/>
    <n v="1324079392"/>
    <x v="2471"/>
    <x v="4"/>
    <b v="0"/>
    <n v="17"/>
    <n v="37.65"/>
    <b v="1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"/>
    <x v="0"/>
    <s v="US"/>
    <s v="USD"/>
    <n v="1283562180"/>
    <d v="2010-09-04T01:03:00"/>
    <n v="1277433980"/>
    <x v="2472"/>
    <x v="71"/>
    <b v="0"/>
    <n v="104"/>
    <n v="97.9"/>
    <b v="1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"/>
    <x v="0"/>
    <s v="US"/>
    <s v="USD"/>
    <n v="1352573869"/>
    <d v="2012-11-10T18:57:49"/>
    <n v="1349978269"/>
    <x v="2473"/>
    <x v="1"/>
    <b v="0"/>
    <n v="47"/>
    <n v="42.55"/>
    <b v="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"/>
    <x v="0"/>
    <s v="US"/>
    <s v="USD"/>
    <n v="1286756176"/>
    <d v="2010-10-11T00:16:16"/>
    <n v="1282868176"/>
    <x v="2474"/>
    <x v="11"/>
    <b v="0"/>
    <n v="38"/>
    <n v="131.58000000000001"/>
    <b v="1"/>
    <x v="4"/>
    <x v="14"/>
  </r>
  <r>
    <n v="2475"/>
    <s v="BRANDTSON - &quot;Send Us A Signal&quot; Vinyl LP"/>
    <s v="Help BRANDTSON and DREAMOVERrecords press their 2004 record, &quot;Send Us A Signal&quot;."/>
    <n v="2500"/>
    <n v="2618"/>
    <n v="1"/>
    <x v="0"/>
    <s v="US"/>
    <s v="USD"/>
    <n v="1278799200"/>
    <d v="2010-07-10T22:00:00"/>
    <n v="1273647255"/>
    <x v="2475"/>
    <x v="12"/>
    <b v="0"/>
    <n v="81"/>
    <n v="32.32"/>
    <b v="1"/>
    <x v="4"/>
    <x v="14"/>
  </r>
  <r>
    <n v="2476"/>
    <s v="Arts &amp; Crafts"/>
    <s v="Eleven songs, the accumulation of several memorable occurrences in a sleepy town; stories of fiction &amp; fact."/>
    <n v="3200"/>
    <n v="3360.72"/>
    <n v="1"/>
    <x v="0"/>
    <s v="US"/>
    <s v="USD"/>
    <n v="1415004770"/>
    <d v="2014-11-03T08:52:50"/>
    <n v="1412149970"/>
    <x v="2476"/>
    <x v="15"/>
    <b v="0"/>
    <n v="55"/>
    <n v="61.1"/>
    <b v="1"/>
    <x v="4"/>
    <x v="14"/>
  </r>
  <r>
    <n v="2477"/>
    <s v="Debut Album"/>
    <s v="Releasing my first album in August, and I need your help in order to get it done!"/>
    <n v="750"/>
    <n v="1285"/>
    <n v="2"/>
    <x v="0"/>
    <s v="US"/>
    <s v="USD"/>
    <n v="1344789345"/>
    <d v="2012-08-12T16:35:45"/>
    <n v="1340901345"/>
    <x v="2477"/>
    <x v="11"/>
    <b v="0"/>
    <n v="41"/>
    <n v="31.34"/>
    <b v="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"/>
    <x v="0"/>
    <s v="US"/>
    <s v="USD"/>
    <n v="1358117313"/>
    <d v="2013-01-13T22:48:33"/>
    <n v="1355525313"/>
    <x v="2478"/>
    <x v="1"/>
    <b v="0"/>
    <n v="79"/>
    <n v="129.11000000000001"/>
    <b v="1"/>
    <x v="4"/>
    <x v="14"/>
  </r>
  <r>
    <n v="2479"/>
    <s v="FUEL FAKE NATIVES"/>
    <s v="Fake Natives is headed on tour this summer. Help them fill their tank with fossil fuels."/>
    <n v="300"/>
    <n v="400.33"/>
    <n v="1"/>
    <x v="0"/>
    <s v="US"/>
    <s v="USD"/>
    <n v="1343440800"/>
    <d v="2012-07-28T02:00:00"/>
    <n v="1342545994"/>
    <x v="2479"/>
    <x v="2"/>
    <b v="0"/>
    <n v="16"/>
    <n v="25.02"/>
    <b v="1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n v="1"/>
    <x v="0"/>
    <s v="US"/>
    <s v="USD"/>
    <n v="1444516084"/>
    <d v="2015-10-10T22:28:04"/>
    <n v="1439332084"/>
    <x v="2480"/>
    <x v="12"/>
    <b v="0"/>
    <n v="8"/>
    <n v="250"/>
    <b v="1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"/>
    <x v="0"/>
    <s v="US"/>
    <s v="USD"/>
    <n v="1335799808"/>
    <d v="2012-04-30T15:30:08"/>
    <n v="1333207808"/>
    <x v="2481"/>
    <x v="1"/>
    <b v="0"/>
    <n v="95"/>
    <n v="47.54"/>
    <b v="1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n v="1"/>
    <x v="0"/>
    <s v="US"/>
    <s v="USD"/>
    <n v="1312224383"/>
    <d v="2011-08-01T18:46:23"/>
    <n v="1308336383"/>
    <x v="2482"/>
    <x v="11"/>
    <b v="0"/>
    <n v="25"/>
    <n v="40.04"/>
    <b v="1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n v="1"/>
    <x v="0"/>
    <s v="US"/>
    <s v="USD"/>
    <n v="1335891603"/>
    <d v="2012-05-01T17:00:03"/>
    <n v="1330711203"/>
    <x v="2483"/>
    <x v="12"/>
    <b v="0"/>
    <n v="19"/>
    <n v="65.84"/>
    <b v="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"/>
    <x v="0"/>
    <s v="US"/>
    <s v="USD"/>
    <n v="1316124003"/>
    <d v="2011-09-15T22:00:03"/>
    <n v="1313532003"/>
    <x v="2484"/>
    <x v="1"/>
    <b v="0"/>
    <n v="90"/>
    <n v="46.4"/>
    <b v="1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"/>
    <x v="0"/>
    <s v="US"/>
    <s v="USD"/>
    <n v="1318463879"/>
    <d v="2011-10-12T23:57:59"/>
    <n v="1315439879"/>
    <x v="2485"/>
    <x v="6"/>
    <b v="0"/>
    <n v="41"/>
    <n v="50.37"/>
    <b v="1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3"/>
    <x v="0"/>
    <s v="US"/>
    <s v="USD"/>
    <n v="1335113976"/>
    <d v="2012-04-22T16:59:36"/>
    <n v="1332521976"/>
    <x v="2486"/>
    <x v="1"/>
    <b v="0"/>
    <n v="30"/>
    <n v="26.57"/>
    <b v="1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n v="1"/>
    <x v="0"/>
    <s v="US"/>
    <s v="USD"/>
    <n v="1338083997"/>
    <d v="2012-05-27T01:59:57"/>
    <n v="1335491997"/>
    <x v="2487"/>
    <x v="1"/>
    <b v="0"/>
    <n v="38"/>
    <n v="39.49"/>
    <b v="1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"/>
    <x v="0"/>
    <s v="US"/>
    <s v="USD"/>
    <n v="1321459908"/>
    <d v="2011-11-16T16:11:48"/>
    <n v="1318864308"/>
    <x v="2488"/>
    <x v="1"/>
    <b v="0"/>
    <n v="65"/>
    <n v="49.25"/>
    <b v="1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"/>
    <x v="0"/>
    <s v="US"/>
    <s v="USD"/>
    <n v="1368117239"/>
    <d v="2013-05-09T16:33:59"/>
    <n v="1365525239"/>
    <x v="2489"/>
    <x v="1"/>
    <b v="0"/>
    <n v="75"/>
    <n v="62.38"/>
    <b v="1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n v="1"/>
    <x v="0"/>
    <s v="US"/>
    <s v="USD"/>
    <n v="1340429276"/>
    <d v="2012-06-23T05:27:56"/>
    <n v="1335245276"/>
    <x v="2490"/>
    <x v="12"/>
    <b v="0"/>
    <n v="16"/>
    <n v="37.94"/>
    <b v="1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"/>
    <x v="0"/>
    <s v="US"/>
    <s v="USD"/>
    <n v="1295142660"/>
    <d v="2011-01-16T01:51:00"/>
    <n v="1293739714"/>
    <x v="2491"/>
    <x v="3"/>
    <b v="0"/>
    <n v="10"/>
    <n v="51.6"/>
    <b v="1"/>
    <x v="4"/>
    <x v="14"/>
  </r>
  <r>
    <n v="2492"/>
    <s v="SUPER NICE EP 2012"/>
    <s v="We're a band from Hawaii trying to produce our first EP and we need help!"/>
    <n v="600"/>
    <n v="750"/>
    <n v="1"/>
    <x v="0"/>
    <s v="US"/>
    <s v="USD"/>
    <n v="1339840740"/>
    <d v="2012-06-16T09:59:00"/>
    <n v="1335397188"/>
    <x v="2492"/>
    <x v="67"/>
    <b v="0"/>
    <n v="27"/>
    <n v="27.78"/>
    <b v="1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n v="1"/>
    <x v="0"/>
    <s v="US"/>
    <s v="USD"/>
    <n v="1367208140"/>
    <d v="2013-04-29T04:02:20"/>
    <n v="1363320140"/>
    <x v="2493"/>
    <x v="11"/>
    <b v="0"/>
    <n v="259"/>
    <n v="99.38"/>
    <b v="1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"/>
    <x v="0"/>
    <s v="US"/>
    <s v="USD"/>
    <n v="1337786944"/>
    <d v="2012-05-23T15:29:04"/>
    <n v="1335194944"/>
    <x v="2494"/>
    <x v="1"/>
    <b v="0"/>
    <n v="39"/>
    <n v="38.85"/>
    <b v="1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"/>
    <x v="0"/>
    <s v="US"/>
    <s v="USD"/>
    <n v="1339022575"/>
    <d v="2012-06-06T22:42:55"/>
    <n v="1336430575"/>
    <x v="2495"/>
    <x v="1"/>
    <b v="0"/>
    <n v="42"/>
    <n v="45.55"/>
    <b v="1"/>
    <x v="4"/>
    <x v="14"/>
  </r>
  <r>
    <n v="2496"/>
    <s v="Lynn Haven - The First Album, &quot;Fair Weather Friends&quot;"/>
    <s v="Be a part of making the first Lynn Haven album, &quot;Fair Weather Friends.&quot;"/>
    <n v="6000"/>
    <n v="6000"/>
    <n v="1"/>
    <x v="0"/>
    <s v="US"/>
    <s v="USD"/>
    <n v="1364597692"/>
    <d v="2013-03-29T22:54:52"/>
    <n v="1361577292"/>
    <x v="2496"/>
    <x v="6"/>
    <b v="0"/>
    <n v="10"/>
    <n v="600"/>
    <b v="1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"/>
    <x v="0"/>
    <s v="US"/>
    <s v="USD"/>
    <n v="1312578338"/>
    <d v="2011-08-05T21:05:38"/>
    <n v="1309986338"/>
    <x v="2497"/>
    <x v="1"/>
    <b v="0"/>
    <n v="56"/>
    <n v="80.55"/>
    <b v="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n v="1"/>
    <x v="0"/>
    <s v="US"/>
    <s v="USD"/>
    <n v="1422400387"/>
    <d v="2015-01-27T23:13:07"/>
    <n v="1421190787"/>
    <x v="2498"/>
    <x v="20"/>
    <b v="0"/>
    <n v="20"/>
    <n v="52.8"/>
    <b v="1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"/>
    <x v="0"/>
    <s v="US"/>
    <s v="USD"/>
    <n v="1356976800"/>
    <d v="2012-12-31T18:00:00"/>
    <n v="1352820837"/>
    <x v="2499"/>
    <x v="64"/>
    <b v="0"/>
    <n v="170"/>
    <n v="47.68"/>
    <b v="1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n v="1"/>
    <x v="0"/>
    <s v="US"/>
    <s v="USD"/>
    <n v="1340476375"/>
    <d v="2012-06-23T18:32:55"/>
    <n v="1337884375"/>
    <x v="2500"/>
    <x v="1"/>
    <b v="0"/>
    <n v="29"/>
    <n v="23.45"/>
    <b v="1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0"/>
    <x v="2"/>
    <s v="CA"/>
    <s v="CAD"/>
    <n v="1443379104"/>
    <d v="2015-09-27T18:38:24"/>
    <n v="1440787104"/>
    <x v="2501"/>
    <x v="1"/>
    <b v="0"/>
    <n v="7"/>
    <n v="40.14"/>
    <b v="0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n v="0"/>
    <x v="2"/>
    <s v="US"/>
    <s v="USD"/>
    <n v="1411328918"/>
    <d v="2014-09-21T19:48:38"/>
    <n v="1407440918"/>
    <x v="2502"/>
    <x v="11"/>
    <b v="0"/>
    <n v="5"/>
    <n v="17.2"/>
    <b v="0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s v="US"/>
    <s v="USD"/>
    <n v="1465333560"/>
    <d v="2016-06-07T21:06:00"/>
    <n v="1462743308"/>
    <x v="2503"/>
    <x v="1"/>
    <b v="0"/>
    <n v="0"/>
    <s v="N/A"/>
    <b v="0"/>
    <x v="7"/>
    <x v="34"/>
  </r>
  <r>
    <n v="2504"/>
    <s v="Halal Restaurant and Internet Cafe"/>
    <s v="Halal Restaurant and Internet Cafe 20 percent of profits will go to building masjids."/>
    <n v="35000"/>
    <n v="0"/>
    <n v="0"/>
    <x v="2"/>
    <s v="US"/>
    <s v="USD"/>
    <n v="1416014534"/>
    <d v="2014-11-15T01:22:14"/>
    <n v="1413418934"/>
    <x v="2504"/>
    <x v="1"/>
    <b v="0"/>
    <n v="0"/>
    <s v="N/A"/>
    <b v="0"/>
    <x v="7"/>
    <x v="34"/>
  </r>
  <r>
    <n v="2505"/>
    <s v="PASTATUTION"/>
    <s v="PASTATUTION- The act or practice of engaging in Pasta Making for money.  _x000a__x000a_Help us get the Arcobaleno Pasta Extruder!"/>
    <n v="7000"/>
    <n v="0"/>
    <n v="0"/>
    <x v="2"/>
    <s v="US"/>
    <s v="USD"/>
    <n v="1426292416"/>
    <d v="2015-03-14T00:20:16"/>
    <n v="1423704016"/>
    <x v="2505"/>
    <x v="1"/>
    <b v="0"/>
    <n v="0"/>
    <s v="N/A"/>
    <b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n v="0"/>
    <x v="2"/>
    <s v="GB"/>
    <s v="GBP"/>
    <n v="1443906000"/>
    <d v="2015-10-03T21:00:00"/>
    <n v="1441955269"/>
    <x v="2506"/>
    <x v="26"/>
    <b v="0"/>
    <n v="2"/>
    <n v="15"/>
    <b v="0"/>
    <x v="7"/>
    <x v="34"/>
  </r>
  <r>
    <n v="2507"/>
    <s v="Help Cafe Talavera get a New Kitchen!"/>
    <s v="Unique dishes for a unique city!."/>
    <n v="42850"/>
    <n v="0"/>
    <n v="0"/>
    <x v="2"/>
    <s v="US"/>
    <s v="USD"/>
    <n v="1431308704"/>
    <d v="2015-05-11T01:45:04"/>
    <n v="1428716704"/>
    <x v="2507"/>
    <x v="1"/>
    <b v="0"/>
    <n v="0"/>
    <s v="N/A"/>
    <b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s v="US"/>
    <s v="USD"/>
    <n v="1408056634"/>
    <d v="2014-08-14T22:50:34"/>
    <n v="1405464634"/>
    <x v="2508"/>
    <x v="1"/>
    <b v="0"/>
    <n v="0"/>
    <s v="N/A"/>
    <b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n v="0"/>
    <x v="2"/>
    <s v="GB"/>
    <s v="GBP"/>
    <n v="1429554349"/>
    <d v="2015-04-20T18:25:49"/>
    <n v="1424719549"/>
    <x v="2509"/>
    <x v="53"/>
    <b v="0"/>
    <n v="28"/>
    <n v="35.71"/>
    <b v="0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2"/>
    <s v="US"/>
    <s v="USD"/>
    <n v="1431647772"/>
    <d v="2015-05-14T23:56:12"/>
    <n v="1426463772"/>
    <x v="2510"/>
    <x v="12"/>
    <b v="0"/>
    <n v="2"/>
    <n v="37.5"/>
    <b v="0"/>
    <x v="7"/>
    <x v="34"/>
  </r>
  <r>
    <n v="2511"/>
    <s v="loluli's"/>
    <s v="Fresh Fast Food. A bbq ramen bar thats healthy, tasty and made to order right in front of your eyes....... From flame to bowl"/>
    <n v="100000"/>
    <n v="0"/>
    <n v="0"/>
    <x v="2"/>
    <s v="GB"/>
    <s v="GBP"/>
    <n v="1454323413"/>
    <d v="2016-02-01T10:43:33"/>
    <n v="1451731413"/>
    <x v="2511"/>
    <x v="1"/>
    <b v="0"/>
    <n v="0"/>
    <s v="N/A"/>
    <b v="0"/>
    <x v="7"/>
    <x v="34"/>
  </r>
  <r>
    <n v="2512"/>
    <s v="Somethin' Tasty"/>
    <s v="Somethin' Tasty is a unique coffee, pastry &amp; retail store. We consign from all local sources: pottery, glass &amp; art."/>
    <n v="1150"/>
    <n v="0"/>
    <n v="0"/>
    <x v="2"/>
    <s v="US"/>
    <s v="USD"/>
    <n v="1418504561"/>
    <d v="2014-12-13T21:02:41"/>
    <n v="1417208561"/>
    <x v="2512"/>
    <x v="13"/>
    <b v="0"/>
    <n v="0"/>
    <s v="N/A"/>
    <b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s v="DE"/>
    <s v="EUR"/>
    <n v="1488067789"/>
    <d v="2017-02-26T00:09:49"/>
    <n v="1482883789"/>
    <x v="2513"/>
    <x v="12"/>
    <b v="0"/>
    <n v="0"/>
    <s v="N/A"/>
    <b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n v="0"/>
    <x v="2"/>
    <s v="US"/>
    <s v="USD"/>
    <n v="1408526477"/>
    <d v="2014-08-20T09:21:17"/>
    <n v="1407057677"/>
    <x v="2514"/>
    <x v="42"/>
    <b v="0"/>
    <n v="4"/>
    <n v="52.5"/>
    <b v="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0"/>
    <x v="2"/>
    <s v="US"/>
    <s v="USD"/>
    <n v="1424635753"/>
    <d v="2015-02-22T20:09:13"/>
    <n v="1422043753"/>
    <x v="2515"/>
    <x v="1"/>
    <b v="0"/>
    <n v="12"/>
    <n v="77.5"/>
    <b v="0"/>
    <x v="7"/>
    <x v="34"/>
  </r>
  <r>
    <n v="2516"/>
    <s v="Morning Glory"/>
    <s v="Hi, everyone my name is Alex, and i want to create not just a cafe spot, but a place that gives everyone a nice warm homey feeling."/>
    <n v="22000"/>
    <n v="0"/>
    <n v="0"/>
    <x v="2"/>
    <s v="US"/>
    <s v="USD"/>
    <n v="1417279252"/>
    <d v="2014-11-29T16:40:52"/>
    <n v="1414683652"/>
    <x v="2516"/>
    <x v="1"/>
    <b v="0"/>
    <n v="0"/>
    <s v="N/A"/>
    <b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n v="0"/>
    <x v="2"/>
    <s v="CA"/>
    <s v="CAD"/>
    <n v="1426788930"/>
    <d v="2015-03-19T18:15:30"/>
    <n v="1424200530"/>
    <x v="2517"/>
    <x v="1"/>
    <b v="0"/>
    <n v="33"/>
    <n v="53.55"/>
    <b v="0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s v="US"/>
    <s v="USD"/>
    <n v="1415899228"/>
    <d v="2014-11-13T17:20:28"/>
    <n v="1413303628"/>
    <x v="2518"/>
    <x v="1"/>
    <b v="0"/>
    <n v="0"/>
    <s v="N/A"/>
    <b v="0"/>
    <x v="7"/>
    <x v="34"/>
  </r>
  <r>
    <n v="2519"/>
    <s v="Kelli's Kitchen"/>
    <s v="Better than your mom's, better than Cracker Barrel, only at Kelli's Kitchen (all from scratch)."/>
    <n v="150000"/>
    <n v="65"/>
    <n v="0"/>
    <x v="2"/>
    <s v="US"/>
    <s v="USD"/>
    <n v="1405741404"/>
    <d v="2014-07-19T03:43:24"/>
    <n v="1403149404"/>
    <x v="2519"/>
    <x v="1"/>
    <b v="0"/>
    <n v="4"/>
    <n v="16.25"/>
    <b v="0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s v="US"/>
    <s v="USD"/>
    <n v="1476559260"/>
    <d v="2016-10-15T19:21:00"/>
    <n v="1472567085"/>
    <x v="2520"/>
    <x v="32"/>
    <b v="0"/>
    <n v="0"/>
    <s v="N/A"/>
    <b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"/>
    <x v="0"/>
    <s v="US"/>
    <s v="USD"/>
    <n v="1444778021"/>
    <d v="2015-10-13T23:13:41"/>
    <n v="1442963621"/>
    <x v="2521"/>
    <x v="21"/>
    <b v="0"/>
    <n v="132"/>
    <n v="103.68"/>
    <b v="1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"/>
    <x v="0"/>
    <s v="US"/>
    <s v="USD"/>
    <n v="1461336720"/>
    <d v="2016-04-22T14:52:00"/>
    <n v="1459431960"/>
    <x v="2522"/>
    <x v="24"/>
    <b v="0"/>
    <n v="27"/>
    <n v="185.19"/>
    <b v="1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n v="2"/>
    <x v="0"/>
    <s v="US"/>
    <s v="USD"/>
    <n v="1416270292"/>
    <d v="2014-11-18T00:24:52"/>
    <n v="1413674692"/>
    <x v="2523"/>
    <x v="1"/>
    <b v="0"/>
    <n v="26"/>
    <n v="54.15"/>
    <b v="1"/>
    <x v="4"/>
    <x v="35"/>
  </r>
  <r>
    <n v="2524"/>
    <s v="Les Bostonades' First CD"/>
    <s v="We're bringing some of our favorite music from the past 10 years to disc for the first time ever."/>
    <n v="7500"/>
    <n v="7620"/>
    <n v="1"/>
    <x v="0"/>
    <s v="US"/>
    <s v="USD"/>
    <n v="1419136200"/>
    <d v="2014-12-21T04:30:00"/>
    <n v="1416338557"/>
    <x v="2524"/>
    <x v="22"/>
    <b v="0"/>
    <n v="43"/>
    <n v="177.21"/>
    <b v="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n v="1"/>
    <x v="0"/>
    <s v="US"/>
    <s v="USD"/>
    <n v="1340914571"/>
    <d v="2012-06-28T20:16:11"/>
    <n v="1338322571"/>
    <x v="2525"/>
    <x v="1"/>
    <b v="0"/>
    <n v="80"/>
    <n v="100.33"/>
    <b v="1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n v="1"/>
    <x v="0"/>
    <s v="US"/>
    <s v="USD"/>
    <n v="1418014740"/>
    <d v="2014-12-08T04:59:00"/>
    <n v="1415585474"/>
    <x v="2526"/>
    <x v="33"/>
    <b v="0"/>
    <n v="33"/>
    <n v="136.91"/>
    <b v="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n v="1"/>
    <x v="0"/>
    <s v="US"/>
    <s v="USD"/>
    <n v="1382068740"/>
    <d v="2013-10-18T03:59:00"/>
    <n v="1380477691"/>
    <x v="2527"/>
    <x v="10"/>
    <b v="0"/>
    <n v="71"/>
    <n v="57.54"/>
    <b v="1"/>
    <x v="4"/>
    <x v="35"/>
  </r>
  <r>
    <n v="2528"/>
    <s v="Three Voices"/>
    <s v="I've been offered a contract with HatHut to record Feldman's 'Three Voices', which would be my first solo disc. I need your help!"/>
    <n v="4000"/>
    <n v="4289.99"/>
    <n v="1"/>
    <x v="0"/>
    <s v="GB"/>
    <s v="GBP"/>
    <n v="1440068400"/>
    <d v="2015-08-20T11:00:00"/>
    <n v="1438459303"/>
    <x v="2528"/>
    <x v="23"/>
    <b v="0"/>
    <n v="81"/>
    <n v="52.96"/>
    <b v="1"/>
    <x v="4"/>
    <x v="35"/>
  </r>
  <r>
    <n v="2529"/>
    <s v="UrbanArias is DC's Contemporary Opera Company"/>
    <s v="Opera. Short. New."/>
    <n v="6000"/>
    <n v="6257"/>
    <n v="1"/>
    <x v="0"/>
    <s v="US"/>
    <s v="USD"/>
    <n v="1332636975"/>
    <d v="2012-03-25T00:56:15"/>
    <n v="1328752575"/>
    <x v="2529"/>
    <x v="11"/>
    <b v="0"/>
    <n v="76"/>
    <n v="82.33"/>
    <b v="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"/>
    <x v="0"/>
    <s v="US"/>
    <s v="USD"/>
    <n v="1429505400"/>
    <d v="2015-04-20T04:50:00"/>
    <n v="1426711505"/>
    <x v="2530"/>
    <x v="22"/>
    <b v="0"/>
    <n v="48"/>
    <n v="135.41999999999999"/>
    <b v="1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n v="1"/>
    <x v="0"/>
    <s v="US"/>
    <s v="USD"/>
    <n v="1439611140"/>
    <d v="2015-08-15T03:59:00"/>
    <n v="1437668354"/>
    <x v="2531"/>
    <x v="24"/>
    <b v="0"/>
    <n v="61"/>
    <n v="74.069999999999993"/>
    <b v="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"/>
    <x v="0"/>
    <s v="US"/>
    <s v="USD"/>
    <n v="1345148566"/>
    <d v="2012-08-16T20:22:46"/>
    <n v="1342556566"/>
    <x v="2532"/>
    <x v="1"/>
    <b v="0"/>
    <n v="60"/>
    <n v="84.08"/>
    <b v="1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"/>
    <x v="0"/>
    <s v="US"/>
    <s v="USD"/>
    <n v="1362160868"/>
    <d v="2013-03-01T18:01:08"/>
    <n v="1359568911"/>
    <x v="2533"/>
    <x v="1"/>
    <b v="0"/>
    <n v="136"/>
    <n v="61.03"/>
    <b v="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"/>
    <x v="0"/>
    <s v="US"/>
    <s v="USD"/>
    <n v="1262325600"/>
    <d v="2010-01-01T06:00:00"/>
    <n v="1257871712"/>
    <x v="2534"/>
    <x v="61"/>
    <b v="0"/>
    <n v="14"/>
    <n v="150"/>
    <b v="1"/>
    <x v="4"/>
    <x v="35"/>
  </r>
  <r>
    <n v="2535"/>
    <s v="Mark Hayes Requiem Recording"/>
    <s v="Mark Hayes: Requiem Recording"/>
    <n v="20000"/>
    <n v="20755"/>
    <n v="1"/>
    <x v="0"/>
    <s v="US"/>
    <s v="USD"/>
    <n v="1417463945"/>
    <d v="2014-12-01T19:59:05"/>
    <n v="1414781945"/>
    <x v="2535"/>
    <x v="0"/>
    <b v="0"/>
    <n v="78"/>
    <n v="266.08999999999997"/>
    <b v="1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n v="1"/>
    <x v="0"/>
    <s v="US"/>
    <s v="USD"/>
    <n v="1375151566"/>
    <d v="2013-07-30T02:32:46"/>
    <n v="1373337166"/>
    <x v="2536"/>
    <x v="21"/>
    <b v="0"/>
    <n v="4"/>
    <n v="7.25"/>
    <b v="1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"/>
    <x v="0"/>
    <s v="US"/>
    <s v="USD"/>
    <n v="1312212855"/>
    <d v="2011-08-01T15:34:15"/>
    <n v="1307028855"/>
    <x v="2537"/>
    <x v="12"/>
    <b v="0"/>
    <n v="11"/>
    <n v="100"/>
    <b v="1"/>
    <x v="4"/>
    <x v="35"/>
  </r>
  <r>
    <n v="2538"/>
    <s v="Me, Myself and Albinoni"/>
    <s v="I will record 2 of Tomaso Albinoni's concertos for 2 oboes playing both parts myself."/>
    <n v="18000"/>
    <n v="20343.169999999998"/>
    <n v="1"/>
    <x v="0"/>
    <s v="US"/>
    <s v="USD"/>
    <n v="1361681940"/>
    <d v="2013-02-24T04:59:00"/>
    <n v="1359029661"/>
    <x v="2538"/>
    <x v="0"/>
    <b v="0"/>
    <n v="185"/>
    <n v="109.96"/>
    <b v="1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n v="1"/>
    <x v="0"/>
    <s v="US"/>
    <s v="USD"/>
    <n v="1422913152"/>
    <d v="2015-02-02T21:39:12"/>
    <n v="1417729152"/>
    <x v="2539"/>
    <x v="12"/>
    <b v="0"/>
    <n v="59"/>
    <n v="169.92"/>
    <b v="1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"/>
    <x v="0"/>
    <s v="US"/>
    <s v="USD"/>
    <n v="1319904721"/>
    <d v="2011-10-29T16:12:01"/>
    <n v="1314720721"/>
    <x v="2540"/>
    <x v="12"/>
    <b v="0"/>
    <n v="27"/>
    <n v="95.74"/>
    <b v="1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"/>
    <x v="0"/>
    <s v="GB"/>
    <s v="GBP"/>
    <n v="1380192418"/>
    <d v="2013-09-26T10:46:58"/>
    <n v="1375008418"/>
    <x v="2541"/>
    <x v="12"/>
    <b v="0"/>
    <n v="63"/>
    <n v="59.46"/>
    <b v="1"/>
    <x v="4"/>
    <x v="35"/>
  </r>
  <r>
    <n v="2542"/>
    <s v="Classical Music by Marquita"/>
    <s v="Marquita Renee Ntim records her first Classical Album, complete with her playing the viola, cello and singing opera."/>
    <n v="700"/>
    <n v="725"/>
    <n v="1"/>
    <x v="0"/>
    <s v="US"/>
    <s v="USD"/>
    <n v="1380599940"/>
    <d v="2013-10-01T03:59:00"/>
    <n v="1377252857"/>
    <x v="2542"/>
    <x v="19"/>
    <b v="0"/>
    <n v="13"/>
    <n v="55.77"/>
    <b v="1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2"/>
    <x v="0"/>
    <s v="US"/>
    <s v="USD"/>
    <n v="1293937200"/>
    <d v="2011-01-02T03:00:00"/>
    <n v="1291257298"/>
    <x v="2543"/>
    <x v="0"/>
    <b v="0"/>
    <n v="13"/>
    <n v="30.08"/>
    <b v="1"/>
    <x v="4"/>
    <x v="35"/>
  </r>
  <r>
    <n v="2544"/>
    <s v="Singing City Children's Choir"/>
    <s v="Bringing choral music and performance opportunities to under-served youth in West Philadelphia"/>
    <n v="5000"/>
    <n v="5041"/>
    <n v="1"/>
    <x v="0"/>
    <s v="US"/>
    <s v="USD"/>
    <n v="1341750569"/>
    <d v="2012-07-08T12:29:29"/>
    <n v="1339158569"/>
    <x v="2544"/>
    <x v="1"/>
    <b v="0"/>
    <n v="57"/>
    <n v="88.44"/>
    <b v="1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2"/>
    <x v="0"/>
    <s v="US"/>
    <s v="USD"/>
    <n v="1424997000"/>
    <d v="2015-02-27T00:30:00"/>
    <n v="1421983138"/>
    <x v="2545"/>
    <x v="6"/>
    <b v="0"/>
    <n v="61"/>
    <n v="64.03"/>
    <b v="1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n v="1"/>
    <x v="0"/>
    <s v="US"/>
    <s v="USD"/>
    <n v="1380949200"/>
    <d v="2013-10-05T05:00:00"/>
    <n v="1378586179"/>
    <x v="2546"/>
    <x v="14"/>
    <b v="0"/>
    <n v="65"/>
    <n v="60.15"/>
    <b v="1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n v="1"/>
    <x v="0"/>
    <s v="US"/>
    <s v="USD"/>
    <n v="1333560803"/>
    <d v="2012-04-04T17:33:23"/>
    <n v="1330972403"/>
    <x v="2547"/>
    <x v="1"/>
    <b v="0"/>
    <n v="134"/>
    <n v="49.19"/>
    <b v="1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"/>
    <x v="0"/>
    <s v="FR"/>
    <s v="EUR"/>
    <n v="1475209620"/>
    <d v="2016-09-30T04:27:00"/>
    <n v="1473087637"/>
    <x v="2548"/>
    <x v="25"/>
    <b v="0"/>
    <n v="37"/>
    <n v="165.16"/>
    <b v="1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n v="1"/>
    <x v="0"/>
    <s v="GB"/>
    <s v="GBP"/>
    <n v="1370019600"/>
    <d v="2013-05-31T17:00:00"/>
    <n v="1366999870"/>
    <x v="2549"/>
    <x v="6"/>
    <b v="0"/>
    <n v="37"/>
    <n v="43.62"/>
    <b v="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"/>
    <x v="0"/>
    <s v="US"/>
    <s v="USD"/>
    <n v="1444276740"/>
    <d v="2015-10-08T03:59:00"/>
    <n v="1439392406"/>
    <x v="2550"/>
    <x v="39"/>
    <b v="0"/>
    <n v="150"/>
    <n v="43.7"/>
    <b v="1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"/>
    <x v="0"/>
    <s v="US"/>
    <s v="USD"/>
    <n v="1332362880"/>
    <d v="2012-03-21T20:48:00"/>
    <n v="1329890585"/>
    <x v="2551"/>
    <x v="41"/>
    <b v="0"/>
    <n v="56"/>
    <n v="67.42"/>
    <b v="1"/>
    <x v="4"/>
    <x v="35"/>
  </r>
  <r>
    <n v="2552"/>
    <s v="DAVID, The Oratorio"/>
    <s v="World Premiere of a new oratorio with chorus, soloists, and orchestra, based on the Old Testament king and prophet, DAVID"/>
    <n v="3000"/>
    <n v="3195"/>
    <n v="1"/>
    <x v="0"/>
    <s v="US"/>
    <s v="USD"/>
    <n v="1488741981"/>
    <d v="2017-03-05T19:26:21"/>
    <n v="1486149981"/>
    <x v="2552"/>
    <x v="1"/>
    <b v="0"/>
    <n v="18"/>
    <n v="177.5"/>
    <b v="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2"/>
    <x v="0"/>
    <s v="US"/>
    <s v="USD"/>
    <n v="1348202807"/>
    <d v="2012-09-21T04:46:47"/>
    <n v="1343018807"/>
    <x v="2553"/>
    <x v="12"/>
    <b v="0"/>
    <n v="60"/>
    <n v="38.880000000000003"/>
    <b v="1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"/>
    <x v="0"/>
    <s v="US"/>
    <s v="USD"/>
    <n v="1433131140"/>
    <d v="2015-06-01T03:59:00"/>
    <n v="1430445163"/>
    <x v="2554"/>
    <x v="0"/>
    <b v="0"/>
    <n v="67"/>
    <n v="54.99"/>
    <b v="1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"/>
    <x v="0"/>
    <s v="US"/>
    <s v="USD"/>
    <n v="1338219793"/>
    <d v="2012-05-28T15:43:13"/>
    <n v="1335541393"/>
    <x v="2555"/>
    <x v="0"/>
    <b v="0"/>
    <n v="35"/>
    <n v="61.34"/>
    <b v="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"/>
    <x v="0"/>
    <s v="US"/>
    <s v="USD"/>
    <n v="1356392857"/>
    <d v="2012-12-24T23:47:37"/>
    <n v="1352504857"/>
    <x v="2556"/>
    <x v="11"/>
    <b v="0"/>
    <n v="34"/>
    <n v="23.12"/>
    <b v="1"/>
    <x v="4"/>
    <x v="35"/>
  </r>
  <r>
    <n v="2557"/>
    <s v="European Tour"/>
    <s v="Raising money for our concert tour of Switzerland and Germany in June/July 2014"/>
    <n v="900"/>
    <n v="1066"/>
    <n v="1"/>
    <x v="0"/>
    <s v="GB"/>
    <s v="GBP"/>
    <n v="1400176386"/>
    <d v="2014-05-15T17:53:06"/>
    <n v="1397584386"/>
    <x v="2557"/>
    <x v="1"/>
    <b v="0"/>
    <n v="36"/>
    <n v="29.61"/>
    <b v="1"/>
    <x v="4"/>
    <x v="35"/>
  </r>
  <r>
    <n v="2558"/>
    <s v="Hopkins Sinfonia 2015 Season"/>
    <s v="The Hopkins Sinfonia is looking for your support to run our 2015 Season made up of five concerts."/>
    <n v="1250"/>
    <n v="1361"/>
    <n v="1"/>
    <x v="0"/>
    <s v="AU"/>
    <s v="AUD"/>
    <n v="1430488740"/>
    <d v="2015-05-01T13:59:00"/>
    <n v="1427747906"/>
    <x v="2558"/>
    <x v="22"/>
    <b v="0"/>
    <n v="18"/>
    <n v="75.61"/>
    <b v="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n v="1"/>
    <x v="0"/>
    <s v="US"/>
    <s v="USD"/>
    <n v="1321385820"/>
    <d v="2011-11-15T19:37:00"/>
    <n v="1318539484"/>
    <x v="2559"/>
    <x v="15"/>
    <b v="0"/>
    <n v="25"/>
    <n v="35.6"/>
    <b v="1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n v="1"/>
    <x v="0"/>
    <s v="GB"/>
    <s v="GBP"/>
    <n v="1425682174"/>
    <d v="2015-03-06T22:49:34"/>
    <n v="1423090174"/>
    <x v="2560"/>
    <x v="1"/>
    <b v="0"/>
    <n v="21"/>
    <n v="143"/>
    <b v="1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s v="CA"/>
    <s v="CAD"/>
    <n v="1444740089"/>
    <d v="2015-10-13T12:41:29"/>
    <n v="1442148089"/>
    <x v="2561"/>
    <x v="1"/>
    <b v="0"/>
    <n v="0"/>
    <s v="N/A"/>
    <b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0"/>
    <x v="1"/>
    <s v="DE"/>
    <s v="EUR"/>
    <n v="1476189339"/>
    <d v="2016-10-11T12:35:39"/>
    <n v="1471005339"/>
    <x v="2562"/>
    <x v="12"/>
    <b v="0"/>
    <n v="3"/>
    <n v="25"/>
    <b v="0"/>
    <x v="7"/>
    <x v="19"/>
  </r>
  <r>
    <n v="2563"/>
    <s v="Phoenix Pearl Boba Tea Truck (Canceled)"/>
    <s v="Michigan based bubble tea and specialty ice cream food truck"/>
    <n v="20000"/>
    <n v="0"/>
    <n v="0"/>
    <x v="1"/>
    <s v="US"/>
    <s v="USD"/>
    <n v="1438226451"/>
    <d v="2015-07-30T03:20:51"/>
    <n v="1433042451"/>
    <x v="2563"/>
    <x v="12"/>
    <b v="0"/>
    <n v="0"/>
    <s v="N/A"/>
    <b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s v="CA"/>
    <s v="CAD"/>
    <n v="1406854699"/>
    <d v="2014-08-01T00:58:19"/>
    <n v="1404262699"/>
    <x v="2564"/>
    <x v="1"/>
    <b v="0"/>
    <n v="0"/>
    <s v="N/A"/>
    <b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n v="0"/>
    <x v="1"/>
    <s v="US"/>
    <s v="USD"/>
    <n v="1462827000"/>
    <d v="2016-05-09T20:50:00"/>
    <n v="1457710589"/>
    <x v="2565"/>
    <x v="50"/>
    <b v="0"/>
    <n v="1"/>
    <n v="100"/>
    <b v="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s v="US"/>
    <s v="USD"/>
    <n v="1408663948"/>
    <d v="2014-08-21T23:32:28"/>
    <n v="1406071948"/>
    <x v="2566"/>
    <x v="1"/>
    <b v="0"/>
    <n v="0"/>
    <s v="N/A"/>
    <b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1"/>
    <s v="US"/>
    <s v="USD"/>
    <n v="1429823138"/>
    <d v="2015-04-23T21:05:38"/>
    <n v="1427231138"/>
    <x v="2567"/>
    <x v="1"/>
    <b v="0"/>
    <n v="2"/>
    <n v="60"/>
    <b v="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0"/>
    <x v="1"/>
    <s v="GB"/>
    <s v="GBP"/>
    <n v="1472745594"/>
    <d v="2016-09-01T15:59:54"/>
    <n v="1470153594"/>
    <x v="2568"/>
    <x v="1"/>
    <b v="0"/>
    <n v="1"/>
    <n v="50"/>
    <b v="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n v="0"/>
    <x v="1"/>
    <s v="US"/>
    <s v="USD"/>
    <n v="1442457112"/>
    <d v="2015-09-17T02:31:52"/>
    <n v="1439865112"/>
    <x v="2569"/>
    <x v="1"/>
    <b v="0"/>
    <n v="2"/>
    <n v="72.5"/>
    <b v="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0"/>
    <x v="1"/>
    <s v="US"/>
    <s v="USD"/>
    <n v="1486590035"/>
    <d v="2017-02-08T21:40:35"/>
    <n v="1483998035"/>
    <x v="2570"/>
    <x v="1"/>
    <b v="0"/>
    <n v="2"/>
    <n v="29.5"/>
    <b v="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n v="0"/>
    <x v="1"/>
    <s v="AU"/>
    <s v="AUD"/>
    <n v="1463645521"/>
    <d v="2016-05-19T08:12:01"/>
    <n v="1458461521"/>
    <x v="2571"/>
    <x v="12"/>
    <b v="0"/>
    <n v="4"/>
    <n v="62.5"/>
    <b v="0"/>
    <x v="7"/>
    <x v="19"/>
  </r>
  <r>
    <n v="2572"/>
    <s v="A Dream of Naughty Nachos (Canceled)"/>
    <s v="Mesquite smoked brisket nachos, food truck style, with homemade salsa to make your taste buds dance."/>
    <n v="30000"/>
    <n v="0"/>
    <n v="0"/>
    <x v="1"/>
    <s v="US"/>
    <s v="USD"/>
    <n v="1428893517"/>
    <d v="2015-04-13T02:51:57"/>
    <n v="1426301517"/>
    <x v="2572"/>
    <x v="1"/>
    <b v="0"/>
    <n v="0"/>
    <s v="N/A"/>
    <b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s v="US"/>
    <s v="USD"/>
    <n v="1408803149"/>
    <d v="2014-08-23T14:12:29"/>
    <n v="1404915149"/>
    <x v="2573"/>
    <x v="11"/>
    <b v="0"/>
    <n v="0"/>
    <s v="N/A"/>
    <b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s v="US"/>
    <s v="USD"/>
    <n v="1463600945"/>
    <d v="2016-05-18T19:49:05"/>
    <n v="1461786545"/>
    <x v="2574"/>
    <x v="21"/>
    <b v="0"/>
    <n v="0"/>
    <s v="N/A"/>
    <b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s v="US"/>
    <s v="USD"/>
    <n v="1421030194"/>
    <d v="2015-01-12T02:36:34"/>
    <n v="1418438194"/>
    <x v="2575"/>
    <x v="1"/>
    <b v="0"/>
    <n v="0"/>
    <s v="N/A"/>
    <b v="0"/>
    <x v="7"/>
    <x v="19"/>
  </r>
  <r>
    <n v="2576"/>
    <s v="2 Go Fast Food (Canceled)"/>
    <s v="A New Twist with an American and Philippine fast food Mobile Trailer."/>
    <n v="10000"/>
    <n v="0"/>
    <n v="0"/>
    <x v="1"/>
    <s v="US"/>
    <s v="USD"/>
    <n v="1428707647"/>
    <d v="2015-04-10T23:14:07"/>
    <n v="1424823247"/>
    <x v="2576"/>
    <x v="11"/>
    <b v="0"/>
    <n v="0"/>
    <s v="N/A"/>
    <b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s v="US"/>
    <s v="USD"/>
    <n v="1407181297"/>
    <d v="2014-08-04T19:41:37"/>
    <n v="1405021297"/>
    <x v="2577"/>
    <x v="25"/>
    <b v="0"/>
    <n v="0"/>
    <s v="N/A"/>
    <b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s v="US"/>
    <s v="USD"/>
    <n v="1444410000"/>
    <d v="2015-10-09T17:00:00"/>
    <n v="1440203579"/>
    <x v="2578"/>
    <x v="45"/>
    <b v="0"/>
    <n v="0"/>
    <s v="N/A"/>
    <b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1"/>
    <s v="US"/>
    <s v="USD"/>
    <n v="1410810903"/>
    <d v="2014-09-15T19:55:03"/>
    <n v="1405626903"/>
    <x v="2579"/>
    <x v="12"/>
    <b v="0"/>
    <n v="12"/>
    <n v="23.08"/>
    <b v="0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n v="0"/>
    <x v="1"/>
    <s v="US"/>
    <s v="USD"/>
    <n v="1431745200"/>
    <d v="2015-05-16T03:00:00"/>
    <n v="1429170603"/>
    <x v="2580"/>
    <x v="1"/>
    <b v="0"/>
    <n v="2"/>
    <n v="25.5"/>
    <b v="0"/>
    <x v="7"/>
    <x v="19"/>
  </r>
  <r>
    <n v="2581"/>
    <s v="A Flying Sausage Food Truck"/>
    <s v="Creating a Food Truck to bring gourmet sausage sliders to Jacksonville, FL for breakfast, lunch, and special events."/>
    <n v="5000"/>
    <n v="530"/>
    <n v="0"/>
    <x v="2"/>
    <s v="US"/>
    <s v="USD"/>
    <n v="1447689898"/>
    <d v="2015-11-16T16:04:58"/>
    <n v="1445094298"/>
    <x v="2581"/>
    <x v="1"/>
    <b v="0"/>
    <n v="11"/>
    <n v="48.18"/>
    <b v="0"/>
    <x v="7"/>
    <x v="19"/>
  </r>
  <r>
    <n v="2582"/>
    <s v="Drunken Wings"/>
    <s v="The place where chicken meets liquor for the first time!"/>
    <n v="90000"/>
    <n v="1"/>
    <n v="0"/>
    <x v="2"/>
    <s v="US"/>
    <s v="USD"/>
    <n v="1477784634"/>
    <d v="2016-10-29T23:43:54"/>
    <n v="1475192634"/>
    <x v="2582"/>
    <x v="1"/>
    <b v="0"/>
    <n v="1"/>
    <n v="1"/>
    <b v="0"/>
    <x v="7"/>
    <x v="19"/>
  </r>
  <r>
    <n v="2583"/>
    <s v="Crazy Daisy Food Truck"/>
    <s v="Crazy Daisy will become the newest member of the food truck distributors in Kansas City, Missouri."/>
    <n v="1000"/>
    <n v="5"/>
    <n v="0"/>
    <x v="2"/>
    <s v="US"/>
    <s v="USD"/>
    <n v="1426526880"/>
    <d v="2015-03-16T17:28:00"/>
    <n v="1421346480"/>
    <x v="2583"/>
    <x v="12"/>
    <b v="0"/>
    <n v="5"/>
    <n v="1"/>
    <b v="0"/>
    <x v="7"/>
    <x v="19"/>
  </r>
  <r>
    <n v="2584"/>
    <s v="Culinary Arts Food Truck Style"/>
    <s v="Bringing quality food to the masses using local premium ingredients, but at a food truck price!"/>
    <n v="10000"/>
    <n v="0"/>
    <n v="0"/>
    <x v="2"/>
    <s v="US"/>
    <s v="USD"/>
    <n v="1434341369"/>
    <d v="2015-06-15T04:09:29"/>
    <n v="1431749369"/>
    <x v="2584"/>
    <x v="1"/>
    <b v="0"/>
    <n v="0"/>
    <s v="N/A"/>
    <b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2"/>
    <s v="US"/>
    <s v="USD"/>
    <n v="1404601632"/>
    <d v="2014-07-05T23:07:12"/>
    <n v="1402009632"/>
    <x v="2585"/>
    <x v="1"/>
    <b v="0"/>
    <n v="1"/>
    <n v="50"/>
    <b v="0"/>
    <x v="7"/>
    <x v="19"/>
  </r>
  <r>
    <n v="2586"/>
    <s v="Inspire Healthy Eating"/>
    <s v="I would like to bring fresh salad and food to the streets of London at a reasonable price."/>
    <n v="3000"/>
    <n v="5"/>
    <n v="0"/>
    <x v="2"/>
    <s v="GB"/>
    <s v="GBP"/>
    <n v="1451030136"/>
    <d v="2015-12-25T07:55:36"/>
    <n v="1448438136"/>
    <x v="2586"/>
    <x v="1"/>
    <b v="0"/>
    <n v="1"/>
    <n v="5"/>
    <b v="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0"/>
    <x v="2"/>
    <s v="US"/>
    <s v="USD"/>
    <n v="1451491953"/>
    <d v="2015-12-30T16:12:33"/>
    <n v="1448899953"/>
    <x v="2587"/>
    <x v="1"/>
    <b v="0"/>
    <n v="6"/>
    <n v="202.83"/>
    <b v="0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0"/>
    <x v="2"/>
    <s v="US"/>
    <s v="USD"/>
    <n v="1427807640"/>
    <d v="2015-03-31T13:14:00"/>
    <n v="1423325626"/>
    <x v="2588"/>
    <x v="61"/>
    <b v="0"/>
    <n v="8"/>
    <n v="29.13"/>
    <b v="0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2"/>
    <s v="DK"/>
    <s v="DKK"/>
    <n v="1458733927"/>
    <d v="2016-03-23T11:52:07"/>
    <n v="1456145527"/>
    <x v="2589"/>
    <x v="1"/>
    <b v="0"/>
    <n v="1"/>
    <n v="5"/>
    <b v="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s v="AU"/>
    <s v="AUD"/>
    <n v="1453817297"/>
    <d v="2016-01-26T14:08:17"/>
    <n v="1453212497"/>
    <x v="2590"/>
    <x v="5"/>
    <b v="0"/>
    <n v="0"/>
    <s v="N/A"/>
    <b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n v="0"/>
    <x v="2"/>
    <s v="US"/>
    <s v="USD"/>
    <n v="1457901924"/>
    <d v="2016-03-13T20:45:24"/>
    <n v="1452721524"/>
    <x v="2591"/>
    <x v="12"/>
    <b v="0"/>
    <n v="2"/>
    <n v="13"/>
    <b v="0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n v="0"/>
    <x v="2"/>
    <s v="US"/>
    <s v="USD"/>
    <n v="1412536421"/>
    <d v="2014-10-05T19:13:41"/>
    <n v="1409944421"/>
    <x v="2592"/>
    <x v="1"/>
    <b v="0"/>
    <n v="1"/>
    <n v="50"/>
    <b v="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s v="US"/>
    <s v="USD"/>
    <n v="1429993026"/>
    <d v="2015-04-25T20:17:06"/>
    <n v="1427401026"/>
    <x v="2593"/>
    <x v="1"/>
    <b v="0"/>
    <n v="0"/>
    <s v="N/A"/>
    <b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2"/>
    <s v="US"/>
    <s v="USD"/>
    <n v="1407453228"/>
    <d v="2014-08-07T23:13:48"/>
    <n v="1404861228"/>
    <x v="2594"/>
    <x v="1"/>
    <b v="0"/>
    <n v="1"/>
    <n v="1"/>
    <b v="0"/>
    <x v="7"/>
    <x v="19"/>
  </r>
  <r>
    <n v="2595"/>
    <s v="Food Truck for Little Fox Bakery"/>
    <s v="Looking to put the best baked goods in Bowling Green on wheels"/>
    <n v="15000"/>
    <n v="1825"/>
    <n v="0"/>
    <x v="2"/>
    <s v="US"/>
    <s v="USD"/>
    <n v="1487915500"/>
    <d v="2017-02-24T05:51:40"/>
    <n v="1485323500"/>
    <x v="2595"/>
    <x v="1"/>
    <b v="0"/>
    <n v="19"/>
    <n v="96.05"/>
    <b v="0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n v="0"/>
    <x v="2"/>
    <s v="CA"/>
    <s v="CAD"/>
    <n v="1407427009"/>
    <d v="2014-08-07T15:56:49"/>
    <n v="1404835009"/>
    <x v="2596"/>
    <x v="1"/>
    <b v="0"/>
    <n v="27"/>
    <n v="305.77999999999997"/>
    <b v="0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0"/>
    <x v="2"/>
    <s v="GB"/>
    <s v="GBP"/>
    <n v="1466323917"/>
    <d v="2016-06-19T08:11:57"/>
    <n v="1463731917"/>
    <x v="2597"/>
    <x v="1"/>
    <b v="0"/>
    <n v="7"/>
    <n v="12.14"/>
    <b v="0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n v="0"/>
    <x v="2"/>
    <s v="US"/>
    <s v="USD"/>
    <n v="1443039001"/>
    <d v="2015-09-23T20:10:01"/>
    <n v="1440447001"/>
    <x v="2598"/>
    <x v="1"/>
    <b v="0"/>
    <n v="14"/>
    <n v="83.57"/>
    <b v="0"/>
    <x v="7"/>
    <x v="19"/>
  </r>
  <r>
    <n v="2599"/>
    <s v="Empty Ramekins Catering Group"/>
    <s v="The Empty Ramekins Catering Group is looking for your help to start up in Miami Florida!!!!"/>
    <n v="9041"/>
    <n v="90"/>
    <n v="0"/>
    <x v="2"/>
    <s v="US"/>
    <s v="USD"/>
    <n v="1407089147"/>
    <d v="2014-08-03T18:05:47"/>
    <n v="1403201147"/>
    <x v="2599"/>
    <x v="11"/>
    <b v="0"/>
    <n v="5"/>
    <n v="18"/>
    <b v="0"/>
    <x v="7"/>
    <x v="19"/>
  </r>
  <r>
    <n v="2600"/>
    <s v="Help Buttz Return From the Ashes"/>
    <s v="On Sunday November 8, 2015 our food truck burned to the ground. Please help us get rebuilt."/>
    <n v="50000"/>
    <n v="3466"/>
    <n v="0"/>
    <x v="2"/>
    <s v="US"/>
    <s v="USD"/>
    <n v="1458938200"/>
    <d v="2016-03-25T20:36:40"/>
    <n v="1453757800"/>
    <x v="2600"/>
    <x v="12"/>
    <b v="0"/>
    <n v="30"/>
    <n v="115.53"/>
    <b v="0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n v="7"/>
    <x v="0"/>
    <s v="US"/>
    <s v="USD"/>
    <n v="1347508740"/>
    <d v="2012-09-13T03:59:00"/>
    <n v="1346276349"/>
    <x v="2601"/>
    <x v="20"/>
    <b v="1"/>
    <n v="151"/>
    <n v="21.9"/>
    <b v="1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n v="3"/>
    <x v="0"/>
    <s v="US"/>
    <s v="USD"/>
    <n v="1415827200"/>
    <d v="2014-11-12T21:20:00"/>
    <n v="1412358968"/>
    <x v="2602"/>
    <x v="4"/>
    <b v="1"/>
    <n v="489"/>
    <n v="80.02"/>
    <b v="1"/>
    <x v="2"/>
    <x v="36"/>
  </r>
  <r>
    <n v="2603"/>
    <s v="Manned Mock Mars Mission"/>
    <s v="I will be building a mock space station and simulate living on Mars for two weeks."/>
    <n v="1750"/>
    <n v="1776"/>
    <n v="1"/>
    <x v="0"/>
    <s v="US"/>
    <s v="USD"/>
    <n v="1387835654"/>
    <d v="2013-12-23T21:54:14"/>
    <n v="1386626054"/>
    <x v="2603"/>
    <x v="20"/>
    <b v="1"/>
    <n v="50"/>
    <n v="35.520000000000003"/>
    <b v="1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n v="1"/>
    <x v="0"/>
    <s v="US"/>
    <s v="USD"/>
    <n v="1335662023"/>
    <d v="2012-04-29T01:13:43"/>
    <n v="1333070023"/>
    <x v="2604"/>
    <x v="1"/>
    <b v="1"/>
    <n v="321"/>
    <n v="64.930000000000007"/>
    <b v="1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"/>
    <x v="0"/>
    <s v="US"/>
    <s v="USD"/>
    <n v="1466168390"/>
    <d v="2016-06-17T12:59:50"/>
    <n v="1463576390"/>
    <x v="2605"/>
    <x v="1"/>
    <b v="1"/>
    <n v="1762"/>
    <n v="60.97"/>
    <b v="1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n v="1"/>
    <x v="0"/>
    <s v="US"/>
    <s v="USD"/>
    <n v="1398791182"/>
    <d v="2014-04-29T17:06:22"/>
    <n v="1396026382"/>
    <x v="2606"/>
    <x v="22"/>
    <b v="1"/>
    <n v="385"/>
    <n v="31.44"/>
    <b v="1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"/>
    <x v="0"/>
    <s v="US"/>
    <s v="USD"/>
    <n v="1439344800"/>
    <d v="2015-08-12T02:00:00"/>
    <n v="1435611572"/>
    <x v="2607"/>
    <x v="40"/>
    <b v="1"/>
    <n v="398"/>
    <n v="81.95"/>
    <b v="1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n v="2"/>
    <x v="0"/>
    <s v="US"/>
    <s v="USD"/>
    <n v="1489536000"/>
    <d v="2017-03-15T00:00:00"/>
    <n v="1485976468"/>
    <x v="2608"/>
    <x v="43"/>
    <b v="1"/>
    <n v="304"/>
    <n v="58.93"/>
    <b v="1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"/>
    <x v="0"/>
    <s v="US"/>
    <s v="USD"/>
    <n v="1342330951"/>
    <d v="2012-07-15T05:42:31"/>
    <n v="1339738951"/>
    <x v="2609"/>
    <x v="1"/>
    <b v="1"/>
    <n v="676"/>
    <n v="157.29"/>
    <b v="1"/>
    <x v="2"/>
    <x v="36"/>
  </r>
  <r>
    <n v="2610"/>
    <s v="Restore the Pluto Discovery Telescope"/>
    <s v="Preserve the telescope that Clyde Tombaugh used to discover Pluto for generations to come!"/>
    <n v="22765"/>
    <n v="32172.66"/>
    <n v="1"/>
    <x v="0"/>
    <s v="US"/>
    <s v="USD"/>
    <n v="1471849140"/>
    <d v="2016-08-22T06:59:00"/>
    <n v="1468444125"/>
    <x v="2610"/>
    <x v="19"/>
    <b v="1"/>
    <n v="577"/>
    <n v="55.76"/>
    <b v="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8"/>
    <x v="0"/>
    <s v="DE"/>
    <s v="EUR"/>
    <n v="1483397940"/>
    <d v="2017-01-02T22:59:00"/>
    <n v="1480493014"/>
    <x v="2611"/>
    <x v="35"/>
    <b v="1"/>
    <n v="3663"/>
    <n v="83.8"/>
    <b v="1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2"/>
    <x v="0"/>
    <s v="US"/>
    <s v="USD"/>
    <n v="1420773970"/>
    <d v="2015-01-09T03:26:10"/>
    <n v="1418095570"/>
    <x v="2612"/>
    <x v="0"/>
    <b v="1"/>
    <n v="294"/>
    <n v="58.42"/>
    <b v="1"/>
    <x v="2"/>
    <x v="36"/>
  </r>
  <r>
    <n v="2613"/>
    <s v="Earth 360"/>
    <s v="Re-inventing the way we look at our planet by sending 5 cameras to near space to create the first 360 panoramic view of the earth."/>
    <n v="7500"/>
    <n v="7576"/>
    <n v="1"/>
    <x v="0"/>
    <s v="US"/>
    <s v="USD"/>
    <n v="1348256294"/>
    <d v="2012-09-21T19:38:14"/>
    <n v="1345664294"/>
    <x v="2613"/>
    <x v="1"/>
    <b v="1"/>
    <n v="28"/>
    <n v="270.57"/>
    <b v="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"/>
    <x v="0"/>
    <s v="US"/>
    <s v="USD"/>
    <n v="1398834000"/>
    <d v="2014-04-30T05:00:00"/>
    <n v="1396371612"/>
    <x v="2614"/>
    <x v="33"/>
    <b v="1"/>
    <n v="100"/>
    <n v="107.1"/>
    <b v="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n v="2"/>
    <x v="0"/>
    <s v="GB"/>
    <s v="GBP"/>
    <n v="1462017600"/>
    <d v="2016-04-30T12:00:00"/>
    <n v="1458820564"/>
    <x v="2615"/>
    <x v="46"/>
    <b v="0"/>
    <n v="72"/>
    <n v="47.18"/>
    <b v="1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n v="1"/>
    <x v="0"/>
    <s v="US"/>
    <s v="USD"/>
    <n v="1440546729"/>
    <d v="2015-08-25T23:52:09"/>
    <n v="1437954729"/>
    <x v="2616"/>
    <x v="1"/>
    <b v="1"/>
    <n v="238"/>
    <n v="120.31"/>
    <b v="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9"/>
    <x v="0"/>
    <s v="US"/>
    <s v="USD"/>
    <n v="1413838751"/>
    <d v="2014-10-20T20:59:11"/>
    <n v="1411246751"/>
    <x v="2617"/>
    <x v="1"/>
    <b v="1"/>
    <n v="159"/>
    <n v="27.6"/>
    <b v="1"/>
    <x v="2"/>
    <x v="36"/>
  </r>
  <r>
    <n v="2618"/>
    <s v="SPACE ART FEATURING ASTRONAUTS #WeBelieveInAstronauts"/>
    <s v="LTD ED COLLECTIBLE SPACE ART FEAT. ASTRONAUTS"/>
    <n v="15000"/>
    <n v="15808"/>
    <n v="1"/>
    <x v="0"/>
    <s v="US"/>
    <s v="USD"/>
    <n v="1449000061"/>
    <d v="2015-12-01T20:01:01"/>
    <n v="1443812461"/>
    <x v="2618"/>
    <x v="12"/>
    <b v="1"/>
    <n v="77"/>
    <n v="205.3"/>
    <b v="1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n v="2"/>
    <x v="0"/>
    <s v="US"/>
    <s v="USD"/>
    <n v="1445598000"/>
    <d v="2015-10-23T11:00:00"/>
    <n v="1443302004"/>
    <x v="2619"/>
    <x v="14"/>
    <b v="1"/>
    <n v="53"/>
    <n v="35.549999999999997"/>
    <b v="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"/>
    <x v="0"/>
    <s v="AU"/>
    <s v="AUD"/>
    <n v="1444525200"/>
    <d v="2015-10-11T01:00:00"/>
    <n v="1441339242"/>
    <x v="2620"/>
    <x v="46"/>
    <b v="1"/>
    <n v="1251"/>
    <n v="74.64"/>
    <b v="1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"/>
    <x v="0"/>
    <s v="US"/>
    <s v="USD"/>
    <n v="1432230988"/>
    <d v="2015-05-21T17:56:28"/>
    <n v="1429638988"/>
    <x v="2621"/>
    <x v="1"/>
    <b v="1"/>
    <n v="465"/>
    <n v="47.06"/>
    <b v="1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"/>
    <x v="0"/>
    <s v="IT"/>
    <s v="EUR"/>
    <n v="1483120216"/>
    <d v="2016-12-30T17:50:16"/>
    <n v="1479232216"/>
    <x v="2622"/>
    <x v="11"/>
    <b v="0"/>
    <n v="74"/>
    <n v="26.59"/>
    <b v="1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n v="1"/>
    <x v="0"/>
    <s v="US"/>
    <s v="USD"/>
    <n v="1480658966"/>
    <d v="2016-12-02T06:09:26"/>
    <n v="1479449366"/>
    <x v="2623"/>
    <x v="20"/>
    <b v="0"/>
    <n v="62"/>
    <n v="36.770000000000003"/>
    <b v="1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4"/>
    <x v="0"/>
    <s v="US"/>
    <s v="USD"/>
    <n v="1347530822"/>
    <d v="2012-09-13T10:07:02"/>
    <n v="1345716422"/>
    <x v="2624"/>
    <x v="21"/>
    <b v="0"/>
    <n v="3468"/>
    <n v="31.82"/>
    <b v="1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n v="10"/>
    <x v="0"/>
    <s v="DE"/>
    <s v="EUR"/>
    <n v="1478723208"/>
    <d v="2016-11-09T20:26:48"/>
    <n v="1476559608"/>
    <x v="2625"/>
    <x v="25"/>
    <b v="0"/>
    <n v="52"/>
    <n v="27.58"/>
    <b v="1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n v="1"/>
    <x v="0"/>
    <s v="US"/>
    <s v="USD"/>
    <n v="1433343869"/>
    <d v="2015-06-03T15:04:29"/>
    <n v="1430751869"/>
    <x v="2626"/>
    <x v="1"/>
    <b v="0"/>
    <n v="50"/>
    <n v="56"/>
    <b v="1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"/>
    <x v="0"/>
    <s v="US"/>
    <s v="USD"/>
    <n v="1448571261"/>
    <d v="2015-11-26T20:54:21"/>
    <n v="1445975661"/>
    <x v="2627"/>
    <x v="1"/>
    <b v="0"/>
    <n v="45"/>
    <n v="21.56"/>
    <b v="1"/>
    <x v="2"/>
    <x v="36"/>
  </r>
  <r>
    <n v="2628"/>
    <s v="Pie In Space!"/>
    <s v="A high school freshman is sending pie into space and you can be a part of it.  GO SCIENCE!!!"/>
    <n v="839"/>
    <n v="926"/>
    <n v="1"/>
    <x v="0"/>
    <s v="US"/>
    <s v="USD"/>
    <n v="1417389067"/>
    <d v="2014-11-30T23:11:07"/>
    <n v="1415661067"/>
    <x v="2628"/>
    <x v="18"/>
    <b v="0"/>
    <n v="21"/>
    <n v="44.1"/>
    <b v="1"/>
    <x v="2"/>
    <x v="36"/>
  </r>
  <r>
    <n v="2629"/>
    <s v="Project Dragonfly - Sail to the Stars"/>
    <s v="The first international contest to let students shape the future of interstellar travel."/>
    <n v="5000"/>
    <n v="6387"/>
    <n v="1"/>
    <x v="0"/>
    <s v="GB"/>
    <s v="GBP"/>
    <n v="1431608122"/>
    <d v="2015-05-14T12:55:22"/>
    <n v="1429016122"/>
    <x v="2629"/>
    <x v="1"/>
    <b v="0"/>
    <n v="100"/>
    <n v="63.87"/>
    <b v="1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n v="2"/>
    <x v="0"/>
    <s v="AU"/>
    <s v="AUD"/>
    <n v="1467280800"/>
    <d v="2016-06-30T10:00:00"/>
    <n v="1464921112"/>
    <x v="2630"/>
    <x v="14"/>
    <b v="0"/>
    <n v="81"/>
    <n v="38.99"/>
    <b v="1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n v="1"/>
    <x v="0"/>
    <s v="US"/>
    <s v="USD"/>
    <n v="1440907427"/>
    <d v="2015-08-30T04:03:47"/>
    <n v="1438488227"/>
    <x v="2631"/>
    <x v="33"/>
    <b v="0"/>
    <n v="286"/>
    <n v="80.19"/>
    <b v="1"/>
    <x v="2"/>
    <x v="36"/>
  </r>
  <r>
    <n v="2632"/>
    <s v="University Rocket Science"/>
    <s v="Students from 3 universities are designing a dual stage rocket to test experimental rocket technology."/>
    <n v="1070"/>
    <n v="1466"/>
    <n v="1"/>
    <x v="0"/>
    <s v="US"/>
    <s v="USD"/>
    <n v="1464485339"/>
    <d v="2016-05-29T01:28:59"/>
    <n v="1462325339"/>
    <x v="2632"/>
    <x v="25"/>
    <b v="0"/>
    <n v="42"/>
    <n v="34.9"/>
    <b v="1"/>
    <x v="2"/>
    <x v="36"/>
  </r>
  <r>
    <n v="2633"/>
    <s v="ISS-Above"/>
    <s v="A device that lights up whenever the International Space Station is nearby (that happens more often than you might expect)"/>
    <n v="5000"/>
    <n v="17731"/>
    <n v="4"/>
    <x v="0"/>
    <s v="US"/>
    <s v="USD"/>
    <n v="1393542000"/>
    <d v="2014-02-27T23:00:00"/>
    <n v="1390938332"/>
    <x v="2633"/>
    <x v="1"/>
    <b v="0"/>
    <n v="199"/>
    <n v="89.1"/>
    <b v="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n v="1"/>
    <x v="0"/>
    <s v="US"/>
    <s v="USD"/>
    <n v="1475163921"/>
    <d v="2016-09-29T15:45:21"/>
    <n v="1472571921"/>
    <x v="2634"/>
    <x v="1"/>
    <b v="0"/>
    <n v="25"/>
    <n v="39.44"/>
    <b v="1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"/>
    <x v="0"/>
    <s v="CA"/>
    <s v="CAD"/>
    <n v="1425937761"/>
    <d v="2015-03-09T21:49:21"/>
    <n v="1422917361"/>
    <x v="2635"/>
    <x v="6"/>
    <b v="0"/>
    <n v="84"/>
    <n v="136.9"/>
    <b v="1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2"/>
    <x v="0"/>
    <s v="US"/>
    <s v="USD"/>
    <n v="1476579600"/>
    <d v="2016-10-16T01:00:00"/>
    <n v="1474641914"/>
    <x v="2636"/>
    <x v="24"/>
    <b v="0"/>
    <n v="50"/>
    <n v="37.46"/>
    <b v="1"/>
    <x v="2"/>
    <x v="36"/>
  </r>
  <r>
    <n v="2637"/>
    <s v="SPEED OF LIGHT: Biggest Mystery of the Universe"/>
    <s v="Help us collect the data to solve the mystery of the century: Is light slowing down?"/>
    <n v="500"/>
    <n v="831"/>
    <n v="2"/>
    <x v="0"/>
    <s v="US"/>
    <s v="USD"/>
    <n v="1476277875"/>
    <d v="2016-10-12T13:11:15"/>
    <n v="1474895475"/>
    <x v="2637"/>
    <x v="3"/>
    <b v="0"/>
    <n v="26"/>
    <n v="31.96"/>
    <b v="1"/>
    <x v="2"/>
    <x v="36"/>
  </r>
  <r>
    <n v="2638"/>
    <s v="Pie In Space! (Round 2)"/>
    <s v="The second round of funding for the most amazing project ever where a high school freshman is sending pie into SPACE!!!"/>
    <n v="347"/>
    <n v="353"/>
    <n v="1"/>
    <x v="0"/>
    <s v="US"/>
    <s v="USD"/>
    <n v="1421358895"/>
    <d v="2015-01-15T21:54:55"/>
    <n v="1418766895"/>
    <x v="2638"/>
    <x v="1"/>
    <b v="0"/>
    <n v="14"/>
    <n v="25.21"/>
    <b v="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n v="2"/>
    <x v="0"/>
    <s v="GB"/>
    <s v="GBP"/>
    <n v="1424378748"/>
    <d v="2015-02-19T20:45:48"/>
    <n v="1421786748"/>
    <x v="2639"/>
    <x v="1"/>
    <b v="0"/>
    <n v="49"/>
    <n v="10.039999999999999"/>
    <b v="1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n v="1"/>
    <x v="0"/>
    <s v="US"/>
    <s v="USD"/>
    <n v="1433735474"/>
    <d v="2015-06-08T03:51:14"/>
    <n v="1428551474"/>
    <x v="2640"/>
    <x v="12"/>
    <b v="0"/>
    <n v="69"/>
    <n v="45.94"/>
    <b v="1"/>
    <x v="2"/>
    <x v="36"/>
  </r>
  <r>
    <n v="2641"/>
    <s v="Build Flying Saucer Artificial Intelligent from sea shell"/>
    <s v="Building a Flying saucer that has Artificial Intelligent made from sea shell."/>
    <n v="1500"/>
    <n v="15"/>
    <n v="0"/>
    <x v="2"/>
    <s v="US"/>
    <s v="USD"/>
    <n v="1410811740"/>
    <d v="2014-09-15T20:09:00"/>
    <n v="1409341863"/>
    <x v="2641"/>
    <x v="42"/>
    <b v="0"/>
    <n v="1"/>
    <n v="15"/>
    <b v="0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s v="DE"/>
    <s v="EUR"/>
    <n v="1468565820"/>
    <d v="2016-07-15T06:57:00"/>
    <n v="1465970108"/>
    <x v="2642"/>
    <x v="1"/>
    <b v="0"/>
    <n v="0"/>
    <s v="N/A"/>
    <b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0"/>
    <x v="1"/>
    <s v="US"/>
    <s v="USD"/>
    <n v="1482307140"/>
    <d v="2016-12-21T07:59:00"/>
    <n v="1479218315"/>
    <x v="2643"/>
    <x v="8"/>
    <b v="1"/>
    <n v="1501"/>
    <n v="223.58"/>
    <b v="0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0"/>
    <x v="1"/>
    <s v="US"/>
    <s v="USD"/>
    <n v="1489172435"/>
    <d v="2017-03-10T19:00:35"/>
    <n v="1486580435"/>
    <x v="2644"/>
    <x v="1"/>
    <b v="1"/>
    <n v="52"/>
    <n v="39.479999999999997"/>
    <b v="0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0"/>
    <x v="1"/>
    <s v="AU"/>
    <s v="AUD"/>
    <n v="1415481203"/>
    <d v="2014-11-08T21:13:23"/>
    <n v="1412885603"/>
    <x v="2645"/>
    <x v="1"/>
    <b v="1"/>
    <n v="23"/>
    <n v="91.3"/>
    <b v="0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n v="0"/>
    <x v="1"/>
    <s v="US"/>
    <s v="USD"/>
    <n v="1441783869"/>
    <d v="2015-09-09T07:31:09"/>
    <n v="1439191869"/>
    <x v="2646"/>
    <x v="1"/>
    <b v="1"/>
    <n v="535"/>
    <n v="78.67"/>
    <b v="0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0"/>
    <x v="1"/>
    <s v="CA"/>
    <s v="CAD"/>
    <n v="1439533019"/>
    <d v="2015-08-14T06:16:59"/>
    <n v="1436941019"/>
    <x v="2647"/>
    <x v="1"/>
    <b v="0"/>
    <n v="3"/>
    <n v="12"/>
    <b v="0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0"/>
    <x v="1"/>
    <s v="US"/>
    <s v="USD"/>
    <n v="1457543360"/>
    <d v="2016-03-09T17:09:20"/>
    <n v="1454951360"/>
    <x v="2648"/>
    <x v="1"/>
    <b v="0"/>
    <n v="6"/>
    <n v="17.670000000000002"/>
    <b v="0"/>
    <x v="2"/>
    <x v="36"/>
  </r>
  <r>
    <n v="2649"/>
    <s v="The Mission - Please Check Back Soon (Canceled)"/>
    <s v="They have launched a Kickstarter."/>
    <n v="125000"/>
    <n v="124"/>
    <n v="0"/>
    <x v="1"/>
    <s v="US"/>
    <s v="USD"/>
    <n v="1454370941"/>
    <d v="2016-02-01T23:55:41"/>
    <n v="1449186941"/>
    <x v="2649"/>
    <x v="12"/>
    <b v="0"/>
    <n v="3"/>
    <n v="41.33"/>
    <b v="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n v="0"/>
    <x v="1"/>
    <s v="US"/>
    <s v="USD"/>
    <n v="1482332343"/>
    <d v="2016-12-21T14:59:03"/>
    <n v="1479740343"/>
    <x v="2650"/>
    <x v="1"/>
    <b v="0"/>
    <n v="5"/>
    <n v="71.599999999999994"/>
    <b v="0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0"/>
    <x v="1"/>
    <s v="US"/>
    <s v="USD"/>
    <n v="1450380009"/>
    <d v="2015-12-17T19:20:09"/>
    <n v="1447960809"/>
    <x v="2651"/>
    <x v="33"/>
    <b v="0"/>
    <n v="17"/>
    <n v="307.82"/>
    <b v="0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0"/>
    <x v="1"/>
    <s v="AU"/>
    <s v="AUD"/>
    <n v="1418183325"/>
    <d v="2014-12-10T03:48:45"/>
    <n v="1415591325"/>
    <x v="2652"/>
    <x v="1"/>
    <b v="0"/>
    <n v="11"/>
    <n v="80.45"/>
    <b v="0"/>
    <x v="2"/>
    <x v="36"/>
  </r>
  <r>
    <n v="2653"/>
    <s v="Dream Rocket Project (Canceled)"/>
    <s v="DREAM BIG. Explore the universe through STEAM education. (Science, Technology, Engineering, Art, Mathematics)"/>
    <n v="51000"/>
    <n v="5876"/>
    <n v="0"/>
    <x v="1"/>
    <s v="US"/>
    <s v="USD"/>
    <n v="1402632000"/>
    <d v="2014-06-13T04:00:00"/>
    <n v="1399909127"/>
    <x v="2653"/>
    <x v="22"/>
    <b v="0"/>
    <n v="70"/>
    <n v="83.94"/>
    <b v="0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1"/>
    <s v="US"/>
    <s v="USD"/>
    <n v="1429622726"/>
    <d v="2015-04-21T13:25:26"/>
    <n v="1424442326"/>
    <x v="2654"/>
    <x v="12"/>
    <b v="0"/>
    <n v="6"/>
    <n v="8.5"/>
    <b v="0"/>
    <x v="2"/>
    <x v="36"/>
  </r>
  <r>
    <n v="2655"/>
    <s v="Balloons (Canceled)"/>
    <s v="Thank you for your support!"/>
    <n v="15000"/>
    <n v="3155"/>
    <n v="0"/>
    <x v="1"/>
    <s v="US"/>
    <s v="USD"/>
    <n v="1455048000"/>
    <d v="2016-02-09T20:00:00"/>
    <n v="1452631647"/>
    <x v="2655"/>
    <x v="33"/>
    <b v="0"/>
    <n v="43"/>
    <n v="73.37"/>
    <b v="0"/>
    <x v="2"/>
    <x v="36"/>
  </r>
  <r>
    <n v="2656"/>
    <s v="MoonWatcher: A 24/7 Live Video of the Moon for Everyone (Canceled)"/>
    <s v="MoonWatcher will be bringing the Moon closer to all of us."/>
    <n v="150000"/>
    <n v="17155"/>
    <n v="0"/>
    <x v="1"/>
    <s v="US"/>
    <s v="USD"/>
    <n v="1489345200"/>
    <d v="2017-03-12T19:00:00"/>
    <n v="1485966688"/>
    <x v="2656"/>
    <x v="19"/>
    <b v="0"/>
    <n v="152"/>
    <n v="112.86"/>
    <b v="0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0"/>
    <x v="1"/>
    <s v="US"/>
    <s v="USD"/>
    <n v="1470187800"/>
    <d v="2016-08-03T01:30:00"/>
    <n v="1467325053"/>
    <x v="2657"/>
    <x v="15"/>
    <b v="0"/>
    <n v="59"/>
    <n v="95.28"/>
    <b v="0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1"/>
    <s v="US"/>
    <s v="USD"/>
    <n v="1469913194"/>
    <d v="2016-07-30T21:13:14"/>
    <n v="1467321194"/>
    <x v="2658"/>
    <x v="1"/>
    <b v="0"/>
    <n v="4"/>
    <n v="22.75"/>
    <b v="0"/>
    <x v="2"/>
    <x v="36"/>
  </r>
  <r>
    <n v="2659"/>
    <s v="test (Canceled)"/>
    <s v="test"/>
    <n v="49000"/>
    <n v="1333"/>
    <n v="0"/>
    <x v="1"/>
    <s v="US"/>
    <s v="USD"/>
    <n v="1429321210"/>
    <d v="2015-04-18T01:40:10"/>
    <n v="1426729210"/>
    <x v="2659"/>
    <x v="1"/>
    <b v="0"/>
    <n v="10"/>
    <n v="133.30000000000001"/>
    <b v="0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1"/>
    <s v="US"/>
    <s v="USD"/>
    <n v="1448388418"/>
    <d v="2015-11-24T18:06:58"/>
    <n v="1443200818"/>
    <x v="2660"/>
    <x v="12"/>
    <b v="0"/>
    <n v="5"/>
    <n v="3.8"/>
    <b v="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"/>
    <x v="0"/>
    <s v="US"/>
    <s v="USD"/>
    <n v="1382742010"/>
    <d v="2013-10-25T23:00:10"/>
    <n v="1380150010"/>
    <x v="2661"/>
    <x v="1"/>
    <b v="0"/>
    <n v="60"/>
    <n v="85.75"/>
    <b v="1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n v="1"/>
    <x v="0"/>
    <s v="US"/>
    <s v="USD"/>
    <n v="1440179713"/>
    <d v="2015-08-21T17:55:13"/>
    <n v="1437587713"/>
    <x v="2662"/>
    <x v="1"/>
    <b v="0"/>
    <n v="80"/>
    <n v="267"/>
    <b v="1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n v="1"/>
    <x v="0"/>
    <s v="CA"/>
    <s v="CAD"/>
    <n v="1441378800"/>
    <d v="2015-09-04T15:00:00"/>
    <n v="1438873007"/>
    <x v="2663"/>
    <x v="41"/>
    <b v="0"/>
    <n v="56"/>
    <n v="373.56"/>
    <b v="1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"/>
    <x v="0"/>
    <s v="US"/>
    <s v="USD"/>
    <n v="1449644340"/>
    <d v="2015-12-09T06:59:00"/>
    <n v="1446683797"/>
    <x v="2664"/>
    <x v="35"/>
    <b v="0"/>
    <n v="104"/>
    <n v="174.04"/>
    <b v="1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"/>
    <x v="0"/>
    <s v="US"/>
    <s v="USD"/>
    <n v="1430774974"/>
    <d v="2015-05-04T21:29:34"/>
    <n v="1426886974"/>
    <x v="2665"/>
    <x v="11"/>
    <b v="0"/>
    <n v="46"/>
    <n v="93.7"/>
    <b v="1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2"/>
    <x v="0"/>
    <s v="US"/>
    <s v="USD"/>
    <n v="1443214800"/>
    <d v="2015-09-25T21:00:00"/>
    <n v="1440008439"/>
    <x v="2666"/>
    <x v="46"/>
    <b v="0"/>
    <n v="206"/>
    <n v="77.33"/>
    <b v="1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"/>
    <x v="0"/>
    <s v="US"/>
    <s v="USD"/>
    <n v="1455142416"/>
    <d v="2016-02-10T22:13:36"/>
    <n v="1452550416"/>
    <x v="2667"/>
    <x v="1"/>
    <b v="0"/>
    <n v="18"/>
    <n v="92.22"/>
    <b v="1"/>
    <x v="2"/>
    <x v="37"/>
  </r>
  <r>
    <n v="2668"/>
    <s v="UOttawa Makermobile"/>
    <s v="Creativity on the go! |_x000a_CrÃ©ativitÃ© en mouvement !"/>
    <n v="1000"/>
    <n v="1707"/>
    <n v="2"/>
    <x v="0"/>
    <s v="CA"/>
    <s v="CAD"/>
    <n v="1447079520"/>
    <d v="2015-11-09T14:32:00"/>
    <n v="1443449265"/>
    <x v="2668"/>
    <x v="16"/>
    <b v="0"/>
    <n v="28"/>
    <n v="60.96"/>
    <b v="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"/>
    <x v="0"/>
    <s v="US"/>
    <s v="USD"/>
    <n v="1452387096"/>
    <d v="2016-01-10T00:51:36"/>
    <n v="1447203096"/>
    <x v="2669"/>
    <x v="12"/>
    <b v="0"/>
    <n v="11"/>
    <n v="91"/>
    <b v="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0"/>
    <x v="2"/>
    <s v="AU"/>
    <s v="AUD"/>
    <n v="1406593780"/>
    <d v="2014-07-29T00:29:40"/>
    <n v="1404174580"/>
    <x v="2670"/>
    <x v="33"/>
    <b v="1"/>
    <n v="60"/>
    <n v="41.58"/>
    <b v="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0"/>
    <x v="2"/>
    <s v="US"/>
    <s v="USD"/>
    <n v="1419017880"/>
    <d v="2014-12-19T19:38:00"/>
    <n v="1416419916"/>
    <x v="2671"/>
    <x v="1"/>
    <b v="1"/>
    <n v="84"/>
    <n v="33.76"/>
    <b v="0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n v="0"/>
    <x v="2"/>
    <s v="US"/>
    <s v="USD"/>
    <n v="1451282400"/>
    <d v="2015-12-28T06:00:00"/>
    <n v="1449436390"/>
    <x v="2672"/>
    <x v="21"/>
    <b v="1"/>
    <n v="47"/>
    <n v="70.62"/>
    <b v="0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n v="0"/>
    <x v="2"/>
    <s v="US"/>
    <s v="USD"/>
    <n v="1414622700"/>
    <d v="2014-10-29T22:45:00"/>
    <n v="1412081999"/>
    <x v="2673"/>
    <x v="41"/>
    <b v="1"/>
    <n v="66"/>
    <n v="167.15"/>
    <b v="0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1"/>
    <x v="2"/>
    <s v="US"/>
    <s v="USD"/>
    <n v="1467694740"/>
    <d v="2016-07-05T04:59:00"/>
    <n v="1465398670"/>
    <x v="2674"/>
    <x v="14"/>
    <b v="1"/>
    <n v="171"/>
    <n v="128.62"/>
    <b v="0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0"/>
    <x v="2"/>
    <s v="US"/>
    <s v="USD"/>
    <n v="1415655289"/>
    <d v="2014-11-10T21:34:49"/>
    <n v="1413059689"/>
    <x v="2675"/>
    <x v="1"/>
    <b v="1"/>
    <n v="29"/>
    <n v="65.41"/>
    <b v="0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n v="1"/>
    <x v="2"/>
    <s v="CA"/>
    <s v="CAD"/>
    <n v="1463929174"/>
    <d v="2016-05-22T14:59:34"/>
    <n v="1461337174"/>
    <x v="2676"/>
    <x v="1"/>
    <b v="0"/>
    <n v="9"/>
    <n v="117.56"/>
    <b v="0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n v="0"/>
    <x v="2"/>
    <s v="US"/>
    <s v="USD"/>
    <n v="1404348143"/>
    <d v="2014-07-03T00:42:23"/>
    <n v="1401756143"/>
    <x v="2677"/>
    <x v="1"/>
    <b v="0"/>
    <n v="27"/>
    <n v="126.48"/>
    <b v="0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2"/>
    <s v="ES"/>
    <s v="EUR"/>
    <n v="1443121765"/>
    <d v="2015-09-24T19:09:25"/>
    <n v="1440529765"/>
    <x v="2678"/>
    <x v="1"/>
    <b v="0"/>
    <n v="2"/>
    <n v="550"/>
    <b v="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n v="0"/>
    <x v="2"/>
    <s v="US"/>
    <s v="USD"/>
    <n v="1425081694"/>
    <d v="2015-02-28T00:01:34"/>
    <n v="1422489694"/>
    <x v="2679"/>
    <x v="1"/>
    <b v="0"/>
    <n v="3"/>
    <n v="44"/>
    <b v="0"/>
    <x v="2"/>
    <x v="37"/>
  </r>
  <r>
    <n v="2680"/>
    <s v="iHeart Pillow"/>
    <s v="iHeartPillow, Connecting loved ones"/>
    <n v="32000"/>
    <n v="276"/>
    <n v="0"/>
    <x v="2"/>
    <s v="ES"/>
    <s v="EUR"/>
    <n v="1459915491"/>
    <d v="2016-04-06T04:04:51"/>
    <n v="1457327091"/>
    <x v="2680"/>
    <x v="1"/>
    <b v="0"/>
    <n v="4"/>
    <n v="69"/>
    <b v="0"/>
    <x v="2"/>
    <x v="37"/>
  </r>
  <r>
    <n v="2681"/>
    <s v="Jolly's Hot Dogs An All-Beef Coney Dog"/>
    <s v="Jolly's Hot Dogs: A beef hot dog topped with deliciously seasoned ground beef, mustard and minced onions."/>
    <n v="8000"/>
    <n v="55"/>
    <n v="0"/>
    <x v="2"/>
    <s v="US"/>
    <s v="USD"/>
    <n v="1405027750"/>
    <d v="2014-07-10T21:29:10"/>
    <n v="1402867750"/>
    <x v="2681"/>
    <x v="25"/>
    <b v="0"/>
    <n v="2"/>
    <n v="27.5"/>
    <b v="0"/>
    <x v="7"/>
    <x v="19"/>
  </r>
  <r>
    <n v="2682"/>
    <s v="Toastie's Gourmet Toast"/>
    <s v="Gourmet Toast is the culinary combination, neigh, perfection of America's most under-utilized snack: Toast."/>
    <n v="6000"/>
    <n v="1698"/>
    <n v="0"/>
    <x v="2"/>
    <s v="US"/>
    <s v="USD"/>
    <n v="1416635940"/>
    <d v="2014-11-22T05:59:00"/>
    <n v="1413838540"/>
    <x v="2682"/>
    <x v="22"/>
    <b v="0"/>
    <n v="20"/>
    <n v="84.9"/>
    <b v="0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2"/>
    <s v="US"/>
    <s v="USD"/>
    <n v="1425233240"/>
    <d v="2015-03-01T18:07:20"/>
    <n v="1422641240"/>
    <x v="2683"/>
    <x v="1"/>
    <b v="0"/>
    <n v="3"/>
    <n v="12"/>
    <b v="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n v="0"/>
    <x v="2"/>
    <s v="US"/>
    <s v="USD"/>
    <n v="1407621425"/>
    <d v="2014-08-09T21:57:05"/>
    <n v="1404165425"/>
    <x v="2684"/>
    <x v="4"/>
    <b v="0"/>
    <n v="4"/>
    <n v="200"/>
    <b v="0"/>
    <x v="7"/>
    <x v="19"/>
  </r>
  <r>
    <n v="2685"/>
    <s v="Nana's Home Cooking on Wheels"/>
    <s v="Home cooked meals made by Nana. Indiana's famous tenderloin sandwiches, Nana's homemade cole slaw and so much more."/>
    <n v="50000"/>
    <n v="10"/>
    <n v="0"/>
    <x v="2"/>
    <s v="US"/>
    <s v="USD"/>
    <n v="1430149330"/>
    <d v="2015-04-27T15:42:10"/>
    <n v="1424968930"/>
    <x v="2685"/>
    <x v="12"/>
    <b v="0"/>
    <n v="1"/>
    <n v="10"/>
    <b v="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s v="US"/>
    <s v="USD"/>
    <n v="1412119423"/>
    <d v="2014-09-30T23:23:43"/>
    <n v="1410391423"/>
    <x v="2686"/>
    <x v="18"/>
    <b v="0"/>
    <n v="0"/>
    <s v="N/A"/>
    <b v="0"/>
    <x v="7"/>
    <x v="19"/>
  </r>
  <r>
    <n v="2687"/>
    <s v="Munch Wagon"/>
    <s v="Your American Pizzas, Wings, Stuffed Gouda Burger, Sweet &amp; Russet Potato Fries served on a food Truck!!"/>
    <n v="15000"/>
    <n v="0"/>
    <n v="0"/>
    <x v="2"/>
    <s v="US"/>
    <s v="USD"/>
    <n v="1435591318"/>
    <d v="2015-06-29T15:21:58"/>
    <n v="1432999318"/>
    <x v="2687"/>
    <x v="1"/>
    <b v="0"/>
    <n v="0"/>
    <s v="N/A"/>
    <b v="0"/>
    <x v="7"/>
    <x v="19"/>
  </r>
  <r>
    <n v="2688"/>
    <s v="Mac N Cheez Food Truck"/>
    <s v="The amazing gourmet Mac N Cheez Food Truck Campaigne!"/>
    <n v="50000"/>
    <n v="74"/>
    <n v="0"/>
    <x v="2"/>
    <s v="US"/>
    <s v="USD"/>
    <n v="1424746800"/>
    <d v="2015-02-24T03:00:00"/>
    <n v="1422067870"/>
    <x v="2688"/>
    <x v="0"/>
    <b v="0"/>
    <n v="14"/>
    <n v="5.29"/>
    <b v="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2"/>
    <s v="US"/>
    <s v="USD"/>
    <n v="1469919890"/>
    <d v="2016-07-30T23:04:50"/>
    <n v="1467327890"/>
    <x v="2689"/>
    <x v="1"/>
    <b v="0"/>
    <n v="1"/>
    <n v="1"/>
    <b v="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0"/>
    <x v="2"/>
    <s v="US"/>
    <s v="USD"/>
    <n v="1433298676"/>
    <d v="2015-06-03T02:31:16"/>
    <n v="1429410676"/>
    <x v="2690"/>
    <x v="11"/>
    <b v="0"/>
    <n v="118"/>
    <n v="72.760000000000005"/>
    <b v="0"/>
    <x v="7"/>
    <x v="19"/>
  </r>
  <r>
    <n v="2691"/>
    <s v="Cook"/>
    <s v="A Great New local Food Truck serving up ethnic fusion inspired eats in Ottawa."/>
    <n v="65000"/>
    <n v="35"/>
    <n v="0"/>
    <x v="2"/>
    <s v="CA"/>
    <s v="CAD"/>
    <n v="1431278557"/>
    <d v="2015-05-10T17:22:37"/>
    <n v="1427390557"/>
    <x v="2691"/>
    <x v="11"/>
    <b v="0"/>
    <n v="2"/>
    <n v="17.5"/>
    <b v="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n v="0"/>
    <x v="2"/>
    <s v="US"/>
    <s v="USD"/>
    <n v="1427266860"/>
    <d v="2015-03-25T07:01:00"/>
    <n v="1424678460"/>
    <x v="2692"/>
    <x v="1"/>
    <b v="0"/>
    <n v="1"/>
    <n v="25"/>
    <b v="0"/>
    <x v="7"/>
    <x v="19"/>
  </r>
  <r>
    <n v="2693"/>
    <s v="Chili dog"/>
    <s v="I want to start a food truck that specializes in chili cheese dogs, using new kinds of meats, cheeses and toppings you wouldn't imagine"/>
    <n v="5000"/>
    <n v="40"/>
    <n v="0"/>
    <x v="2"/>
    <s v="US"/>
    <s v="USD"/>
    <n v="1407899966"/>
    <d v="2014-08-13T03:19:26"/>
    <n v="1405307966"/>
    <x v="2693"/>
    <x v="1"/>
    <b v="0"/>
    <n v="3"/>
    <n v="13.33"/>
    <b v="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2"/>
    <s v="US"/>
    <s v="USD"/>
    <n v="1411701739"/>
    <d v="2014-09-26T03:22:19"/>
    <n v="1409109739"/>
    <x v="2694"/>
    <x v="1"/>
    <b v="0"/>
    <n v="1"/>
    <n v="1"/>
    <b v="0"/>
    <x v="7"/>
    <x v="19"/>
  </r>
  <r>
    <n v="2695"/>
    <s v="Fat daddy mac food truck"/>
    <s v="I am creating food magic on the go! Amazing food isn't just for sitdown restaraunts anymore!"/>
    <n v="15000"/>
    <n v="71"/>
    <n v="0"/>
    <x v="2"/>
    <s v="US"/>
    <s v="USD"/>
    <n v="1428981718"/>
    <d v="2015-04-14T03:21:58"/>
    <n v="1423801318"/>
    <x v="2695"/>
    <x v="12"/>
    <b v="0"/>
    <n v="3"/>
    <n v="23.67"/>
    <b v="0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n v="0"/>
    <x v="2"/>
    <s v="US"/>
    <s v="USD"/>
    <n v="1419538560"/>
    <d v="2014-12-25T20:16:00"/>
    <n v="1416600960"/>
    <x v="2696"/>
    <x v="35"/>
    <b v="0"/>
    <n v="38"/>
    <n v="89.21"/>
    <b v="0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n v="0"/>
    <x v="2"/>
    <s v="US"/>
    <s v="USD"/>
    <n v="1438552800"/>
    <d v="2015-08-02T22:00:00"/>
    <n v="1435876423"/>
    <x v="2697"/>
    <x v="0"/>
    <b v="0"/>
    <n v="52"/>
    <n v="116.56"/>
    <b v="0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2"/>
    <s v="US"/>
    <s v="USD"/>
    <n v="1403904808"/>
    <d v="2014-06-27T21:33:28"/>
    <n v="1401312808"/>
    <x v="2698"/>
    <x v="1"/>
    <b v="0"/>
    <n v="2"/>
    <n v="13.01"/>
    <b v="0"/>
    <x v="7"/>
    <x v="19"/>
  </r>
  <r>
    <n v="2699"/>
    <s v="my bakery truck"/>
    <s v="Hi, I want make my first bakery. Food truck was great, but I not have a car licence. So, help me to be my dream!"/>
    <n v="2"/>
    <n v="0"/>
    <n v="0"/>
    <x v="2"/>
    <s v="CA"/>
    <s v="CAD"/>
    <n v="1407533463"/>
    <d v="2014-08-08T21:31:03"/>
    <n v="1404941463"/>
    <x v="2699"/>
    <x v="1"/>
    <b v="0"/>
    <n v="0"/>
    <s v="N/A"/>
    <b v="0"/>
    <x v="7"/>
    <x v="19"/>
  </r>
  <r>
    <n v="2700"/>
    <s v="Holly's Hot Stuff"/>
    <s v="I currently own and operate a hot dog cart. I am hoping to purchase a used food truck so I can do business year round!"/>
    <n v="9999"/>
    <n v="70"/>
    <n v="0"/>
    <x v="2"/>
    <s v="US"/>
    <s v="USD"/>
    <n v="1411073972"/>
    <d v="2014-09-18T20:59:32"/>
    <n v="1408481972"/>
    <x v="2700"/>
    <x v="1"/>
    <b v="0"/>
    <n v="4"/>
    <n v="17.5"/>
    <b v="0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0"/>
    <x v="3"/>
    <s v="IE"/>
    <s v="EUR"/>
    <n v="1491586534"/>
    <d v="2017-04-07T17:35:34"/>
    <n v="1488911734"/>
    <x v="2701"/>
    <x v="0"/>
    <b v="0"/>
    <n v="46"/>
    <n v="34.130000000000003"/>
    <b v="0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0"/>
    <x v="3"/>
    <s v="US"/>
    <s v="USD"/>
    <n v="1491416077"/>
    <d v="2017-04-05T18:14:37"/>
    <n v="1488827677"/>
    <x v="2702"/>
    <x v="1"/>
    <b v="1"/>
    <n v="26"/>
    <n v="132.35"/>
    <b v="0"/>
    <x v="1"/>
    <x v="38"/>
  </r>
  <r>
    <n v="2703"/>
    <s v="Bisagra Teatro: Foro Multidisciplinario"/>
    <s v="Â¡Tu nuevo espacio cultural multidisciplinario en el centro de Pachuca, Hidalgo"/>
    <n v="40000"/>
    <n v="41500"/>
    <n v="1"/>
    <x v="3"/>
    <s v="MX"/>
    <s v="MXN"/>
    <n v="1490196830"/>
    <d v="2017-03-22T15:33:50"/>
    <n v="1485016430"/>
    <x v="2703"/>
    <x v="12"/>
    <b v="0"/>
    <n v="45"/>
    <n v="922.22"/>
    <b v="0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n v="0"/>
    <x v="3"/>
    <s v="US"/>
    <s v="USD"/>
    <n v="1491421314"/>
    <d v="2017-04-05T19:41:54"/>
    <n v="1487709714"/>
    <x v="2704"/>
    <x v="40"/>
    <b v="0"/>
    <n v="7"/>
    <n v="163.57"/>
    <b v="0"/>
    <x v="1"/>
    <x v="38"/>
  </r>
  <r>
    <n v="2705"/>
    <s v="Fischer Theatre Marquee"/>
    <s v="Help light the lights at the historic Fischer Theatre in Danville, IL."/>
    <n v="16500"/>
    <n v="1739"/>
    <n v="0"/>
    <x v="3"/>
    <s v="US"/>
    <s v="USD"/>
    <n v="1490389158"/>
    <d v="2017-03-24T20:59:18"/>
    <n v="1486504758"/>
    <x v="2705"/>
    <x v="11"/>
    <b v="0"/>
    <n v="8"/>
    <n v="217.38"/>
    <b v="0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n v="1"/>
    <x v="0"/>
    <s v="US"/>
    <s v="USD"/>
    <n v="1413442740"/>
    <d v="2014-10-16T06:59:00"/>
    <n v="1410937483"/>
    <x v="2706"/>
    <x v="41"/>
    <b v="1"/>
    <n v="263"/>
    <n v="149.44"/>
    <b v="1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n v="4"/>
    <x v="0"/>
    <s v="US"/>
    <s v="USD"/>
    <n v="1369637940"/>
    <d v="2013-05-27T06:59:00"/>
    <n v="1367088443"/>
    <x v="2707"/>
    <x v="1"/>
    <b v="1"/>
    <n v="394"/>
    <n v="71.239999999999995"/>
    <b v="1"/>
    <x v="1"/>
    <x v="38"/>
  </r>
  <r>
    <n v="2708"/>
    <s v="Angel Comedy Club"/>
    <s v="Angel Comedy Club: A permanent home for Londonâ€™s loveliest comedy night - a community comedy club"/>
    <n v="20000"/>
    <n v="46643.07"/>
    <n v="2"/>
    <x v="0"/>
    <s v="GB"/>
    <s v="GBP"/>
    <n v="1469119526"/>
    <d v="2016-07-21T16:45:26"/>
    <n v="1463935526"/>
    <x v="2708"/>
    <x v="12"/>
    <b v="1"/>
    <n v="1049"/>
    <n v="44.46"/>
    <b v="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"/>
    <x v="0"/>
    <s v="US"/>
    <s v="USD"/>
    <n v="1475553540"/>
    <d v="2016-10-04T03:59:00"/>
    <n v="1472528141"/>
    <x v="2709"/>
    <x v="6"/>
    <b v="1"/>
    <n v="308"/>
    <n v="164.94"/>
    <b v="1"/>
    <x v="1"/>
    <x v="38"/>
  </r>
  <r>
    <n v="2710"/>
    <s v="House of Yes"/>
    <s v="Building Brooklyn's own creative venue for circus, theater and events of all types."/>
    <n v="60000"/>
    <n v="92340.21"/>
    <n v="2"/>
    <x v="0"/>
    <s v="US"/>
    <s v="USD"/>
    <n v="1407549600"/>
    <d v="2014-08-09T02:00:00"/>
    <n v="1404797428"/>
    <x v="2710"/>
    <x v="22"/>
    <b v="1"/>
    <n v="1088"/>
    <n v="84.87"/>
    <b v="1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n v="1"/>
    <x v="0"/>
    <s v="GB"/>
    <s v="GBP"/>
    <n v="1403301660"/>
    <d v="2014-06-20T22:01:00"/>
    <n v="1400694790"/>
    <x v="2711"/>
    <x v="1"/>
    <b v="1"/>
    <n v="73"/>
    <n v="53.95"/>
    <b v="1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"/>
    <x v="0"/>
    <s v="US"/>
    <s v="USD"/>
    <n v="1373738400"/>
    <d v="2013-07-13T18:00:00"/>
    <n v="1370568560"/>
    <x v="2712"/>
    <x v="46"/>
    <b v="1"/>
    <n v="143"/>
    <n v="50.53"/>
    <b v="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"/>
    <x v="0"/>
    <s v="US"/>
    <s v="USD"/>
    <n v="1450971684"/>
    <d v="2015-12-24T15:41:24"/>
    <n v="1447515684"/>
    <x v="2713"/>
    <x v="4"/>
    <b v="1"/>
    <n v="1420"/>
    <n v="108"/>
    <b v="1"/>
    <x v="1"/>
    <x v="38"/>
  </r>
  <r>
    <n v="2714"/>
    <s v="The Crane Theater"/>
    <s v="The Crane will be the new home for independent theater in Northeast Minneapolis"/>
    <n v="25000"/>
    <n v="29089"/>
    <n v="1"/>
    <x v="0"/>
    <s v="US"/>
    <s v="USD"/>
    <n v="1476486000"/>
    <d v="2016-10-14T23:00:00"/>
    <n v="1474040596"/>
    <x v="2714"/>
    <x v="33"/>
    <b v="1"/>
    <n v="305"/>
    <n v="95.37"/>
    <b v="1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3"/>
    <x v="0"/>
    <s v="US"/>
    <s v="USD"/>
    <n v="1456047228"/>
    <d v="2016-02-21T09:33:48"/>
    <n v="1453109628"/>
    <x v="2715"/>
    <x v="35"/>
    <b v="1"/>
    <n v="551"/>
    <n v="57.63"/>
    <b v="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"/>
    <x v="0"/>
    <s v="DE"/>
    <s v="EUR"/>
    <n v="1444291193"/>
    <d v="2015-10-08T07:59:53"/>
    <n v="1441699193"/>
    <x v="2716"/>
    <x v="1"/>
    <b v="1"/>
    <n v="187"/>
    <n v="64.16"/>
    <b v="1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n v="1"/>
    <x v="0"/>
    <s v="US"/>
    <s v="USD"/>
    <n v="1417906649"/>
    <d v="2014-12-06T22:57:29"/>
    <n v="1414015049"/>
    <x v="2717"/>
    <x v="11"/>
    <b v="1"/>
    <n v="325"/>
    <n v="92.39"/>
    <b v="1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n v="1"/>
    <x v="0"/>
    <s v="US"/>
    <s v="USD"/>
    <n v="1462316400"/>
    <d v="2016-05-03T23:00:00"/>
    <n v="1459865945"/>
    <x v="2718"/>
    <x v="33"/>
    <b v="1"/>
    <n v="148"/>
    <n v="125.98"/>
    <b v="1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"/>
    <x v="0"/>
    <s v="US"/>
    <s v="USD"/>
    <n v="1460936694"/>
    <d v="2016-04-17T23:44:54"/>
    <n v="1455756294"/>
    <x v="2719"/>
    <x v="12"/>
    <b v="0"/>
    <n v="69"/>
    <n v="94.64"/>
    <b v="1"/>
    <x v="1"/>
    <x v="38"/>
  </r>
  <r>
    <n v="2720"/>
    <s v="The Comedy Project"/>
    <s v="An improv, sketch and experimental comedy and cocktail venue in downtown Grand Rapids, Michigan"/>
    <n v="25000"/>
    <n v="29531"/>
    <n v="1"/>
    <x v="0"/>
    <s v="US"/>
    <s v="USD"/>
    <n v="1478866253"/>
    <d v="2016-11-11T12:10:53"/>
    <n v="1476270653"/>
    <x v="2720"/>
    <x v="1"/>
    <b v="0"/>
    <n v="173"/>
    <n v="170.7"/>
    <b v="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5"/>
    <x v="0"/>
    <s v="GB"/>
    <s v="GBP"/>
    <n v="1378494000"/>
    <d v="2013-09-06T19:00:00"/>
    <n v="1375880598"/>
    <x v="2721"/>
    <x v="1"/>
    <b v="0"/>
    <n v="269"/>
    <n v="40.76"/>
    <b v="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3"/>
    <x v="0"/>
    <s v="US"/>
    <s v="USD"/>
    <n v="1485722053"/>
    <d v="2017-01-29T20:34:13"/>
    <n v="1480538053"/>
    <x v="2722"/>
    <x v="12"/>
    <b v="0"/>
    <n v="185"/>
    <n v="68.25"/>
    <b v="1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"/>
    <x v="0"/>
    <s v="US"/>
    <s v="USD"/>
    <n v="1420060088"/>
    <d v="2014-12-31T21:08:08"/>
    <n v="1414872488"/>
    <x v="2723"/>
    <x v="12"/>
    <b v="0"/>
    <n v="176"/>
    <n v="95.49"/>
    <b v="1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3"/>
    <x v="0"/>
    <s v="GB"/>
    <s v="GBP"/>
    <n v="1439625059"/>
    <d v="2015-08-15T07:50:59"/>
    <n v="1436860259"/>
    <x v="2724"/>
    <x v="22"/>
    <b v="0"/>
    <n v="1019"/>
    <n v="7.19"/>
    <b v="1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n v="1"/>
    <x v="0"/>
    <s v="CA"/>
    <s v="CAD"/>
    <n v="1488390735"/>
    <d v="2017-03-01T17:52:15"/>
    <n v="1484070735"/>
    <x v="2725"/>
    <x v="38"/>
    <b v="0"/>
    <n v="113"/>
    <n v="511.65"/>
    <b v="1"/>
    <x v="2"/>
    <x v="30"/>
  </r>
  <r>
    <n v="2726"/>
    <s v="Krimston TWO - Dual SIM case for iPhone"/>
    <s v="Krimston TWO: iPhone Dual SIM Case"/>
    <n v="100000"/>
    <n v="105745"/>
    <n v="1"/>
    <x v="0"/>
    <s v="US"/>
    <s v="USD"/>
    <n v="1461333311"/>
    <d v="2016-04-22T13:55:11"/>
    <n v="1458741311"/>
    <x v="2726"/>
    <x v="1"/>
    <b v="0"/>
    <n v="404"/>
    <n v="261.75"/>
    <b v="1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5"/>
    <x v="0"/>
    <s v="US"/>
    <s v="USD"/>
    <n v="1438964063"/>
    <d v="2015-08-07T16:14:23"/>
    <n v="1436804063"/>
    <x v="2727"/>
    <x v="25"/>
    <b v="0"/>
    <n v="707"/>
    <n v="69.760000000000005"/>
    <b v="1"/>
    <x v="2"/>
    <x v="30"/>
  </r>
  <r>
    <n v="2728"/>
    <s v="Multi-Function SSD Shield for the Raspberry Pi 2"/>
    <s v="SSD, WiFi, RTC w/Battery and high power USB all in one shield."/>
    <n v="15000"/>
    <n v="30274"/>
    <n v="2"/>
    <x v="0"/>
    <s v="US"/>
    <s v="USD"/>
    <n v="1451485434"/>
    <d v="2015-12-30T14:23:54"/>
    <n v="1448461434"/>
    <x v="2728"/>
    <x v="6"/>
    <b v="0"/>
    <n v="392"/>
    <n v="77.23"/>
    <b v="1"/>
    <x v="2"/>
    <x v="30"/>
  </r>
  <r>
    <n v="2729"/>
    <s v="McChi Luggage: It's a Luggage, USB Charger and a Table Top"/>
    <s v="A luggage that is more than a luggage! It is what you want it to be."/>
    <n v="7500"/>
    <n v="7833"/>
    <n v="1"/>
    <x v="0"/>
    <s v="US"/>
    <s v="USD"/>
    <n v="1430459197"/>
    <d v="2015-05-01T05:46:37"/>
    <n v="1427867197"/>
    <x v="2729"/>
    <x v="1"/>
    <b v="0"/>
    <n v="23"/>
    <n v="340.57"/>
    <b v="1"/>
    <x v="2"/>
    <x v="30"/>
  </r>
  <r>
    <n v="2730"/>
    <s v="Yaba - Portable Speaker &amp; Guitar Amp"/>
    <s v="The world's most powerful portable speaker and guitar amplifier. Turns any surface into a speaker."/>
    <n v="27000"/>
    <n v="45979.01"/>
    <n v="2"/>
    <x v="0"/>
    <s v="US"/>
    <s v="USD"/>
    <n v="1366635575"/>
    <d v="2013-04-22T12:59:35"/>
    <n v="1363611575"/>
    <x v="2730"/>
    <x v="6"/>
    <b v="0"/>
    <n v="682"/>
    <n v="67.42"/>
    <b v="1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"/>
    <x v="0"/>
    <s v="US"/>
    <s v="USD"/>
    <n v="1413604800"/>
    <d v="2014-10-18T04:00:00"/>
    <n v="1408624622"/>
    <x v="2731"/>
    <x v="44"/>
    <b v="0"/>
    <n v="37"/>
    <n v="845.7"/>
    <b v="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"/>
    <x v="0"/>
    <s v="US"/>
    <s v="USD"/>
    <n v="1369699200"/>
    <d v="2013-05-28T00:00:00"/>
    <n v="1366917828"/>
    <x v="2732"/>
    <x v="22"/>
    <b v="0"/>
    <n v="146"/>
    <n v="97.19"/>
    <b v="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"/>
    <x v="0"/>
    <s v="US"/>
    <s v="USD"/>
    <n v="1428643974"/>
    <d v="2015-04-10T05:32:54"/>
    <n v="1423463574"/>
    <x v="2733"/>
    <x v="12"/>
    <b v="0"/>
    <n v="119"/>
    <n v="451.84"/>
    <b v="1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"/>
    <x v="0"/>
    <s v="US"/>
    <s v="USD"/>
    <n v="1476395940"/>
    <d v="2016-10-13T21:59:00"/>
    <n v="1473782592"/>
    <x v="2734"/>
    <x v="1"/>
    <b v="0"/>
    <n v="163"/>
    <n v="138.66999999999999"/>
    <b v="1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10"/>
    <x v="0"/>
    <s v="GB"/>
    <s v="GBP"/>
    <n v="1363204800"/>
    <d v="2013-03-13T20:00:00"/>
    <n v="1360551250"/>
    <x v="2735"/>
    <x v="0"/>
    <b v="0"/>
    <n v="339"/>
    <n v="21.64"/>
    <b v="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"/>
    <x v="0"/>
    <s v="CA"/>
    <s v="CAD"/>
    <n v="1398268773"/>
    <d v="2014-04-23T15:59:33"/>
    <n v="1395676773"/>
    <x v="2736"/>
    <x v="1"/>
    <b v="0"/>
    <n v="58"/>
    <n v="169.52"/>
    <b v="1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"/>
    <x v="0"/>
    <s v="US"/>
    <s v="USD"/>
    <n v="1389812400"/>
    <d v="2014-01-15T19:00:00"/>
    <n v="1386108087"/>
    <x v="2737"/>
    <x v="40"/>
    <b v="0"/>
    <n v="456"/>
    <n v="161.88"/>
    <b v="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"/>
    <x v="0"/>
    <s v="US"/>
    <s v="USD"/>
    <n v="1478402804"/>
    <d v="2016-11-06T03:26:44"/>
    <n v="1473218804"/>
    <x v="2738"/>
    <x v="12"/>
    <b v="0"/>
    <n v="15"/>
    <n v="493.13"/>
    <b v="1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4"/>
    <x v="0"/>
    <s v="GB"/>
    <s v="GBP"/>
    <n v="1399324717"/>
    <d v="2014-05-05T21:18:37"/>
    <n v="1395436717"/>
    <x v="2739"/>
    <x v="11"/>
    <b v="0"/>
    <n v="191"/>
    <n v="22.12"/>
    <b v="1"/>
    <x v="2"/>
    <x v="30"/>
  </r>
  <r>
    <n v="2740"/>
    <s v="Vertical Garden Prototype"/>
    <s v="I am interested in testing the plant yields of this vertical garden as well as some other applications"/>
    <n v="300"/>
    <n v="310"/>
    <n v="1"/>
    <x v="0"/>
    <s v="US"/>
    <s v="USD"/>
    <n v="1426117552"/>
    <d v="2015-03-11T23:45:52"/>
    <n v="1423529152"/>
    <x v="2740"/>
    <x v="1"/>
    <b v="0"/>
    <n v="17"/>
    <n v="18.239999999999998"/>
    <b v="1"/>
    <x v="2"/>
    <x v="30"/>
  </r>
  <r>
    <n v="2741"/>
    <s v="Mrs. Brown and Her Lost Puppy."/>
    <s v="Help me publish my 1st children's book as an aspiring author!"/>
    <n v="8000"/>
    <n v="35"/>
    <n v="0"/>
    <x v="2"/>
    <s v="US"/>
    <s v="USD"/>
    <n v="1413770820"/>
    <d v="2014-10-20T02:07:00"/>
    <n v="1412005602"/>
    <x v="2741"/>
    <x v="18"/>
    <b v="0"/>
    <n v="4"/>
    <n v="8.75"/>
    <b v="0"/>
    <x v="3"/>
    <x v="39"/>
  </r>
  <r>
    <n v="2742"/>
    <s v="What a Zoo!"/>
    <s v="The pachyderms at the Denver Zoo are moving. Follow along on the convoluted journey to their new home."/>
    <n v="2500"/>
    <n v="731"/>
    <n v="0"/>
    <x v="2"/>
    <s v="US"/>
    <s v="USD"/>
    <n v="1337102187"/>
    <d v="2012-05-15T17:16:27"/>
    <n v="1335892587"/>
    <x v="2742"/>
    <x v="20"/>
    <b v="0"/>
    <n v="18"/>
    <n v="40.61"/>
    <b v="0"/>
    <x v="3"/>
    <x v="39"/>
  </r>
  <r>
    <n v="2743"/>
    <s v="St. Nick Jr"/>
    <s v="One Christmas every child was naughty, and Santa's son _x000a_St. Nick Jr sacrifices all his gifts over his whole life, for the children"/>
    <n v="5999"/>
    <n v="0"/>
    <n v="0"/>
    <x v="2"/>
    <s v="US"/>
    <s v="USD"/>
    <n v="1476863607"/>
    <d v="2016-10-19T07:53:27"/>
    <n v="1474271607"/>
    <x v="2743"/>
    <x v="1"/>
    <b v="0"/>
    <n v="0"/>
    <s v="N/A"/>
    <b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0"/>
    <x v="2"/>
    <s v="US"/>
    <s v="USD"/>
    <n v="1330478998"/>
    <d v="2012-02-29T01:29:58"/>
    <n v="1327886998"/>
    <x v="2744"/>
    <x v="1"/>
    <b v="0"/>
    <n v="22"/>
    <n v="37.950000000000003"/>
    <b v="0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n v="0"/>
    <x v="2"/>
    <s v="US"/>
    <s v="USD"/>
    <n v="1342309368"/>
    <d v="2012-07-14T23:42:48"/>
    <n v="1337125368"/>
    <x v="2745"/>
    <x v="12"/>
    <b v="0"/>
    <n v="49"/>
    <n v="35.729999999999997"/>
    <b v="0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n v="0"/>
    <x v="2"/>
    <s v="US"/>
    <s v="USD"/>
    <n v="1409337911"/>
    <d v="2014-08-29T18:45:11"/>
    <n v="1406745911"/>
    <x v="2746"/>
    <x v="1"/>
    <b v="0"/>
    <n v="19"/>
    <n v="42.16"/>
    <b v="0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0"/>
    <x v="2"/>
    <s v="US"/>
    <s v="USD"/>
    <n v="1339816200"/>
    <d v="2012-06-16T03:10:00"/>
    <n v="1337095997"/>
    <x v="2747"/>
    <x v="0"/>
    <b v="0"/>
    <n v="4"/>
    <n v="35"/>
    <b v="0"/>
    <x v="3"/>
    <x v="39"/>
  </r>
  <r>
    <n v="2748"/>
    <s v="Native American Language Book for Children"/>
    <s v="Interactive Book with Audio to learn the Ojibwe Language for Children.  Website, Ebook and more!"/>
    <n v="5000"/>
    <n v="53"/>
    <n v="0"/>
    <x v="2"/>
    <s v="US"/>
    <s v="USD"/>
    <n v="1472835802"/>
    <d v="2016-09-02T17:03:22"/>
    <n v="1470243802"/>
    <x v="2748"/>
    <x v="1"/>
    <b v="0"/>
    <n v="4"/>
    <n v="13.25"/>
    <b v="0"/>
    <x v="3"/>
    <x v="39"/>
  </r>
  <r>
    <n v="2749"/>
    <s v="A Tree is a Tree, no matter what you see.  CHILDREN'S BOOK"/>
    <s v="Self-publishing my children's book."/>
    <n v="10000"/>
    <n v="110"/>
    <n v="0"/>
    <x v="2"/>
    <s v="US"/>
    <s v="USD"/>
    <n v="1428171037"/>
    <d v="2015-04-04T18:10:37"/>
    <n v="1425582637"/>
    <x v="2749"/>
    <x v="1"/>
    <b v="0"/>
    <n v="2"/>
    <n v="55"/>
    <b v="0"/>
    <x v="3"/>
    <x v="39"/>
  </r>
  <r>
    <n v="2750"/>
    <s v="My Child, My Blessing"/>
    <s v="This is a journal where parents daily write something positive about their child.  Places for pictures, too."/>
    <n v="1999"/>
    <n v="0"/>
    <n v="0"/>
    <x v="2"/>
    <s v="US"/>
    <s v="USD"/>
    <n v="1341086400"/>
    <d v="2012-06-30T20:00:00"/>
    <n v="1340055345"/>
    <x v="2750"/>
    <x v="65"/>
    <b v="0"/>
    <n v="0"/>
    <s v="N/A"/>
    <b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s v="US"/>
    <s v="USD"/>
    <n v="1403039842"/>
    <d v="2014-06-17T21:17:22"/>
    <n v="1397855842"/>
    <x v="2751"/>
    <x v="12"/>
    <b v="0"/>
    <n v="0"/>
    <s v="N/A"/>
    <b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0"/>
    <x v="2"/>
    <s v="US"/>
    <s v="USD"/>
    <n v="1324232504"/>
    <d v="2011-12-18T18:21:44"/>
    <n v="1320776504"/>
    <x v="2752"/>
    <x v="4"/>
    <b v="0"/>
    <n v="14"/>
    <n v="39.29"/>
    <b v="0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n v="0"/>
    <x v="2"/>
    <s v="US"/>
    <s v="USD"/>
    <n v="1346017023"/>
    <d v="2012-08-26T21:37:03"/>
    <n v="1343425023"/>
    <x v="2753"/>
    <x v="1"/>
    <b v="0"/>
    <n v="8"/>
    <n v="47.5"/>
    <b v="0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s v="US"/>
    <s v="USD"/>
    <n v="1410448551"/>
    <d v="2014-09-11T15:15:51"/>
    <n v="1407856551"/>
    <x v="2754"/>
    <x v="1"/>
    <b v="0"/>
    <n v="0"/>
    <s v="N/A"/>
    <b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n v="1"/>
    <x v="2"/>
    <s v="IE"/>
    <s v="EUR"/>
    <n v="1428519527"/>
    <d v="2015-04-08T18:58:47"/>
    <n v="1425927527"/>
    <x v="2755"/>
    <x v="1"/>
    <b v="0"/>
    <n v="15"/>
    <n v="17.329999999999998"/>
    <b v="0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n v="0"/>
    <x v="2"/>
    <s v="US"/>
    <s v="USD"/>
    <n v="1389476201"/>
    <d v="2014-01-11T21:36:41"/>
    <n v="1386884201"/>
    <x v="2756"/>
    <x v="1"/>
    <b v="0"/>
    <n v="33"/>
    <n v="31.76"/>
    <b v="0"/>
    <x v="3"/>
    <x v="39"/>
  </r>
  <r>
    <n v="2757"/>
    <s v="C is for Crooked"/>
    <s v="A children's letter book that Lampoons Hillary Clinton"/>
    <n v="1500"/>
    <n v="10"/>
    <n v="0"/>
    <x v="2"/>
    <s v="US"/>
    <s v="USD"/>
    <n v="1470498332"/>
    <d v="2016-08-06T15:45:32"/>
    <n v="1469202332"/>
    <x v="2757"/>
    <x v="13"/>
    <b v="0"/>
    <n v="2"/>
    <n v="5"/>
    <b v="0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0"/>
    <x v="2"/>
    <s v="AU"/>
    <s v="AUD"/>
    <n v="1476095783"/>
    <d v="2016-10-10T10:36:23"/>
    <n v="1474886183"/>
    <x v="2758"/>
    <x v="20"/>
    <b v="0"/>
    <n v="6"/>
    <n v="39"/>
    <b v="0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0"/>
    <x v="2"/>
    <s v="AU"/>
    <s v="AUD"/>
    <n v="1468658866"/>
    <d v="2016-07-16T08:47:46"/>
    <n v="1464943666"/>
    <x v="2759"/>
    <x v="40"/>
    <b v="0"/>
    <n v="2"/>
    <n v="52.5"/>
    <b v="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s v="GB"/>
    <s v="GBP"/>
    <n v="1371726258"/>
    <d v="2013-06-20T11:04:18"/>
    <n v="1369134258"/>
    <x v="2760"/>
    <x v="1"/>
    <b v="0"/>
    <n v="0"/>
    <s v="N/A"/>
    <b v="0"/>
    <x v="3"/>
    <x v="39"/>
  </r>
  <r>
    <n v="2761"/>
    <s v="Learn U.S. Geography: Dreaming my way across The U.S."/>
    <s v="Help me give away 500 copies of my picture book so more kids will know US geography!"/>
    <n v="5000"/>
    <n v="36"/>
    <n v="0"/>
    <x v="2"/>
    <s v="US"/>
    <s v="USD"/>
    <n v="1357176693"/>
    <d v="2013-01-03T01:31:33"/>
    <n v="1354584693"/>
    <x v="2761"/>
    <x v="1"/>
    <b v="0"/>
    <n v="4"/>
    <n v="9"/>
    <b v="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n v="0"/>
    <x v="2"/>
    <s v="US"/>
    <s v="USD"/>
    <n v="1332114795"/>
    <d v="2012-03-18T23:53:15"/>
    <n v="1326934395"/>
    <x v="2762"/>
    <x v="12"/>
    <b v="0"/>
    <n v="1"/>
    <n v="25"/>
    <b v="0"/>
    <x v="3"/>
    <x v="39"/>
  </r>
  <r>
    <n v="2763"/>
    <s v="My Christmas Star"/>
    <s v="How Santa finds childrens homes without getting lost by following certain stars."/>
    <n v="39400"/>
    <n v="90"/>
    <n v="0"/>
    <x v="2"/>
    <s v="US"/>
    <s v="USD"/>
    <n v="1369403684"/>
    <d v="2013-05-24T13:54:44"/>
    <n v="1365515684"/>
    <x v="2763"/>
    <x v="11"/>
    <b v="0"/>
    <n v="3"/>
    <n v="30"/>
    <b v="0"/>
    <x v="3"/>
    <x v="39"/>
  </r>
  <r>
    <n v="2764"/>
    <s v="A Growing Adventure"/>
    <s v="My Budding Bears are four teddy bears living in an enchanted garden sharing friendship, tea parties and delightful adventures."/>
    <n v="4000"/>
    <n v="45"/>
    <n v="0"/>
    <x v="2"/>
    <s v="US"/>
    <s v="USD"/>
    <n v="1338404400"/>
    <d v="2012-05-30T19:00:00"/>
    <n v="1335855631"/>
    <x v="2764"/>
    <x v="41"/>
    <b v="0"/>
    <n v="4"/>
    <n v="11.25"/>
    <b v="0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s v="US"/>
    <s v="USD"/>
    <n v="1351432428"/>
    <d v="2012-10-28T13:53:48"/>
    <n v="1350050028"/>
    <x v="2765"/>
    <x v="3"/>
    <b v="0"/>
    <n v="0"/>
    <s v="N/A"/>
    <b v="0"/>
    <x v="3"/>
    <x v="39"/>
  </r>
  <r>
    <n v="2766"/>
    <s v="Jambie"/>
    <s v="Jambie is a children's book geared towards kids ages 4-9 years of age. This book teaches young children about making wise decisions."/>
    <n v="5000"/>
    <n v="100"/>
    <n v="0"/>
    <x v="2"/>
    <s v="US"/>
    <s v="USD"/>
    <n v="1313078518"/>
    <d v="2011-08-11T16:01:58"/>
    <n v="1310486518"/>
    <x v="2766"/>
    <x v="1"/>
    <b v="0"/>
    <n v="4"/>
    <n v="25"/>
    <b v="0"/>
    <x v="3"/>
    <x v="39"/>
  </r>
  <r>
    <n v="2767"/>
    <s v="the Giant Turnip"/>
    <s v="An animated bedtime story with Dedka, Babka and the rest of the family working together on a BIG problem"/>
    <n v="4000"/>
    <n v="34"/>
    <n v="0"/>
    <x v="2"/>
    <s v="CA"/>
    <s v="CAD"/>
    <n v="1439766050"/>
    <d v="2015-08-16T23:00:50"/>
    <n v="1434582050"/>
    <x v="2767"/>
    <x v="12"/>
    <b v="0"/>
    <n v="3"/>
    <n v="11.33"/>
    <b v="0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n v="0"/>
    <x v="2"/>
    <s v="US"/>
    <s v="USD"/>
    <n v="1333028723"/>
    <d v="2012-03-29T13:45:23"/>
    <n v="1330440323"/>
    <x v="2768"/>
    <x v="1"/>
    <b v="0"/>
    <n v="34"/>
    <n v="29.47"/>
    <b v="0"/>
    <x v="3"/>
    <x v="39"/>
  </r>
  <r>
    <n v="2769"/>
    <s v="Raph the Ninja Giraffe"/>
    <s v="Raph the Ninja Giraffe is a project that is my 5 year old sons idea, &amp; I am working with him to bring his idea to life."/>
    <n v="800"/>
    <n v="2"/>
    <n v="0"/>
    <x v="2"/>
    <s v="GB"/>
    <s v="GBP"/>
    <n v="1401997790"/>
    <d v="2014-06-05T19:49:50"/>
    <n v="1397677790"/>
    <x v="2769"/>
    <x v="38"/>
    <b v="0"/>
    <n v="2"/>
    <n v="1"/>
    <b v="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n v="0"/>
    <x v="2"/>
    <s v="US"/>
    <s v="USD"/>
    <n v="1395158130"/>
    <d v="2014-03-18T15:55:30"/>
    <n v="1392569730"/>
    <x v="2770"/>
    <x v="1"/>
    <b v="0"/>
    <n v="33"/>
    <n v="63.1"/>
    <b v="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s v="US"/>
    <s v="USD"/>
    <n v="1359738000"/>
    <d v="2013-02-01T17:00:00"/>
    <n v="1355489140"/>
    <x v="2771"/>
    <x v="45"/>
    <b v="0"/>
    <n v="0"/>
    <s v="N/A"/>
    <b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s v="US"/>
    <s v="USD"/>
    <n v="1381006294"/>
    <d v="2013-10-05T20:51:34"/>
    <n v="1379710294"/>
    <x v="2772"/>
    <x v="13"/>
    <b v="0"/>
    <n v="0"/>
    <s v="N/A"/>
    <b v="0"/>
    <x v="3"/>
    <x v="39"/>
  </r>
  <r>
    <n v="2773"/>
    <s v="The Boat That Couldn't Float"/>
    <s v="Parents know the pain of rereading bad bedtime stories. I want to write stories that all ages will enjoy"/>
    <n v="530"/>
    <n v="1"/>
    <n v="0"/>
    <x v="2"/>
    <s v="CA"/>
    <s v="CAD"/>
    <n v="1461530721"/>
    <d v="2016-04-24T20:45:21"/>
    <n v="1460666721"/>
    <x v="2773"/>
    <x v="2"/>
    <b v="0"/>
    <n v="1"/>
    <n v="1"/>
    <b v="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0"/>
    <x v="2"/>
    <s v="US"/>
    <s v="USD"/>
    <n v="1362711728"/>
    <d v="2013-03-08T03:02:08"/>
    <n v="1360119728"/>
    <x v="2774"/>
    <x v="1"/>
    <b v="0"/>
    <n v="13"/>
    <n v="43.85"/>
    <b v="0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n v="0"/>
    <x v="2"/>
    <s v="US"/>
    <s v="USD"/>
    <n v="1323994754"/>
    <d v="2011-12-16T00:19:14"/>
    <n v="1321402754"/>
    <x v="2775"/>
    <x v="1"/>
    <b v="0"/>
    <n v="2"/>
    <n v="75"/>
    <b v="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0"/>
    <x v="2"/>
    <s v="US"/>
    <s v="USD"/>
    <n v="1434092876"/>
    <d v="2015-06-12T07:07:56"/>
    <n v="1431414476"/>
    <x v="2776"/>
    <x v="0"/>
    <b v="0"/>
    <n v="36"/>
    <n v="45.97"/>
    <b v="0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2"/>
    <s v="US"/>
    <s v="USD"/>
    <n v="1437149004"/>
    <d v="2015-07-17T16:03:24"/>
    <n v="1434557004"/>
    <x v="2777"/>
    <x v="1"/>
    <b v="0"/>
    <n v="1"/>
    <n v="10"/>
    <b v="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0"/>
    <x v="2"/>
    <s v="US"/>
    <s v="USD"/>
    <n v="1409009306"/>
    <d v="2014-08-25T23:28:26"/>
    <n v="1406417306"/>
    <x v="2778"/>
    <x v="1"/>
    <b v="0"/>
    <n v="15"/>
    <n v="93.67"/>
    <b v="0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n v="0"/>
    <x v="2"/>
    <s v="US"/>
    <s v="USD"/>
    <n v="1448204621"/>
    <d v="2015-11-22T15:03:41"/>
    <n v="1445609021"/>
    <x v="2779"/>
    <x v="1"/>
    <b v="0"/>
    <n v="1"/>
    <n v="53"/>
    <b v="0"/>
    <x v="3"/>
    <x v="39"/>
  </r>
  <r>
    <n v="2780"/>
    <s v="Travel with baby"/>
    <s v="Turn the World with my kids, and then write a book with the advice for traveling with baby"/>
    <n v="100000"/>
    <n v="0"/>
    <n v="0"/>
    <x v="2"/>
    <s v="IT"/>
    <s v="EUR"/>
    <n v="1489142688"/>
    <d v="2017-03-10T10:44:48"/>
    <n v="1486550688"/>
    <x v="2780"/>
    <x v="1"/>
    <b v="0"/>
    <n v="0"/>
    <s v="N/A"/>
    <b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n v="1"/>
    <x v="0"/>
    <s v="US"/>
    <s v="USD"/>
    <n v="1423724400"/>
    <d v="2015-02-12T07:00:00"/>
    <n v="1421274954"/>
    <x v="2781"/>
    <x v="33"/>
    <b v="0"/>
    <n v="28"/>
    <n v="47"/>
    <b v="1"/>
    <x v="1"/>
    <x v="6"/>
  </r>
  <r>
    <n v="2782"/>
    <s v="Better Than Ever Productions presents Geezer Game"/>
    <s v="The premiere theatre troupe in SE Michigan offering acting opportunities for the 50+ actor."/>
    <n v="1000"/>
    <n v="1200"/>
    <n v="1"/>
    <x v="0"/>
    <s v="US"/>
    <s v="USD"/>
    <n v="1424149140"/>
    <d v="2015-02-17T04:59:00"/>
    <n v="1421964718"/>
    <x v="2782"/>
    <x v="25"/>
    <b v="0"/>
    <n v="18"/>
    <n v="66.67"/>
    <b v="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"/>
    <x v="0"/>
    <s v="GB"/>
    <s v="GBP"/>
    <n v="1429793446"/>
    <d v="2015-04-23T12:50:46"/>
    <n v="1428583846"/>
    <x v="2783"/>
    <x v="20"/>
    <b v="0"/>
    <n v="61"/>
    <n v="18.77"/>
    <b v="1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"/>
    <x v="0"/>
    <s v="US"/>
    <s v="USD"/>
    <n v="1414608843"/>
    <d v="2014-10-29T18:54:03"/>
    <n v="1412794443"/>
    <x v="2784"/>
    <x v="21"/>
    <b v="0"/>
    <n v="108"/>
    <n v="66.11"/>
    <b v="1"/>
    <x v="1"/>
    <x v="6"/>
  </r>
  <r>
    <n v="2785"/>
    <s v="Henry VI: The War of the Roses"/>
    <s v="Bare Theatre and Raleigh Little Theatre present Shakespeare's epic, set in a post-apocalyptic dystopia."/>
    <n v="5000"/>
    <n v="5234"/>
    <n v="1"/>
    <x v="0"/>
    <s v="US"/>
    <s v="USD"/>
    <n v="1470430800"/>
    <d v="2016-08-05T21:00:00"/>
    <n v="1467865967"/>
    <x v="2785"/>
    <x v="1"/>
    <b v="0"/>
    <n v="142"/>
    <n v="36.86"/>
    <b v="1"/>
    <x v="1"/>
    <x v="6"/>
  </r>
  <r>
    <n v="2786"/>
    <s v="Fierce"/>
    <s v="A heart-melting farce about sex, art and the lovelorn lay-abouts of London-town."/>
    <n v="2500"/>
    <n v="2946"/>
    <n v="1"/>
    <x v="0"/>
    <s v="GB"/>
    <s v="GBP"/>
    <n v="1404913180"/>
    <d v="2014-07-09T13:39:40"/>
    <n v="1403703580"/>
    <x v="2786"/>
    <x v="20"/>
    <b v="0"/>
    <n v="74"/>
    <n v="39.81"/>
    <b v="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"/>
    <x v="0"/>
    <s v="US"/>
    <s v="USD"/>
    <n v="1405658752"/>
    <d v="2014-07-18T04:45:52"/>
    <n v="1403066752"/>
    <x v="2787"/>
    <x v="1"/>
    <b v="0"/>
    <n v="38"/>
    <n v="31.5"/>
    <b v="1"/>
    <x v="1"/>
    <x v="6"/>
  </r>
  <r>
    <n v="2788"/>
    <s v="ACT Underground Theatre, TLDC"/>
    <s v="MOVING FORWARD! WE HAVE REACHED GOAL BUT HAVE MORE TIME!! PLEASE CONSIDER PLEDGING."/>
    <n v="2000"/>
    <n v="2050"/>
    <n v="1"/>
    <x v="0"/>
    <s v="US"/>
    <s v="USD"/>
    <n v="1469811043"/>
    <d v="2016-07-29T16:50:43"/>
    <n v="1467219043"/>
    <x v="2788"/>
    <x v="1"/>
    <b v="0"/>
    <n v="20"/>
    <n v="102.5"/>
    <b v="1"/>
    <x v="1"/>
    <x v="6"/>
  </r>
  <r>
    <n v="2789"/>
    <s v="The Adventurers Club"/>
    <s v="BNT's Biggest Adventure So Far: Our 2015 full length production!"/>
    <n v="3000"/>
    <n v="3035"/>
    <n v="1"/>
    <x v="0"/>
    <s v="US"/>
    <s v="USD"/>
    <n v="1426132800"/>
    <d v="2015-03-12T04:00:00"/>
    <n v="1424477934"/>
    <x v="2789"/>
    <x v="23"/>
    <b v="0"/>
    <n v="24"/>
    <n v="126.46"/>
    <b v="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"/>
    <x v="0"/>
    <s v="US"/>
    <s v="USD"/>
    <n v="1423693903"/>
    <d v="2015-02-11T22:31:43"/>
    <n v="1421101903"/>
    <x v="2790"/>
    <x v="1"/>
    <b v="0"/>
    <n v="66"/>
    <n v="47.88"/>
    <b v="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"/>
    <x v="0"/>
    <s v="US"/>
    <s v="USD"/>
    <n v="1473393600"/>
    <d v="2016-09-09T04:00:00"/>
    <n v="1470778559"/>
    <x v="2791"/>
    <x v="1"/>
    <b v="0"/>
    <n v="28"/>
    <n v="73.209999999999994"/>
    <b v="1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n v="1"/>
    <x v="0"/>
    <s v="US"/>
    <s v="USD"/>
    <n v="1439357559"/>
    <d v="2015-08-12T05:32:39"/>
    <n v="1435469559"/>
    <x v="2792"/>
    <x v="11"/>
    <b v="0"/>
    <n v="24"/>
    <n v="89.67"/>
    <b v="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"/>
    <x v="0"/>
    <s v="AU"/>
    <s v="AUD"/>
    <n v="1437473005"/>
    <d v="2015-07-21T10:03:25"/>
    <n v="1434881005"/>
    <x v="2793"/>
    <x v="1"/>
    <b v="0"/>
    <n v="73"/>
    <n v="151.46"/>
    <b v="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2"/>
    <x v="0"/>
    <s v="GB"/>
    <s v="GBP"/>
    <n v="1457031600"/>
    <d v="2016-03-03T19:00:00"/>
    <n v="1455640559"/>
    <x v="2794"/>
    <x v="3"/>
    <b v="0"/>
    <n v="3"/>
    <n v="25"/>
    <b v="1"/>
    <x v="1"/>
    <x v="6"/>
  </r>
  <r>
    <n v="2795"/>
    <s v="Good Men Wanted at ANT Fest"/>
    <s v="A new play about five bad bitches who fought in the Civil War disguised as men, premiering at Ars Nova's ANT Fest."/>
    <n v="700"/>
    <n v="730"/>
    <n v="1"/>
    <x v="0"/>
    <s v="US"/>
    <s v="USD"/>
    <n v="1402095600"/>
    <d v="2014-06-06T23:00:00"/>
    <n v="1400675841"/>
    <x v="2795"/>
    <x v="3"/>
    <b v="0"/>
    <n v="20"/>
    <n v="36.5"/>
    <b v="1"/>
    <x v="1"/>
    <x v="6"/>
  </r>
  <r>
    <n v="2796"/>
    <s v="Fishcakes"/>
    <s v="Fishcakes is a piece of new writing for the Camden Fringe that explores a story of love, loss, and all the â€˜little things'."/>
    <n v="800"/>
    <n v="924"/>
    <n v="1"/>
    <x v="0"/>
    <s v="GB"/>
    <s v="GBP"/>
    <n v="1404564028"/>
    <d v="2014-07-05T12:40:28"/>
    <n v="1401972028"/>
    <x v="2796"/>
    <x v="1"/>
    <b v="0"/>
    <n v="21"/>
    <n v="44"/>
    <b v="1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"/>
    <x v="0"/>
    <s v="GB"/>
    <s v="GBP"/>
    <n v="1404858840"/>
    <d v="2014-07-08T22:34:00"/>
    <n v="1402266840"/>
    <x v="2797"/>
    <x v="1"/>
    <b v="0"/>
    <n v="94"/>
    <n v="87.36"/>
    <b v="1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"/>
    <x v="0"/>
    <s v="GB"/>
    <s v="GBP"/>
    <n v="1438358400"/>
    <d v="2015-07-31T16:00:00"/>
    <n v="1437063121"/>
    <x v="2798"/>
    <x v="13"/>
    <b v="0"/>
    <n v="139"/>
    <n v="36.47"/>
    <b v="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n v="1"/>
    <x v="0"/>
    <s v="GB"/>
    <s v="GBP"/>
    <n v="1466179200"/>
    <d v="2016-06-17T16:00:00"/>
    <n v="1463466070"/>
    <x v="2799"/>
    <x v="0"/>
    <b v="0"/>
    <n v="130"/>
    <n v="44.86"/>
    <b v="1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n v="1"/>
    <x v="0"/>
    <s v="GB"/>
    <s v="GBP"/>
    <n v="1420377366"/>
    <d v="2015-01-04T13:16:06"/>
    <n v="1415193366"/>
    <x v="2800"/>
    <x v="12"/>
    <b v="0"/>
    <n v="31"/>
    <n v="42.9"/>
    <b v="1"/>
    <x v="1"/>
    <x v="6"/>
  </r>
  <r>
    <n v="2801"/>
    <s v="A Dream Play"/>
    <s v="Arise Theatre Company's production of August Strindberg's expressionist masterpiece 'A Dream Play'."/>
    <n v="500"/>
    <n v="666"/>
    <n v="1"/>
    <x v="0"/>
    <s v="AU"/>
    <s v="AUD"/>
    <n v="1412938800"/>
    <d v="2014-10-10T11:00:00"/>
    <n v="1411019409"/>
    <x v="2801"/>
    <x v="24"/>
    <b v="0"/>
    <n v="13"/>
    <n v="51.23"/>
    <b v="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"/>
    <x v="0"/>
    <s v="GB"/>
    <s v="GBP"/>
    <n v="1438875107"/>
    <d v="2015-08-06T15:31:47"/>
    <n v="1436283107"/>
    <x v="2802"/>
    <x v="1"/>
    <b v="0"/>
    <n v="90"/>
    <n v="33.94"/>
    <b v="1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"/>
    <x v="0"/>
    <s v="US"/>
    <s v="USD"/>
    <n v="1437004800"/>
    <d v="2015-07-16T00:00:00"/>
    <n v="1433295276"/>
    <x v="2803"/>
    <x v="40"/>
    <b v="0"/>
    <n v="141"/>
    <n v="90.74"/>
    <b v="1"/>
    <x v="1"/>
    <x v="6"/>
  </r>
  <r>
    <n v="2804"/>
    <s v="The Piano Man"/>
    <s v="The real-life story of the mysterious 'Piano Man' who washed ashore with no memory; with no speech; but with an amazing ability..."/>
    <n v="1000"/>
    <n v="1150"/>
    <n v="1"/>
    <x v="0"/>
    <s v="GB"/>
    <s v="GBP"/>
    <n v="1411987990"/>
    <d v="2014-09-29T10:53:10"/>
    <n v="1409395990"/>
    <x v="2804"/>
    <x v="1"/>
    <b v="0"/>
    <n v="23"/>
    <n v="50"/>
    <b v="1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"/>
    <x v="0"/>
    <s v="GB"/>
    <s v="GBP"/>
    <n v="1440245273"/>
    <d v="2015-08-22T12:07:53"/>
    <n v="1438085273"/>
    <x v="2805"/>
    <x v="25"/>
    <b v="0"/>
    <n v="18"/>
    <n v="24.44"/>
    <b v="1"/>
    <x v="1"/>
    <x v="6"/>
  </r>
  <r>
    <n v="2806"/>
    <s v="And Now: The World!"/>
    <s v="A one woman show about the challenges of being a feminist in a digital age. Touring 6 UK cities. Now with Stretch Goals!"/>
    <n v="3000"/>
    <n v="3363"/>
    <n v="1"/>
    <x v="0"/>
    <s v="GB"/>
    <s v="GBP"/>
    <n v="1438772400"/>
    <d v="2015-08-05T11:00:00"/>
    <n v="1435645490"/>
    <x v="2806"/>
    <x v="8"/>
    <b v="0"/>
    <n v="76"/>
    <n v="44.25"/>
    <b v="1"/>
    <x v="1"/>
    <x v="6"/>
  </r>
  <r>
    <n v="2807"/>
    <s v="The Commission Theatre Co."/>
    <s v="Bringing Shakespeare back to the Playwrights"/>
    <n v="5000"/>
    <n v="6300"/>
    <n v="1"/>
    <x v="0"/>
    <s v="US"/>
    <s v="USD"/>
    <n v="1435611438"/>
    <d v="2015-06-29T20:57:18"/>
    <n v="1433019438"/>
    <x v="2807"/>
    <x v="1"/>
    <b v="0"/>
    <n v="93"/>
    <n v="67.739999999999995"/>
    <b v="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"/>
    <x v="0"/>
    <s v="US"/>
    <s v="USD"/>
    <n v="1440274735"/>
    <d v="2015-08-22T20:18:55"/>
    <n v="1437682735"/>
    <x v="2808"/>
    <x v="1"/>
    <b v="0"/>
    <n v="69"/>
    <n v="65.38"/>
    <b v="1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n v="1"/>
    <x v="0"/>
    <s v="US"/>
    <s v="USD"/>
    <n v="1459348740"/>
    <d v="2016-03-30T14:39:00"/>
    <n v="1458647725"/>
    <x v="2809"/>
    <x v="36"/>
    <b v="0"/>
    <n v="21"/>
    <n v="121.9"/>
    <b v="1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"/>
    <x v="0"/>
    <s v="US"/>
    <s v="USD"/>
    <n v="1401595140"/>
    <d v="2014-06-01T03:59:00"/>
    <n v="1398828064"/>
    <x v="2810"/>
    <x v="22"/>
    <b v="0"/>
    <n v="57"/>
    <n v="47.46"/>
    <b v="1"/>
    <x v="1"/>
    <x v="6"/>
  </r>
  <r>
    <n v="2811"/>
    <s v="Ray Gunn and Starburst"/>
    <s v="Ray Gunn and Starburst is an audio sci-fi/comedy sending up the tropes of classic and pulp science-fiction."/>
    <n v="10000"/>
    <n v="10027"/>
    <n v="1"/>
    <x v="0"/>
    <s v="GB"/>
    <s v="GBP"/>
    <n v="1424692503"/>
    <d v="2015-02-23T11:55:03"/>
    <n v="1422100503"/>
    <x v="2811"/>
    <x v="1"/>
    <b v="0"/>
    <n v="108"/>
    <n v="92.84"/>
    <b v="1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n v="1"/>
    <x v="0"/>
    <s v="CA"/>
    <s v="CAD"/>
    <n v="1428292800"/>
    <d v="2015-04-06T04:00:00"/>
    <n v="1424368298"/>
    <x v="2812"/>
    <x v="11"/>
    <b v="0"/>
    <n v="83"/>
    <n v="68.25"/>
    <b v="1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n v="1"/>
    <x v="0"/>
    <s v="US"/>
    <s v="USD"/>
    <n v="1481737761"/>
    <d v="2016-12-14T17:49:21"/>
    <n v="1479577761"/>
    <x v="2813"/>
    <x v="25"/>
    <b v="0"/>
    <n v="96"/>
    <n v="37.21"/>
    <b v="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n v="1"/>
    <x v="0"/>
    <s v="GB"/>
    <s v="GBP"/>
    <n v="1431164115"/>
    <d v="2015-05-09T09:35:15"/>
    <n v="1428572115"/>
    <x v="2814"/>
    <x v="1"/>
    <b v="0"/>
    <n v="64"/>
    <n v="25.25"/>
    <b v="1"/>
    <x v="1"/>
    <x v="6"/>
  </r>
  <r>
    <n v="2815"/>
    <s v="Widow's Wedding Dress"/>
    <s v="Set in 1950s Northern Ireland, this play tells the story of two sisters in a community of Travellers, or Irish Gypsies."/>
    <n v="250"/>
    <n v="605"/>
    <n v="2"/>
    <x v="0"/>
    <s v="CA"/>
    <s v="CAD"/>
    <n v="1470595109"/>
    <d v="2016-08-07T18:38:29"/>
    <n v="1468003109"/>
    <x v="2815"/>
    <x v="1"/>
    <b v="0"/>
    <n v="14"/>
    <n v="43.21"/>
    <b v="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"/>
    <x v="0"/>
    <s v="GB"/>
    <s v="GBP"/>
    <n v="1438531200"/>
    <d v="2015-08-02T16:00:00"/>
    <n v="1435921992"/>
    <x v="2816"/>
    <x v="1"/>
    <b v="0"/>
    <n v="169"/>
    <n v="25.13"/>
    <b v="1"/>
    <x v="1"/>
    <x v="6"/>
  </r>
  <r>
    <n v="2817"/>
    <s v="After The End"/>
    <s v="Let Go Theatre Co's very first production is going ahead in June 2015. Help support a brand new theatre co as we begin our adventure"/>
    <n v="600"/>
    <n v="780"/>
    <n v="1"/>
    <x v="0"/>
    <s v="GB"/>
    <s v="GBP"/>
    <n v="1425136462"/>
    <d v="2015-02-28T15:14:22"/>
    <n v="1421680462"/>
    <x v="2817"/>
    <x v="4"/>
    <b v="0"/>
    <n v="33"/>
    <n v="23.64"/>
    <b v="1"/>
    <x v="1"/>
    <x v="6"/>
  </r>
  <r>
    <n v="2818"/>
    <s v="Joe West's THEATER OF DEATH"/>
    <s v="Joe West and his wonderful theater company THEATER OF DEATH present original plays both horrific and comical."/>
    <n v="10000"/>
    <n v="10603"/>
    <n v="1"/>
    <x v="0"/>
    <s v="US"/>
    <s v="USD"/>
    <n v="1443018086"/>
    <d v="2015-09-23T14:21:26"/>
    <n v="1441290086"/>
    <x v="2818"/>
    <x v="18"/>
    <b v="0"/>
    <n v="102"/>
    <n v="103.95"/>
    <b v="1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n v="1"/>
    <x v="0"/>
    <s v="GB"/>
    <s v="GBP"/>
    <n v="1434285409"/>
    <d v="2015-06-14T12:36:49"/>
    <n v="1431693409"/>
    <x v="2819"/>
    <x v="1"/>
    <b v="0"/>
    <n v="104"/>
    <n v="50.38"/>
    <b v="1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n v="1"/>
    <x v="0"/>
    <s v="GB"/>
    <s v="GBP"/>
    <n v="1456444800"/>
    <d v="2016-02-26T00:00:00"/>
    <n v="1454337589"/>
    <x v="2820"/>
    <x v="17"/>
    <b v="0"/>
    <n v="20"/>
    <n v="13.6"/>
    <b v="1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"/>
    <x v="0"/>
    <s v="GB"/>
    <s v="GBP"/>
    <n v="1411510135"/>
    <d v="2014-09-23T22:08:55"/>
    <n v="1408918135"/>
    <x v="2821"/>
    <x v="1"/>
    <b v="0"/>
    <n v="35"/>
    <n v="28.57"/>
    <b v="1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n v="1"/>
    <x v="0"/>
    <s v="US"/>
    <s v="USD"/>
    <n v="1427469892"/>
    <d v="2015-03-27T15:24:52"/>
    <n v="1424881492"/>
    <x v="2822"/>
    <x v="1"/>
    <b v="0"/>
    <n v="94"/>
    <n v="63.83"/>
    <b v="1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"/>
    <x v="0"/>
    <s v="GB"/>
    <s v="GBP"/>
    <n v="1427842740"/>
    <d v="2015-03-31T22:59:00"/>
    <n v="1425428206"/>
    <x v="2823"/>
    <x v="33"/>
    <b v="0"/>
    <n v="14"/>
    <n v="8.86"/>
    <b v="1"/>
    <x v="1"/>
    <x v="6"/>
  </r>
  <r>
    <n v="2824"/>
    <s v="The Rooftop"/>
    <s v="I wrote a One Act play called The Rooftop for a Female Playwright's festival. Every little bit helps!"/>
    <n v="650"/>
    <n v="760"/>
    <n v="1"/>
    <x v="0"/>
    <s v="US"/>
    <s v="USD"/>
    <n v="1434159780"/>
    <d v="2015-06-13T01:43:00"/>
    <n v="1431412196"/>
    <x v="2824"/>
    <x v="22"/>
    <b v="0"/>
    <n v="15"/>
    <n v="50.67"/>
    <b v="1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n v="1"/>
    <x v="0"/>
    <s v="GB"/>
    <s v="GBP"/>
    <n v="1449255686"/>
    <d v="2015-12-04T19:01:26"/>
    <n v="1446663686"/>
    <x v="2825"/>
    <x v="1"/>
    <b v="0"/>
    <n v="51"/>
    <n v="60.78"/>
    <b v="1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n v="1"/>
    <x v="0"/>
    <s v="US"/>
    <s v="USD"/>
    <n v="1436511600"/>
    <d v="2015-07-10T07:00:00"/>
    <n v="1434415812"/>
    <x v="2826"/>
    <x v="17"/>
    <b v="0"/>
    <n v="19"/>
    <n v="113.42"/>
    <b v="1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"/>
    <x v="0"/>
    <s v="US"/>
    <s v="USD"/>
    <n v="1464971400"/>
    <d v="2016-06-03T16:30:00"/>
    <n v="1462379066"/>
    <x v="2827"/>
    <x v="1"/>
    <b v="0"/>
    <n v="23"/>
    <n v="104.57"/>
    <b v="1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n v="1"/>
    <x v="0"/>
    <s v="GB"/>
    <s v="GBP"/>
    <n v="1443826800"/>
    <d v="2015-10-02T23:00:00"/>
    <n v="1441606869"/>
    <x v="2828"/>
    <x v="9"/>
    <b v="0"/>
    <n v="97"/>
    <n v="98.31"/>
    <b v="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n v="1"/>
    <x v="0"/>
    <s v="GB"/>
    <s v="GBP"/>
    <n v="1464863118"/>
    <d v="2016-06-02T10:25:18"/>
    <n v="1462443918"/>
    <x v="2829"/>
    <x v="33"/>
    <b v="0"/>
    <n v="76"/>
    <n v="35.04"/>
    <b v="1"/>
    <x v="1"/>
    <x v="6"/>
  </r>
  <r>
    <n v="2830"/>
    <s v="Nakhtik and Avalon"/>
    <s v="Avalon is a new South African Township play and Nakhtik is a  danced political lecture."/>
    <n v="3000"/>
    <n v="3000"/>
    <n v="1"/>
    <x v="0"/>
    <s v="US"/>
    <s v="USD"/>
    <n v="1399867140"/>
    <d v="2014-05-12T03:59:00"/>
    <n v="1398802148"/>
    <x v="2830"/>
    <x v="65"/>
    <b v="0"/>
    <n v="11"/>
    <n v="272.73"/>
    <b v="1"/>
    <x v="1"/>
    <x v="6"/>
  </r>
  <r>
    <n v="2831"/>
    <s v="Tackett &amp; Pyke put on a Play"/>
    <s v="We each wrote a play and would like to produce them for you for nothing more than art's sake!"/>
    <n v="3000"/>
    <n v="3320"/>
    <n v="1"/>
    <x v="0"/>
    <s v="US"/>
    <s v="USD"/>
    <n v="1437076070"/>
    <d v="2015-07-16T19:47:50"/>
    <n v="1434484070"/>
    <x v="2831"/>
    <x v="1"/>
    <b v="0"/>
    <n v="52"/>
    <n v="63.85"/>
    <b v="1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n v="1"/>
    <x v="0"/>
    <s v="GB"/>
    <s v="GBP"/>
    <n v="1416780000"/>
    <d v="2014-11-23T22:00:00"/>
    <n v="1414342894"/>
    <x v="2832"/>
    <x v="33"/>
    <b v="0"/>
    <n v="95"/>
    <n v="30.19"/>
    <b v="1"/>
    <x v="1"/>
    <x v="6"/>
  </r>
  <r>
    <n v="2833"/>
    <s v="Star Man Rocket Man"/>
    <s v="A new play about exploring outer space"/>
    <n v="2700"/>
    <n v="2923"/>
    <n v="1"/>
    <x v="0"/>
    <s v="US"/>
    <s v="USD"/>
    <n v="1444528800"/>
    <d v="2015-10-11T02:00:00"/>
    <n v="1442804633"/>
    <x v="2833"/>
    <x v="18"/>
    <b v="0"/>
    <n v="35"/>
    <n v="83.51"/>
    <b v="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n v="2"/>
    <x v="0"/>
    <s v="GB"/>
    <s v="GBP"/>
    <n v="1422658930"/>
    <d v="2015-01-30T23:02:10"/>
    <n v="1421362930"/>
    <x v="2834"/>
    <x v="13"/>
    <b v="0"/>
    <n v="21"/>
    <n v="64.760000000000005"/>
    <b v="1"/>
    <x v="1"/>
    <x v="6"/>
  </r>
  <r>
    <n v="2835"/>
    <s v="Land of the Three Towers"/>
    <s v="A celebratory community theatre project about the Focus E15 Occupation of empty council homes on Carpenters Estate."/>
    <n v="1000"/>
    <n v="1870.99"/>
    <n v="2"/>
    <x v="0"/>
    <s v="GB"/>
    <s v="GBP"/>
    <n v="1449273600"/>
    <d v="2015-12-05T00:00:00"/>
    <n v="1446742417"/>
    <x v="2835"/>
    <x v="41"/>
    <b v="0"/>
    <n v="93"/>
    <n v="20.12"/>
    <b v="1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"/>
    <x v="0"/>
    <s v="US"/>
    <s v="USD"/>
    <n v="1487393940"/>
    <d v="2017-02-18T04:59:00"/>
    <n v="1484115418"/>
    <x v="2836"/>
    <x v="52"/>
    <b v="0"/>
    <n v="11"/>
    <n v="44.09"/>
    <b v="1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"/>
    <x v="0"/>
    <s v="CA"/>
    <s v="CAD"/>
    <n v="1449701284"/>
    <d v="2015-12-09T22:48:04"/>
    <n v="1446241684"/>
    <x v="2837"/>
    <x v="4"/>
    <b v="0"/>
    <n v="21"/>
    <n v="40.479999999999997"/>
    <b v="1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"/>
    <x v="0"/>
    <s v="US"/>
    <s v="USD"/>
    <n v="1407967200"/>
    <d v="2014-08-13T22:00:00"/>
    <n v="1406039696"/>
    <x v="2838"/>
    <x v="24"/>
    <b v="0"/>
    <n v="54"/>
    <n v="44.54"/>
    <b v="1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"/>
    <x v="0"/>
    <s v="US"/>
    <s v="USD"/>
    <n v="1408942740"/>
    <d v="2014-08-25T04:59:00"/>
    <n v="1406958354"/>
    <x v="2839"/>
    <x v="26"/>
    <b v="0"/>
    <n v="31"/>
    <n v="125.81"/>
    <b v="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"/>
    <x v="0"/>
    <s v="GB"/>
    <s v="GBP"/>
    <n v="1426698000"/>
    <d v="2015-03-18T17:00:00"/>
    <n v="1424825479"/>
    <x v="2840"/>
    <x v="24"/>
    <b v="0"/>
    <n v="132"/>
    <n v="19.7"/>
    <b v="1"/>
    <x v="1"/>
    <x v="6"/>
  </r>
  <r>
    <n v="2841"/>
    <s v="The Dead Loss"/>
    <s v="1920's London; two brothers try to make a name for themselves in the underground crime world but encounter a ruthless Irish mob boss."/>
    <n v="1000"/>
    <n v="10"/>
    <n v="0"/>
    <x v="2"/>
    <s v="GB"/>
    <s v="GBP"/>
    <n v="1450032297"/>
    <d v="2015-12-13T18:44:57"/>
    <n v="1444844697"/>
    <x v="2841"/>
    <x v="12"/>
    <b v="0"/>
    <n v="1"/>
    <n v="10"/>
    <b v="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s v="GB"/>
    <s v="GBP"/>
    <n v="1403348400"/>
    <d v="2014-06-21T11:00:00"/>
    <n v="1401058295"/>
    <x v="2842"/>
    <x v="14"/>
    <b v="0"/>
    <n v="0"/>
    <s v="N/A"/>
    <b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s v="US"/>
    <s v="USD"/>
    <n v="1465790400"/>
    <d v="2016-06-13T04:00:00"/>
    <n v="1462210950"/>
    <x v="2843"/>
    <x v="43"/>
    <b v="0"/>
    <n v="0"/>
    <s v="N/A"/>
    <b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n v="0"/>
    <x v="2"/>
    <s v="AT"/>
    <s v="EUR"/>
    <n v="1483535180"/>
    <d v="2017-01-04T13:06:20"/>
    <n v="1480943180"/>
    <x v="2844"/>
    <x v="1"/>
    <b v="0"/>
    <n v="1"/>
    <n v="30"/>
    <b v="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0"/>
    <x v="2"/>
    <s v="US"/>
    <s v="USD"/>
    <n v="1433723033"/>
    <d v="2015-06-08T00:23:53"/>
    <n v="1428539033"/>
    <x v="2845"/>
    <x v="12"/>
    <b v="0"/>
    <n v="39"/>
    <n v="60.67"/>
    <b v="0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s v="US"/>
    <s v="USD"/>
    <n v="1432917394"/>
    <d v="2015-05-29T16:36:34"/>
    <n v="1429029394"/>
    <x v="2846"/>
    <x v="11"/>
    <b v="0"/>
    <n v="0"/>
    <s v="N/A"/>
    <b v="0"/>
    <x v="1"/>
    <x v="6"/>
  </r>
  <r>
    <n v="2847"/>
    <s v="COLOR ME"/>
    <s v="Dark secrets come to light when Mariah meets Stella. They find a way to face the south's largest elephant in the room: RACISM."/>
    <n v="2000"/>
    <n v="0"/>
    <n v="0"/>
    <x v="2"/>
    <s v="US"/>
    <s v="USD"/>
    <n v="1464031265"/>
    <d v="2016-05-23T19:21:05"/>
    <n v="1458847265"/>
    <x v="2847"/>
    <x v="12"/>
    <b v="0"/>
    <n v="0"/>
    <s v="N/A"/>
    <b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2"/>
    <s v="US"/>
    <s v="USD"/>
    <n v="1432913659"/>
    <d v="2015-05-29T15:34:19"/>
    <n v="1430321659"/>
    <x v="2848"/>
    <x v="1"/>
    <b v="0"/>
    <n v="3"/>
    <n v="23.33"/>
    <b v="0"/>
    <x v="1"/>
    <x v="6"/>
  </r>
  <r>
    <n v="2849"/>
    <s v="100, Acre Wood"/>
    <s v="NonSens!cal tackles the struggles of four people with mental health issues/disorders inspired by A.A Milne's Winnie the Pooh"/>
    <n v="500"/>
    <n v="5"/>
    <n v="0"/>
    <x v="2"/>
    <s v="GB"/>
    <s v="GBP"/>
    <n v="1461406600"/>
    <d v="2016-04-23T10:16:40"/>
    <n v="1458814600"/>
    <x v="2849"/>
    <x v="1"/>
    <b v="0"/>
    <n v="1"/>
    <n v="5"/>
    <b v="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0"/>
    <x v="2"/>
    <s v="US"/>
    <s v="USD"/>
    <n v="1409962211"/>
    <d v="2014-09-06T00:10:11"/>
    <n v="1407370211"/>
    <x v="2850"/>
    <x v="1"/>
    <b v="0"/>
    <n v="13"/>
    <n v="23.92"/>
    <b v="0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s v="IE"/>
    <s v="EUR"/>
    <n v="1454109420"/>
    <d v="2016-01-29T23:17:00"/>
    <n v="1453334629"/>
    <x v="2851"/>
    <x v="60"/>
    <b v="0"/>
    <n v="0"/>
    <s v="N/A"/>
    <b v="0"/>
    <x v="1"/>
    <x v="6"/>
  </r>
  <r>
    <n v="2852"/>
    <s v="Freedom Train"/>
    <s v="Just one time back to the past on the Freedom Train will open your eyes and your lives will never ever be the same!"/>
    <n v="5000"/>
    <n v="95"/>
    <n v="0"/>
    <x v="2"/>
    <s v="US"/>
    <s v="USD"/>
    <n v="1403312703"/>
    <d v="2014-06-21T01:05:03"/>
    <n v="1400720703"/>
    <x v="2852"/>
    <x v="1"/>
    <b v="0"/>
    <n v="6"/>
    <n v="15.83"/>
    <b v="0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s v="CA"/>
    <s v="CAD"/>
    <n v="1410669297"/>
    <d v="2014-09-14T04:34:57"/>
    <n v="1405485297"/>
    <x v="2853"/>
    <x v="12"/>
    <b v="0"/>
    <n v="0"/>
    <s v="N/A"/>
    <b v="0"/>
    <x v="1"/>
    <x v="6"/>
  </r>
  <r>
    <n v="2854"/>
    <s v="Ultimate Political Selfie!"/>
    <s v="Almost Random Theatre's play about a candidate - with no policies - who is seeking election in May 2015"/>
    <n v="1000"/>
    <n v="417"/>
    <n v="0"/>
    <x v="2"/>
    <s v="GB"/>
    <s v="GBP"/>
    <n v="1431018719"/>
    <d v="2015-05-07T17:11:59"/>
    <n v="1429290719"/>
    <x v="2854"/>
    <x v="18"/>
    <b v="0"/>
    <n v="14"/>
    <n v="29.79"/>
    <b v="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n v="1"/>
    <x v="2"/>
    <s v="US"/>
    <s v="USD"/>
    <n v="1454110440"/>
    <d v="2016-01-29T23:34:00"/>
    <n v="1451607071"/>
    <x v="2855"/>
    <x v="41"/>
    <b v="0"/>
    <n v="5"/>
    <n v="60"/>
    <b v="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n v="0"/>
    <x v="2"/>
    <s v="US"/>
    <s v="USD"/>
    <n v="1439069640"/>
    <d v="2015-08-08T21:34:00"/>
    <n v="1433897647"/>
    <x v="2856"/>
    <x v="12"/>
    <b v="0"/>
    <n v="6"/>
    <n v="24.33"/>
    <b v="0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n v="0"/>
    <x v="2"/>
    <s v="MX"/>
    <s v="MXN"/>
    <n v="1487613600"/>
    <d v="2017-02-20T18:00:00"/>
    <n v="1482444295"/>
    <x v="2857"/>
    <x v="12"/>
    <b v="0"/>
    <n v="15"/>
    <n v="500"/>
    <b v="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n v="0"/>
    <x v="2"/>
    <s v="NL"/>
    <s v="EUR"/>
    <n v="1417778880"/>
    <d v="2014-12-05T11:28:00"/>
    <n v="1415711095"/>
    <x v="2858"/>
    <x v="17"/>
    <b v="0"/>
    <n v="0"/>
    <s v="N/A"/>
    <b v="0"/>
    <x v="1"/>
    <x v="6"/>
  </r>
  <r>
    <n v="2859"/>
    <s v="Grover Theatre Company (GTC)"/>
    <s v="A theatre company that will create works to inspire young people and get everyone involved."/>
    <n v="2000"/>
    <n v="35"/>
    <n v="0"/>
    <x v="2"/>
    <s v="AU"/>
    <s v="AUD"/>
    <n v="1444984904"/>
    <d v="2015-10-16T08:41:44"/>
    <n v="1439800904"/>
    <x v="2859"/>
    <x v="12"/>
    <b v="0"/>
    <n v="1"/>
    <n v="35"/>
    <b v="0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n v="0"/>
    <x v="2"/>
    <s v="US"/>
    <s v="USD"/>
    <n v="1466363576"/>
    <d v="2016-06-19T19:12:56"/>
    <n v="1461179576"/>
    <x v="2860"/>
    <x v="12"/>
    <b v="0"/>
    <n v="9"/>
    <n v="29.56"/>
    <b v="0"/>
    <x v="1"/>
    <x v="6"/>
  </r>
  <r>
    <n v="2861"/>
    <s v="Julius Caesar"/>
    <s v="The University of Queensland Drama Production Course is putting on an adaptation of William Shakespeares Julius Caesar"/>
    <n v="250"/>
    <n v="80"/>
    <n v="0"/>
    <x v="2"/>
    <s v="AU"/>
    <s v="AUD"/>
    <n v="1443103848"/>
    <d v="2015-09-24T14:10:48"/>
    <n v="1441894248"/>
    <x v="2861"/>
    <x v="20"/>
    <b v="0"/>
    <n v="3"/>
    <n v="26.67"/>
    <b v="0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2"/>
    <s v="US"/>
    <s v="USD"/>
    <n v="1403636229"/>
    <d v="2014-06-24T18:57:09"/>
    <n v="1401044229"/>
    <x v="2862"/>
    <x v="1"/>
    <b v="0"/>
    <n v="3"/>
    <n v="18.329999999999998"/>
    <b v="0"/>
    <x v="1"/>
    <x v="6"/>
  </r>
  <r>
    <n v="2863"/>
    <s v="Equality Theatre"/>
    <s v="I would like to start a Acting Company that supports and includes LGBTQ youth and young adults in very conservative North Texas"/>
    <n v="50000"/>
    <n v="20"/>
    <n v="0"/>
    <x v="2"/>
    <s v="US"/>
    <s v="USD"/>
    <n v="1410279123"/>
    <d v="2014-09-09T16:12:03"/>
    <n v="1405095123"/>
    <x v="2863"/>
    <x v="12"/>
    <b v="0"/>
    <n v="1"/>
    <n v="20"/>
    <b v="0"/>
    <x v="1"/>
    <x v="6"/>
  </r>
  <r>
    <n v="2864"/>
    <s v="'Haunting Julia' by Alan Ayckbourn"/>
    <s v="Accessible, original theatre for all!"/>
    <n v="2500"/>
    <n v="40"/>
    <n v="0"/>
    <x v="2"/>
    <s v="GB"/>
    <s v="GBP"/>
    <n v="1437139080"/>
    <d v="2015-07-17T13:18:00"/>
    <n v="1434552207"/>
    <x v="2864"/>
    <x v="1"/>
    <b v="0"/>
    <n v="3"/>
    <n v="13.33"/>
    <b v="0"/>
    <x v="1"/>
    <x v="6"/>
  </r>
  <r>
    <n v="2865"/>
    <s v="FRINGE 2015 by YER Productions"/>
    <s v="Prepare to be Swept Away. Three short plays from three master playwrights; LANDFALL, SNIPER and DANGERS of TOBACCO!"/>
    <n v="2888"/>
    <n v="0"/>
    <n v="0"/>
    <x v="2"/>
    <s v="US"/>
    <s v="USD"/>
    <n v="1420512259"/>
    <d v="2015-01-06T02:44:19"/>
    <n v="1415328259"/>
    <x v="2865"/>
    <x v="12"/>
    <b v="0"/>
    <n v="0"/>
    <s v="N/A"/>
    <b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n v="0"/>
    <x v="2"/>
    <s v="US"/>
    <s v="USD"/>
    <n v="1476482400"/>
    <d v="2016-10-14T22:00:00"/>
    <n v="1473893721"/>
    <x v="2866"/>
    <x v="1"/>
    <b v="0"/>
    <n v="2"/>
    <n v="22.5"/>
    <b v="0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n v="0"/>
    <x v="2"/>
    <s v="US"/>
    <s v="USD"/>
    <n v="1467604800"/>
    <d v="2016-07-04T04:00:00"/>
    <n v="1465533672"/>
    <x v="2867"/>
    <x v="17"/>
    <b v="0"/>
    <n v="10"/>
    <n v="50.4"/>
    <b v="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0"/>
    <x v="2"/>
    <s v="US"/>
    <s v="USD"/>
    <n v="1475697054"/>
    <d v="2016-10-05T19:50:54"/>
    <n v="1473105054"/>
    <x v="2868"/>
    <x v="1"/>
    <b v="0"/>
    <n v="60"/>
    <n v="105.03"/>
    <b v="0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0"/>
    <x v="2"/>
    <s v="US"/>
    <s v="USD"/>
    <n v="1468937681"/>
    <d v="2016-07-19T14:14:41"/>
    <n v="1466345681"/>
    <x v="2869"/>
    <x v="1"/>
    <b v="0"/>
    <n v="5"/>
    <n v="35.4"/>
    <b v="0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0"/>
    <x v="2"/>
    <s v="US"/>
    <s v="USD"/>
    <n v="1400301165"/>
    <d v="2014-05-17T04:32:45"/>
    <n v="1397709165"/>
    <x v="2870"/>
    <x v="1"/>
    <b v="0"/>
    <n v="9"/>
    <n v="83.33"/>
    <b v="0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n v="0"/>
    <x v="2"/>
    <s v="US"/>
    <s v="USD"/>
    <n v="1419183813"/>
    <d v="2014-12-21T17:43:33"/>
    <n v="1417455813"/>
    <x v="2871"/>
    <x v="18"/>
    <b v="0"/>
    <n v="13"/>
    <n v="35.92"/>
    <b v="0"/>
    <x v="1"/>
    <x v="6"/>
  </r>
  <r>
    <n v="2872"/>
    <s v="Loud Arts"/>
    <s v="Local Theatre group in Loudoun County, Virginia. Looking for funds to start producing shows!"/>
    <n v="3000"/>
    <n v="0"/>
    <n v="0"/>
    <x v="2"/>
    <s v="US"/>
    <s v="USD"/>
    <n v="1434768438"/>
    <d v="2015-06-20T02:47:18"/>
    <n v="1429584438"/>
    <x v="2872"/>
    <x v="12"/>
    <b v="0"/>
    <n v="0"/>
    <s v="N/A"/>
    <b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0"/>
    <x v="2"/>
    <s v="US"/>
    <s v="USD"/>
    <n v="1422473831"/>
    <d v="2015-01-28T19:37:11"/>
    <n v="1419881831"/>
    <x v="2873"/>
    <x v="1"/>
    <b v="0"/>
    <n v="8"/>
    <n v="119.13"/>
    <b v="0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n v="0"/>
    <x v="2"/>
    <s v="US"/>
    <s v="USD"/>
    <n v="1484684186"/>
    <d v="2017-01-17T20:16:26"/>
    <n v="1482092186"/>
    <x v="2874"/>
    <x v="1"/>
    <b v="0"/>
    <n v="3"/>
    <n v="90.33"/>
    <b v="0"/>
    <x v="1"/>
    <x v="6"/>
  </r>
  <r>
    <n v="2875"/>
    <s v="Right Tracey!"/>
    <s v="Play about Tracey a gay man trapped in his room by his Bible thumping mother. He finds love but the room can not keep the love alive."/>
    <n v="20000"/>
    <n v="7"/>
    <n v="0"/>
    <x v="2"/>
    <s v="US"/>
    <s v="USD"/>
    <n v="1462417493"/>
    <d v="2016-05-05T03:04:53"/>
    <n v="1459825493"/>
    <x v="2875"/>
    <x v="1"/>
    <b v="0"/>
    <n v="3"/>
    <n v="2.33"/>
    <b v="0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s v="US"/>
    <s v="USD"/>
    <n v="1437069079"/>
    <d v="2015-07-16T17:51:19"/>
    <n v="1434477079"/>
    <x v="2876"/>
    <x v="1"/>
    <b v="0"/>
    <n v="0"/>
    <s v="N/A"/>
    <b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0"/>
    <x v="2"/>
    <s v="US"/>
    <s v="USD"/>
    <n v="1480525200"/>
    <d v="2016-11-30T17:00:00"/>
    <n v="1477781724"/>
    <x v="2877"/>
    <x v="22"/>
    <b v="0"/>
    <n v="6"/>
    <n v="108.33"/>
    <b v="0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0"/>
    <x v="2"/>
    <s v="GB"/>
    <s v="GBP"/>
    <n v="1435934795"/>
    <d v="2015-07-03T14:46:35"/>
    <n v="1430750795"/>
    <x v="2878"/>
    <x v="12"/>
    <b v="0"/>
    <n v="4"/>
    <n v="15.75"/>
    <b v="0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n v="0"/>
    <x v="2"/>
    <s v="US"/>
    <s v="USD"/>
    <n v="1453310661"/>
    <d v="2016-01-20T17:24:21"/>
    <n v="1450718661"/>
    <x v="2879"/>
    <x v="1"/>
    <b v="0"/>
    <n v="1"/>
    <n v="29"/>
    <b v="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n v="0"/>
    <x v="2"/>
    <s v="US"/>
    <s v="USD"/>
    <n v="1440090300"/>
    <d v="2015-08-20T17:05:00"/>
    <n v="1436305452"/>
    <x v="2880"/>
    <x v="7"/>
    <b v="0"/>
    <n v="29"/>
    <n v="96.55"/>
    <b v="0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s v="US"/>
    <s v="USD"/>
    <n v="1417620036"/>
    <d v="2014-12-03T15:20:36"/>
    <n v="1412432436"/>
    <x v="2881"/>
    <x v="12"/>
    <b v="0"/>
    <n v="0"/>
    <s v="N/A"/>
    <b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0"/>
    <x v="2"/>
    <s v="US"/>
    <s v="USD"/>
    <n v="1462112318"/>
    <d v="2016-05-01T14:18:38"/>
    <n v="1459520318"/>
    <x v="2882"/>
    <x v="1"/>
    <b v="0"/>
    <n v="4"/>
    <n v="63"/>
    <b v="0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0"/>
    <x v="2"/>
    <s v="US"/>
    <s v="USD"/>
    <n v="1454734740"/>
    <d v="2016-02-06T04:59:00"/>
    <n v="1451684437"/>
    <x v="2883"/>
    <x v="6"/>
    <b v="0"/>
    <n v="5"/>
    <n v="381.6"/>
    <b v="0"/>
    <x v="1"/>
    <x v="6"/>
  </r>
  <r>
    <n v="2884"/>
    <s v="The Lizard King, a play by Jay Jeff Jones"/>
    <s v="Come explore the dream world of Jim Morrison, rock singer, mystic, poet, shaman."/>
    <n v="45000"/>
    <n v="185"/>
    <n v="0"/>
    <x v="2"/>
    <s v="US"/>
    <s v="USD"/>
    <n v="1417800435"/>
    <d v="2014-12-05T17:27:15"/>
    <n v="1415208435"/>
    <x v="2884"/>
    <x v="1"/>
    <b v="0"/>
    <n v="4"/>
    <n v="46.25"/>
    <b v="0"/>
    <x v="1"/>
    <x v="6"/>
  </r>
  <r>
    <n v="2885"/>
    <s v="The Wedding"/>
    <s v="An historic and proud work of Polish nationalistic literature performed on stage."/>
    <n v="400"/>
    <n v="130"/>
    <n v="0"/>
    <x v="2"/>
    <s v="US"/>
    <s v="USD"/>
    <n v="1426294201"/>
    <d v="2015-03-14T00:50:01"/>
    <n v="1423705801"/>
    <x v="2885"/>
    <x v="1"/>
    <b v="0"/>
    <n v="5"/>
    <n v="26"/>
    <b v="0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0"/>
    <x v="2"/>
    <s v="US"/>
    <s v="USD"/>
    <n v="1442635140"/>
    <d v="2015-09-19T03:59:00"/>
    <n v="1442243484"/>
    <x v="2886"/>
    <x v="72"/>
    <b v="0"/>
    <n v="1"/>
    <n v="10"/>
    <b v="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2"/>
    <s v="US"/>
    <s v="USD"/>
    <n v="1420971324"/>
    <d v="2015-01-11T10:15:24"/>
    <n v="1418379324"/>
    <x v="2887"/>
    <x v="1"/>
    <b v="0"/>
    <n v="1"/>
    <n v="5"/>
    <b v="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s v="US"/>
    <s v="USD"/>
    <n v="1413608340"/>
    <d v="2014-10-18T04:59:00"/>
    <n v="1412945440"/>
    <x v="2888"/>
    <x v="36"/>
    <b v="0"/>
    <n v="0"/>
    <s v="N/A"/>
    <b v="0"/>
    <x v="1"/>
    <x v="6"/>
  </r>
  <r>
    <n v="2889"/>
    <s v="Halfway, Nebraska"/>
    <s v="Halfway, Nebraska explores the limits of hope and what it means to love someone who may be too far damaged to save."/>
    <n v="3000"/>
    <n v="1142"/>
    <n v="0"/>
    <x v="2"/>
    <s v="US"/>
    <s v="USD"/>
    <n v="1409344985"/>
    <d v="2014-08-29T20:43:05"/>
    <n v="1406752985"/>
    <x v="2889"/>
    <x v="1"/>
    <b v="0"/>
    <n v="14"/>
    <n v="81.569999999999993"/>
    <b v="0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n v="0"/>
    <x v="2"/>
    <s v="US"/>
    <s v="USD"/>
    <n v="1407553200"/>
    <d v="2014-08-09T03:00:00"/>
    <n v="1405100992"/>
    <x v="2890"/>
    <x v="33"/>
    <b v="0"/>
    <n v="3"/>
    <n v="7"/>
    <b v="0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n v="0"/>
    <x v="2"/>
    <s v="US"/>
    <s v="USD"/>
    <n v="1460751128"/>
    <d v="2016-04-15T20:12:08"/>
    <n v="1455570728"/>
    <x v="2891"/>
    <x v="12"/>
    <b v="0"/>
    <n v="10"/>
    <n v="27.3"/>
    <b v="0"/>
    <x v="1"/>
    <x v="6"/>
  </r>
  <r>
    <n v="2892"/>
    <s v="Something Precious"/>
    <s v="Something Precious is the world's first musical to alert folks to the harmful effects of technology on the human spirit."/>
    <n v="5500"/>
    <n v="500"/>
    <n v="0"/>
    <x v="2"/>
    <s v="US"/>
    <s v="USD"/>
    <n v="1409000400"/>
    <d v="2014-08-25T21:00:00"/>
    <n v="1408381704"/>
    <x v="2892"/>
    <x v="5"/>
    <b v="0"/>
    <n v="17"/>
    <n v="29.41"/>
    <b v="0"/>
    <x v="1"/>
    <x v="6"/>
  </r>
  <r>
    <n v="2893"/>
    <s v="REDISCOVERING KIA THE PLAY"/>
    <s v="Fundraising for REDISCOVERING KIA THE PLAY"/>
    <n v="5000"/>
    <n v="25"/>
    <n v="0"/>
    <x v="2"/>
    <s v="US"/>
    <s v="USD"/>
    <n v="1420768800"/>
    <d v="2015-01-09T02:00:00"/>
    <n v="1415644395"/>
    <x v="2893"/>
    <x v="50"/>
    <b v="0"/>
    <n v="2"/>
    <n v="12.5"/>
    <b v="0"/>
    <x v="1"/>
    <x v="6"/>
  </r>
  <r>
    <n v="2894"/>
    <s v="How Could You Do This To Me (The Stage Play)"/>
    <s v="This Is A Story About A Woman A Man And A Woman"/>
    <n v="50000"/>
    <n v="0"/>
    <n v="0"/>
    <x v="2"/>
    <s v="US"/>
    <s v="USD"/>
    <n v="1428100815"/>
    <d v="2015-04-03T22:40:15"/>
    <n v="1422920415"/>
    <x v="2894"/>
    <x v="12"/>
    <b v="0"/>
    <n v="0"/>
    <s v="N/A"/>
    <b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0"/>
    <x v="2"/>
    <s v="US"/>
    <s v="USD"/>
    <n v="1403470800"/>
    <d v="2014-06-22T21:00:00"/>
    <n v="1403356792"/>
    <x v="2895"/>
    <x v="73"/>
    <b v="0"/>
    <n v="4"/>
    <n v="5.75"/>
    <b v="0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n v="0"/>
    <x v="2"/>
    <s v="US"/>
    <s v="USD"/>
    <n v="1481522400"/>
    <d v="2016-12-12T06:00:00"/>
    <n v="1480283321"/>
    <x v="2896"/>
    <x v="20"/>
    <b v="0"/>
    <n v="12"/>
    <n v="52.08"/>
    <b v="0"/>
    <x v="1"/>
    <x v="6"/>
  </r>
  <r>
    <n v="2897"/>
    <s v="CAYCE"/>
    <s v="A unique stage play about the epic struggle of psychic Edgar Cayce to deal with his extraordinary abilities and find his place in life."/>
    <n v="12000"/>
    <n v="550"/>
    <n v="0"/>
    <x v="2"/>
    <s v="US"/>
    <s v="USD"/>
    <n v="1444577345"/>
    <d v="2015-10-11T15:29:05"/>
    <n v="1441985458"/>
    <x v="2897"/>
    <x v="1"/>
    <b v="0"/>
    <n v="3"/>
    <n v="183.33"/>
    <b v="0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n v="0"/>
    <x v="2"/>
    <s v="US"/>
    <s v="USD"/>
    <n v="1446307053"/>
    <d v="2015-10-31T15:57:33"/>
    <n v="1443715053"/>
    <x v="2898"/>
    <x v="1"/>
    <b v="0"/>
    <n v="12"/>
    <n v="26.33"/>
    <b v="0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s v="US"/>
    <s v="USD"/>
    <n v="1469325158"/>
    <d v="2016-07-24T01:52:38"/>
    <n v="1464141158"/>
    <x v="2899"/>
    <x v="12"/>
    <b v="0"/>
    <n v="0"/>
    <s v="N/A"/>
    <b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1"/>
    <x v="2"/>
    <s v="US"/>
    <s v="USD"/>
    <n v="1407562632"/>
    <d v="2014-08-09T05:37:12"/>
    <n v="1404970632"/>
    <x v="2900"/>
    <x v="1"/>
    <b v="0"/>
    <n v="7"/>
    <n v="486.43"/>
    <b v="0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n v="0"/>
    <x v="2"/>
    <s v="US"/>
    <s v="USD"/>
    <n v="1423345339"/>
    <d v="2015-02-07T21:42:19"/>
    <n v="1418161339"/>
    <x v="2901"/>
    <x v="12"/>
    <b v="0"/>
    <n v="2"/>
    <n v="3"/>
    <b v="0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2"/>
    <s v="US"/>
    <s v="USD"/>
    <n v="1440412396"/>
    <d v="2015-08-24T10:33:16"/>
    <n v="1437820396"/>
    <x v="2902"/>
    <x v="1"/>
    <b v="0"/>
    <n v="1"/>
    <n v="25"/>
    <b v="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0"/>
    <x v="2"/>
    <s v="US"/>
    <s v="USD"/>
    <n v="1441771218"/>
    <d v="2015-09-09T04:00:18"/>
    <n v="1436587218"/>
    <x v="2903"/>
    <x v="12"/>
    <b v="0"/>
    <n v="4"/>
    <n v="9.75"/>
    <b v="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n v="0"/>
    <x v="2"/>
    <s v="GB"/>
    <s v="GBP"/>
    <n v="1415534400"/>
    <d v="2014-11-09T12:00:00"/>
    <n v="1414538031"/>
    <x v="2904"/>
    <x v="65"/>
    <b v="0"/>
    <n v="4"/>
    <n v="18.75"/>
    <b v="0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n v="0"/>
    <x v="2"/>
    <s v="US"/>
    <s v="USD"/>
    <n v="1473211313"/>
    <d v="2016-09-07T01:21:53"/>
    <n v="1472001713"/>
    <x v="2905"/>
    <x v="20"/>
    <b v="0"/>
    <n v="17"/>
    <n v="36.590000000000003"/>
    <b v="0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n v="0"/>
    <x v="2"/>
    <s v="US"/>
    <s v="USD"/>
    <n v="1438390800"/>
    <d v="2015-08-01T01:00:00"/>
    <n v="1436888066"/>
    <x v="2906"/>
    <x v="42"/>
    <b v="0"/>
    <n v="7"/>
    <n v="80.709999999999994"/>
    <b v="0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n v="0"/>
    <x v="2"/>
    <s v="US"/>
    <s v="USD"/>
    <n v="1463259837"/>
    <d v="2016-05-14T21:03:57"/>
    <n v="1458075837"/>
    <x v="2907"/>
    <x v="12"/>
    <b v="0"/>
    <n v="2"/>
    <n v="1"/>
    <b v="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0"/>
    <x v="2"/>
    <s v="US"/>
    <s v="USD"/>
    <n v="1465407219"/>
    <d v="2016-06-08T17:33:39"/>
    <n v="1462815219"/>
    <x v="2908"/>
    <x v="1"/>
    <b v="0"/>
    <n v="5"/>
    <n v="52.8"/>
    <b v="0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2"/>
    <s v="US"/>
    <s v="USD"/>
    <n v="1416944760"/>
    <d v="2014-11-25T19:46:00"/>
    <n v="1413527001"/>
    <x v="2909"/>
    <x v="4"/>
    <b v="0"/>
    <n v="1"/>
    <n v="20"/>
    <b v="0"/>
    <x v="1"/>
    <x v="6"/>
  </r>
  <r>
    <n v="2910"/>
    <s v="Strive"/>
    <s v="Free drama, dance and singing workshops for disadvantaged young people to inspire, create and help them follow their dreams."/>
    <n v="30000"/>
    <n v="1"/>
    <n v="0"/>
    <x v="2"/>
    <s v="GB"/>
    <s v="GBP"/>
    <n v="1434139887"/>
    <d v="2015-06-12T20:11:27"/>
    <n v="1428955887"/>
    <x v="2910"/>
    <x v="12"/>
    <b v="0"/>
    <n v="1"/>
    <n v="1"/>
    <b v="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0"/>
    <x v="2"/>
    <s v="US"/>
    <s v="USD"/>
    <n v="1435429626"/>
    <d v="2015-06-27T18:27:06"/>
    <n v="1431973626"/>
    <x v="2911"/>
    <x v="4"/>
    <b v="0"/>
    <n v="14"/>
    <n v="46.93"/>
    <b v="0"/>
    <x v="1"/>
    <x v="6"/>
  </r>
  <r>
    <n v="2912"/>
    <s v="Fair Play"/>
    <s v="Set in Iceland, Fair Play is a a dark comedy- a play within a play. An extravaganza, fueled by Absinthe, and touched by the Surreal."/>
    <n v="14440"/>
    <n v="2030"/>
    <n v="0"/>
    <x v="2"/>
    <s v="US"/>
    <s v="USD"/>
    <n v="1452827374"/>
    <d v="2016-01-15T03:09:34"/>
    <n v="1450235374"/>
    <x v="2912"/>
    <x v="1"/>
    <b v="0"/>
    <n v="26"/>
    <n v="78.08"/>
    <b v="0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n v="0"/>
    <x v="2"/>
    <s v="US"/>
    <s v="USD"/>
    <n v="1410041339"/>
    <d v="2014-09-06T22:08:59"/>
    <n v="1404857339"/>
    <x v="2913"/>
    <x v="12"/>
    <b v="0"/>
    <n v="2"/>
    <n v="1"/>
    <b v="0"/>
    <x v="1"/>
    <x v="6"/>
  </r>
  <r>
    <n v="2914"/>
    <s v="Hercules the Panto"/>
    <s v="Hercules must complete four challenges in order to meet the father he never knew"/>
    <n v="25000"/>
    <n v="1"/>
    <n v="0"/>
    <x v="2"/>
    <s v="GB"/>
    <s v="GBP"/>
    <n v="1426365994"/>
    <d v="2015-03-14T20:46:34"/>
    <n v="1421185594"/>
    <x v="2914"/>
    <x v="12"/>
    <b v="0"/>
    <n v="1"/>
    <n v="1"/>
    <b v="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n v="1"/>
    <x v="2"/>
    <s v="GB"/>
    <s v="GBP"/>
    <n v="1458117190"/>
    <d v="2016-03-16T08:33:10"/>
    <n v="1455528790"/>
    <x v="2915"/>
    <x v="1"/>
    <b v="0"/>
    <n v="3"/>
    <n v="203.67"/>
    <b v="0"/>
    <x v="1"/>
    <x v="6"/>
  </r>
  <r>
    <n v="2916"/>
    <s v="An Interview With Gaddafi - The Stage Play"/>
    <s v="The moving dramatisation of one man's journey to find the truth behind the Libyan regime change."/>
    <n v="1850"/>
    <n v="145"/>
    <n v="0"/>
    <x v="2"/>
    <s v="GB"/>
    <s v="GBP"/>
    <n v="1400498789"/>
    <d v="2014-05-19T11:26:29"/>
    <n v="1398511589"/>
    <x v="2916"/>
    <x v="26"/>
    <b v="0"/>
    <n v="7"/>
    <n v="20.71"/>
    <b v="0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n v="0"/>
    <x v="2"/>
    <s v="US"/>
    <s v="USD"/>
    <n v="1442381847"/>
    <d v="2015-09-16T05:37:27"/>
    <n v="1440826647"/>
    <x v="2917"/>
    <x v="10"/>
    <b v="0"/>
    <n v="9"/>
    <n v="48.56"/>
    <b v="0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n v="0"/>
    <x v="2"/>
    <s v="US"/>
    <s v="USD"/>
    <n v="1446131207"/>
    <d v="2015-10-29T15:06:47"/>
    <n v="1443712007"/>
    <x v="2918"/>
    <x v="33"/>
    <b v="0"/>
    <n v="20"/>
    <n v="68.099999999999994"/>
    <b v="0"/>
    <x v="1"/>
    <x v="6"/>
  </r>
  <r>
    <n v="2919"/>
    <s v="While the Stars Fall"/>
    <s v="A full staged reading of a new play about a boy who learns how to be happy from the most unexpected person."/>
    <n v="600"/>
    <n v="51"/>
    <n v="0"/>
    <x v="2"/>
    <s v="US"/>
    <s v="USD"/>
    <n v="1407250329"/>
    <d v="2014-08-05T14:52:09"/>
    <n v="1404658329"/>
    <x v="2919"/>
    <x v="1"/>
    <b v="0"/>
    <n v="6"/>
    <n v="8.5"/>
    <b v="0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n v="0"/>
    <x v="2"/>
    <s v="CA"/>
    <s v="CAD"/>
    <n v="1427306470"/>
    <d v="2015-03-25T18:01:10"/>
    <n v="1424718070"/>
    <x v="2920"/>
    <x v="1"/>
    <b v="0"/>
    <n v="13"/>
    <n v="51.62"/>
    <b v="0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n v="1"/>
    <x v="0"/>
    <s v="US"/>
    <s v="USD"/>
    <n v="1411679804"/>
    <d v="2014-09-25T21:16:44"/>
    <n v="1409087804"/>
    <x v="2921"/>
    <x v="1"/>
    <b v="0"/>
    <n v="3"/>
    <n v="43"/>
    <b v="1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n v="1"/>
    <x v="0"/>
    <s v="GB"/>
    <s v="GBP"/>
    <n v="1431982727"/>
    <d v="2015-05-18T20:58:47"/>
    <n v="1428094727"/>
    <x v="2922"/>
    <x v="11"/>
    <b v="0"/>
    <n v="6"/>
    <n v="83.33"/>
    <b v="1"/>
    <x v="1"/>
    <x v="40"/>
  </r>
  <r>
    <n v="2923"/>
    <s v="Kaylee's Senior Project"/>
    <s v="Spreading the love of theatre, one step at a time. I would like to produce a reading of one of my favorite musicals"/>
    <n v="300"/>
    <n v="300"/>
    <n v="1"/>
    <x v="0"/>
    <s v="US"/>
    <s v="USD"/>
    <n v="1422068400"/>
    <d v="2015-01-24T03:00:00"/>
    <n v="1420774779"/>
    <x v="2923"/>
    <x v="13"/>
    <b v="0"/>
    <n v="10"/>
    <n v="30"/>
    <b v="1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n v="1"/>
    <x v="0"/>
    <s v="US"/>
    <s v="USD"/>
    <n v="1431143940"/>
    <d v="2015-05-09T03:59:00"/>
    <n v="1428585710"/>
    <x v="2924"/>
    <x v="1"/>
    <b v="0"/>
    <n v="147"/>
    <n v="175.51"/>
    <b v="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"/>
    <x v="0"/>
    <s v="US"/>
    <s v="USD"/>
    <n v="1410444068"/>
    <d v="2014-09-11T14:01:08"/>
    <n v="1407852068"/>
    <x v="2925"/>
    <x v="1"/>
    <b v="0"/>
    <n v="199"/>
    <n v="231.66"/>
    <b v="1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n v="1"/>
    <x v="0"/>
    <s v="US"/>
    <s v="USD"/>
    <n v="1424715779"/>
    <d v="2015-02-23T18:22:59"/>
    <n v="1423506179"/>
    <x v="2926"/>
    <x v="20"/>
    <b v="0"/>
    <n v="50"/>
    <n v="75"/>
    <b v="1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n v="1"/>
    <x v="0"/>
    <s v="US"/>
    <s v="USD"/>
    <n v="1405400400"/>
    <d v="2014-07-15T05:00:00"/>
    <n v="1402934629"/>
    <x v="2927"/>
    <x v="41"/>
    <b v="0"/>
    <n v="21"/>
    <n v="112.14"/>
    <b v="1"/>
    <x v="1"/>
    <x v="40"/>
  </r>
  <r>
    <n v="2928"/>
    <s v="Music Theatre of Idaho Presents &quot;A Year with Frog and Toad"/>
    <s v="This is a touring production for schools in the Treasure Valley!"/>
    <n v="1000"/>
    <n v="1000"/>
    <n v="1"/>
    <x v="0"/>
    <s v="US"/>
    <s v="USD"/>
    <n v="1457135846"/>
    <d v="2016-03-04T23:57:26"/>
    <n v="1454543846"/>
    <x v="2928"/>
    <x v="1"/>
    <b v="0"/>
    <n v="24"/>
    <n v="41.67"/>
    <b v="1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"/>
    <x v="0"/>
    <s v="US"/>
    <s v="USD"/>
    <n v="1401024758"/>
    <d v="2014-05-25T13:32:38"/>
    <n v="1398432758"/>
    <x v="2929"/>
    <x v="1"/>
    <b v="0"/>
    <n v="32"/>
    <n v="255.17"/>
    <b v="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n v="1"/>
    <x v="0"/>
    <s v="GB"/>
    <s v="GBP"/>
    <n v="1431007264"/>
    <d v="2015-05-07T14:01:04"/>
    <n v="1428415264"/>
    <x v="2930"/>
    <x v="1"/>
    <b v="0"/>
    <n v="62"/>
    <n v="162.77000000000001"/>
    <b v="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n v="1"/>
    <x v="0"/>
    <s v="CA"/>
    <s v="CAD"/>
    <n v="1410761280"/>
    <d v="2014-09-15T06:08:00"/>
    <n v="1408604363"/>
    <x v="2931"/>
    <x v="25"/>
    <b v="0"/>
    <n v="9"/>
    <n v="88.33"/>
    <b v="1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"/>
    <x v="0"/>
    <s v="AU"/>
    <s v="AUD"/>
    <n v="1424516400"/>
    <d v="2015-02-21T11:00:00"/>
    <n v="1421812637"/>
    <x v="2932"/>
    <x v="0"/>
    <b v="0"/>
    <n v="38"/>
    <n v="85.74"/>
    <b v="1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"/>
    <x v="0"/>
    <s v="US"/>
    <s v="USD"/>
    <n v="1465081053"/>
    <d v="2016-06-04T22:57:33"/>
    <n v="1462489053"/>
    <x v="2933"/>
    <x v="1"/>
    <b v="0"/>
    <n v="54"/>
    <n v="47.57"/>
    <b v="1"/>
    <x v="1"/>
    <x v="40"/>
  </r>
  <r>
    <n v="2934"/>
    <s v="Songs for a New World"/>
    <s v="Powerful community theatre production of Jason Robert Brown's &quot;Songs for a New World&quot; in London, Ontario."/>
    <n v="2500"/>
    <n v="2700"/>
    <n v="1"/>
    <x v="0"/>
    <s v="CA"/>
    <s v="CAD"/>
    <n v="1402845364"/>
    <d v="2014-06-15T15:16:04"/>
    <n v="1400253364"/>
    <x v="2934"/>
    <x v="1"/>
    <b v="0"/>
    <n v="37"/>
    <n v="72.97"/>
    <b v="1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n v="1"/>
    <x v="0"/>
    <s v="US"/>
    <s v="USD"/>
    <n v="1472490000"/>
    <d v="2016-08-29T17:00:00"/>
    <n v="1467468008"/>
    <x v="2935"/>
    <x v="44"/>
    <b v="0"/>
    <n v="39"/>
    <n v="90.54"/>
    <b v="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n v="1"/>
    <x v="0"/>
    <s v="US"/>
    <s v="USD"/>
    <n v="1413176340"/>
    <d v="2014-10-13T04:59:00"/>
    <n v="1412091423"/>
    <x v="2936"/>
    <x v="58"/>
    <b v="0"/>
    <n v="34"/>
    <n v="37.65"/>
    <b v="1"/>
    <x v="1"/>
    <x v="40"/>
  </r>
  <r>
    <n v="2937"/>
    <s v="UCAS"/>
    <s v="UCAS is a new British musical premiering at the Edinburgh Fringe Festival 2014."/>
    <n v="1500"/>
    <n v="2000"/>
    <n v="1"/>
    <x v="0"/>
    <s v="GB"/>
    <s v="GBP"/>
    <n v="1405249113"/>
    <d v="2014-07-13T10:58:33"/>
    <n v="1402657113"/>
    <x v="2937"/>
    <x v="1"/>
    <b v="0"/>
    <n v="55"/>
    <n v="36.36"/>
    <b v="1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n v="1"/>
    <x v="0"/>
    <s v="US"/>
    <s v="USD"/>
    <n v="1422636814"/>
    <d v="2015-01-30T16:53:34"/>
    <n v="1420044814"/>
    <x v="2938"/>
    <x v="1"/>
    <b v="0"/>
    <n v="32"/>
    <n v="126.72"/>
    <b v="1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"/>
    <x v="0"/>
    <s v="US"/>
    <s v="USD"/>
    <n v="1409187600"/>
    <d v="2014-08-28T01:00:00"/>
    <n v="1406316312"/>
    <x v="2939"/>
    <x v="15"/>
    <b v="0"/>
    <n v="25"/>
    <n v="329.2"/>
    <b v="1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n v="1"/>
    <x v="0"/>
    <s v="US"/>
    <s v="USD"/>
    <n v="1421606018"/>
    <d v="2015-01-18T18:33:38"/>
    <n v="1418150018"/>
    <x v="2940"/>
    <x v="4"/>
    <b v="0"/>
    <n v="33"/>
    <n v="81.239999999999995"/>
    <b v="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n v="0"/>
    <x v="2"/>
    <s v="US"/>
    <s v="USD"/>
    <n v="1425250955"/>
    <d v="2015-03-01T23:02:35"/>
    <n v="1422658955"/>
    <x v="2941"/>
    <x v="1"/>
    <b v="0"/>
    <n v="1"/>
    <n v="1"/>
    <b v="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n v="0"/>
    <x v="2"/>
    <s v="CA"/>
    <s v="CAD"/>
    <n v="1450297080"/>
    <d v="2015-12-16T20:18:00"/>
    <n v="1448565459"/>
    <x v="2942"/>
    <x v="18"/>
    <b v="0"/>
    <n v="202"/>
    <n v="202.23"/>
    <b v="0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s v="US"/>
    <s v="USD"/>
    <n v="1428894380"/>
    <d v="2015-04-13T03:06:20"/>
    <n v="1426302380"/>
    <x v="2943"/>
    <x v="1"/>
    <b v="0"/>
    <n v="0"/>
    <s v="N/A"/>
    <b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n v="0"/>
    <x v="2"/>
    <s v="US"/>
    <s v="USD"/>
    <n v="1433714198"/>
    <d v="2015-06-07T21:56:38"/>
    <n v="1431122198"/>
    <x v="2944"/>
    <x v="1"/>
    <b v="0"/>
    <n v="1"/>
    <n v="100"/>
    <b v="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s v="US"/>
    <s v="USD"/>
    <n v="1432437660"/>
    <d v="2015-05-24T03:21:00"/>
    <n v="1429845660"/>
    <x v="2945"/>
    <x v="1"/>
    <b v="0"/>
    <n v="0"/>
    <s v="N/A"/>
    <b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n v="0"/>
    <x v="2"/>
    <s v="GB"/>
    <s v="GBP"/>
    <n v="1471265092"/>
    <d v="2016-08-15T12:44:52"/>
    <n v="1468673092"/>
    <x v="2946"/>
    <x v="1"/>
    <b v="0"/>
    <n v="2"/>
    <n v="1"/>
    <b v="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0"/>
    <x v="2"/>
    <s v="US"/>
    <s v="USD"/>
    <n v="1480007460"/>
    <d v="2016-11-24T17:11:00"/>
    <n v="1475760567"/>
    <x v="2947"/>
    <x v="45"/>
    <b v="0"/>
    <n v="13"/>
    <n v="82.46"/>
    <b v="0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n v="0"/>
    <x v="2"/>
    <s v="US"/>
    <s v="USD"/>
    <n v="1433259293"/>
    <d v="2015-06-02T15:34:53"/>
    <n v="1428075293"/>
    <x v="2948"/>
    <x v="12"/>
    <b v="0"/>
    <n v="9"/>
    <n v="2.67"/>
    <b v="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0"/>
    <x v="2"/>
    <s v="US"/>
    <s v="USD"/>
    <n v="1447965917"/>
    <d v="2015-11-19T20:45:17"/>
    <n v="1445370317"/>
    <x v="2949"/>
    <x v="1"/>
    <b v="0"/>
    <n v="2"/>
    <n v="12.5"/>
    <b v="0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s v="US"/>
    <s v="USD"/>
    <n v="1453538752"/>
    <d v="2016-01-23T08:45:52"/>
    <n v="1450946752"/>
    <x v="2950"/>
    <x v="1"/>
    <b v="0"/>
    <n v="0"/>
    <s v="N/A"/>
    <b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0"/>
    <x v="1"/>
    <s v="US"/>
    <s v="USD"/>
    <n v="1412536573"/>
    <d v="2014-10-05T19:16:13"/>
    <n v="1408648573"/>
    <x v="2951"/>
    <x v="11"/>
    <b v="0"/>
    <n v="58"/>
    <n v="18.899999999999999"/>
    <b v="0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0"/>
    <x v="1"/>
    <s v="US"/>
    <s v="USD"/>
    <n v="1476676800"/>
    <d v="2016-10-17T04:00:00"/>
    <n v="1473957239"/>
    <x v="2952"/>
    <x v="0"/>
    <b v="0"/>
    <n v="8"/>
    <n v="200.63"/>
    <b v="0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n v="0"/>
    <x v="1"/>
    <s v="US"/>
    <s v="USD"/>
    <n v="1444330821"/>
    <d v="2015-10-08T19:00:21"/>
    <n v="1441738821"/>
    <x v="2953"/>
    <x v="1"/>
    <b v="0"/>
    <n v="3"/>
    <n v="201.67"/>
    <b v="0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s v="US"/>
    <s v="USD"/>
    <n v="1489669203"/>
    <d v="2017-03-16T13:00:03"/>
    <n v="1487944803"/>
    <x v="2954"/>
    <x v="18"/>
    <b v="0"/>
    <n v="0"/>
    <s v="N/A"/>
    <b v="0"/>
    <x v="1"/>
    <x v="38"/>
  </r>
  <r>
    <n v="2955"/>
    <s v="A Stage for Stage Door Theater Company (Canceled)"/>
    <s v="Stage Door Theater needs a stage for its current and future productions. Can you help?"/>
    <n v="1200"/>
    <n v="715"/>
    <n v="1"/>
    <x v="1"/>
    <s v="US"/>
    <s v="USD"/>
    <n v="1434476849"/>
    <d v="2015-06-16T17:47:29"/>
    <n v="1431884849"/>
    <x v="2955"/>
    <x v="1"/>
    <b v="0"/>
    <n v="11"/>
    <n v="65"/>
    <b v="0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n v="0"/>
    <x v="1"/>
    <s v="US"/>
    <s v="USD"/>
    <n v="1462402850"/>
    <d v="2016-05-04T23:00:50"/>
    <n v="1459810850"/>
    <x v="2956"/>
    <x v="1"/>
    <b v="0"/>
    <n v="20"/>
    <n v="66.099999999999994"/>
    <b v="0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n v="0"/>
    <x v="1"/>
    <s v="US"/>
    <s v="USD"/>
    <n v="1427498172"/>
    <d v="2015-03-27T23:16:12"/>
    <n v="1422317772"/>
    <x v="2957"/>
    <x v="12"/>
    <b v="0"/>
    <n v="3"/>
    <n v="93.33"/>
    <b v="0"/>
    <x v="1"/>
    <x v="38"/>
  </r>
  <r>
    <n v="2958"/>
    <s v="Uprising Theater (Canceled)"/>
    <s v="Chicago Based Theater Company and Venue Dedicated to Social Justice and Mainstreaming the Palestinian Narrative"/>
    <n v="80000"/>
    <n v="0"/>
    <n v="0"/>
    <x v="1"/>
    <s v="US"/>
    <s v="USD"/>
    <n v="1462729317"/>
    <d v="2016-05-08T17:41:57"/>
    <n v="1457548917"/>
    <x v="2958"/>
    <x v="12"/>
    <b v="0"/>
    <n v="0"/>
    <s v="N/A"/>
    <b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s v="GB"/>
    <s v="GBP"/>
    <n v="1465258325"/>
    <d v="2016-06-07T00:12:05"/>
    <n v="1462666325"/>
    <x v="2959"/>
    <x v="1"/>
    <b v="0"/>
    <n v="0"/>
    <s v="N/A"/>
    <b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s v="US"/>
    <s v="USD"/>
    <n v="1410459023"/>
    <d v="2014-09-11T18:10:23"/>
    <n v="1407867023"/>
    <x v="2960"/>
    <x v="1"/>
    <b v="0"/>
    <n v="0"/>
    <s v="N/A"/>
    <b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"/>
    <x v="0"/>
    <s v="US"/>
    <s v="USD"/>
    <n v="1427342400"/>
    <d v="2015-03-26T04:00:00"/>
    <n v="1424927159"/>
    <x v="2961"/>
    <x v="33"/>
    <b v="0"/>
    <n v="108"/>
    <n v="50.75"/>
    <b v="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n v="1"/>
    <x v="0"/>
    <s v="US"/>
    <s v="USD"/>
    <n v="1425193140"/>
    <d v="2015-03-01T06:59:00"/>
    <n v="1422769906"/>
    <x v="2962"/>
    <x v="33"/>
    <b v="0"/>
    <n v="20"/>
    <n v="60.9"/>
    <b v="1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n v="1"/>
    <x v="0"/>
    <s v="US"/>
    <s v="USD"/>
    <n v="1435835824"/>
    <d v="2015-07-02T11:17:04"/>
    <n v="1433243824"/>
    <x v="2963"/>
    <x v="1"/>
    <b v="0"/>
    <n v="98"/>
    <n v="109.03"/>
    <b v="1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"/>
    <x v="0"/>
    <s v="US"/>
    <s v="USD"/>
    <n v="1407360720"/>
    <d v="2014-08-06T21:32:00"/>
    <n v="1404769819"/>
    <x v="2964"/>
    <x v="1"/>
    <b v="0"/>
    <n v="196"/>
    <n v="25.69"/>
    <b v="1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"/>
    <x v="0"/>
    <s v="US"/>
    <s v="USD"/>
    <n v="1436290233"/>
    <d v="2015-07-07T17:30:33"/>
    <n v="1433698233"/>
    <x v="2965"/>
    <x v="1"/>
    <b v="0"/>
    <n v="39"/>
    <n v="41.92"/>
    <b v="1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n v="1"/>
    <x v="0"/>
    <s v="US"/>
    <s v="USD"/>
    <n v="1442425412"/>
    <d v="2015-09-16T17:43:32"/>
    <n v="1439833412"/>
    <x v="2966"/>
    <x v="1"/>
    <b v="0"/>
    <n v="128"/>
    <n v="88.77"/>
    <b v="1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n v="1"/>
    <x v="0"/>
    <s v="US"/>
    <s v="USD"/>
    <n v="1425872692"/>
    <d v="2015-03-09T03:44:52"/>
    <n v="1423284292"/>
    <x v="2967"/>
    <x v="1"/>
    <b v="0"/>
    <n v="71"/>
    <n v="80.23"/>
    <b v="1"/>
    <x v="1"/>
    <x v="6"/>
  </r>
  <r>
    <n v="2968"/>
    <s v="The Curse of the Babywoman @ FringeNYC"/>
    <s v="The Curse of the Babywoman is real â€” and it is coming to FringeNYC this August."/>
    <n v="3500"/>
    <n v="3710"/>
    <n v="1"/>
    <x v="0"/>
    <s v="US"/>
    <s v="USD"/>
    <n v="1471406340"/>
    <d v="2016-08-17T03:59:00"/>
    <n v="1470227660"/>
    <x v="2968"/>
    <x v="20"/>
    <b v="0"/>
    <n v="47"/>
    <n v="78.94"/>
    <b v="1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2"/>
    <x v="0"/>
    <s v="CA"/>
    <s v="CAD"/>
    <n v="1430693460"/>
    <d v="2015-05-03T22:51:00"/>
    <n v="1428087153"/>
    <x v="2969"/>
    <x v="1"/>
    <b v="0"/>
    <n v="17"/>
    <n v="95.59"/>
    <b v="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"/>
    <x v="0"/>
    <s v="US"/>
    <s v="USD"/>
    <n v="1405699451"/>
    <d v="2014-07-18T16:04:11"/>
    <n v="1403107451"/>
    <x v="2970"/>
    <x v="1"/>
    <b v="0"/>
    <n v="91"/>
    <n v="69.89"/>
    <b v="1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n v="1"/>
    <x v="0"/>
    <s v="US"/>
    <s v="USD"/>
    <n v="1409500078"/>
    <d v="2014-08-31T15:47:58"/>
    <n v="1406908078"/>
    <x v="2971"/>
    <x v="1"/>
    <b v="0"/>
    <n v="43"/>
    <n v="74.53"/>
    <b v="1"/>
    <x v="1"/>
    <x v="6"/>
  </r>
  <r>
    <n v="2972"/>
    <s v="A Bad Plan"/>
    <s v="A group of artists. A mythical art piece. A harrowing quest. And some margaritas."/>
    <n v="2000"/>
    <n v="2107"/>
    <n v="1"/>
    <x v="0"/>
    <s v="US"/>
    <s v="USD"/>
    <n v="1480899600"/>
    <d v="2016-12-05T01:00:00"/>
    <n v="1479609520"/>
    <x v="2972"/>
    <x v="13"/>
    <b v="0"/>
    <n v="17"/>
    <n v="123.94"/>
    <b v="1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n v="2"/>
    <x v="0"/>
    <s v="US"/>
    <s v="USD"/>
    <n v="1451620800"/>
    <d v="2016-01-01T04:00:00"/>
    <n v="1449171508"/>
    <x v="2973"/>
    <x v="33"/>
    <b v="0"/>
    <n v="33"/>
    <n v="264.85000000000002"/>
    <b v="1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"/>
    <x v="0"/>
    <s v="US"/>
    <s v="USD"/>
    <n v="1411695300"/>
    <d v="2014-09-26T01:35:00"/>
    <n v="1409275671"/>
    <x v="2974"/>
    <x v="33"/>
    <b v="0"/>
    <n v="87"/>
    <n v="58.62"/>
    <b v="1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"/>
    <x v="0"/>
    <s v="US"/>
    <s v="USD"/>
    <n v="1417057200"/>
    <d v="2014-11-27T03:00:00"/>
    <n v="1414599886"/>
    <x v="2975"/>
    <x v="33"/>
    <b v="0"/>
    <n v="113"/>
    <n v="70.88"/>
    <b v="1"/>
    <x v="1"/>
    <x v="6"/>
  </r>
  <r>
    <n v="2976"/>
    <s v="Pizza Delique"/>
    <s v="A play that addresses an important social issue, brought to light by members of the UoM Drama Society."/>
    <n v="70"/>
    <n v="120"/>
    <n v="2"/>
    <x v="0"/>
    <s v="GB"/>
    <s v="GBP"/>
    <n v="1457870400"/>
    <d v="2016-03-13T12:00:00"/>
    <n v="1456421530"/>
    <x v="2976"/>
    <x v="42"/>
    <b v="0"/>
    <n v="14"/>
    <n v="8.57"/>
    <b v="1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"/>
    <x v="0"/>
    <s v="US"/>
    <s v="USD"/>
    <n v="1427076840"/>
    <d v="2015-03-23T02:14:00"/>
    <n v="1421960934"/>
    <x v="2977"/>
    <x v="50"/>
    <b v="0"/>
    <n v="30"/>
    <n v="113.57"/>
    <b v="1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"/>
    <x v="0"/>
    <s v="US"/>
    <s v="USD"/>
    <n v="1413784740"/>
    <d v="2014-10-20T05:59:00"/>
    <n v="1412954547"/>
    <x v="2978"/>
    <x v="2"/>
    <b v="0"/>
    <n v="16"/>
    <n v="60.69"/>
    <b v="1"/>
    <x v="1"/>
    <x v="6"/>
  </r>
  <r>
    <n v="2979"/>
    <s v="'ART'"/>
    <s v="Dear Stone returns with Yasmina Reza's 'ART', a compelling, clever exploration of friendship under duress. Thanks for watching!"/>
    <n v="5000"/>
    <n v="5070"/>
    <n v="1"/>
    <x v="0"/>
    <s v="US"/>
    <s v="USD"/>
    <n v="1420524000"/>
    <d v="2015-01-06T06:00:00"/>
    <n v="1419104823"/>
    <x v="2979"/>
    <x v="3"/>
    <b v="0"/>
    <n v="46"/>
    <n v="110.22"/>
    <b v="1"/>
    <x v="1"/>
    <x v="6"/>
  </r>
  <r>
    <n v="2980"/>
    <s v="INDEPENDENCE NYC"/>
    <s v="1 director, 4 actors, and a whole lotta determination. Help us bring this brilliant story to the heart of NYC!"/>
    <n v="3000"/>
    <n v="3275"/>
    <n v="1"/>
    <x v="0"/>
    <s v="US"/>
    <s v="USD"/>
    <n v="1440381600"/>
    <d v="2015-08-24T02:00:00"/>
    <n v="1438639130"/>
    <x v="2980"/>
    <x v="18"/>
    <b v="0"/>
    <n v="24"/>
    <n v="136.46"/>
    <b v="1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n v="1"/>
    <x v="0"/>
    <s v="IE"/>
    <s v="EUR"/>
    <n v="1443014756"/>
    <d v="2015-09-23T13:25:56"/>
    <n v="1439126756"/>
    <x v="2981"/>
    <x v="11"/>
    <b v="1"/>
    <n v="97"/>
    <n v="53.16"/>
    <b v="1"/>
    <x v="1"/>
    <x v="38"/>
  </r>
  <r>
    <n v="2982"/>
    <s v="Railway Playhouse: Setting up a community arts space"/>
    <s v="Renovating this historical landmark, into an arts venue and theatre space for the community."/>
    <n v="5000"/>
    <n v="5103"/>
    <n v="1"/>
    <x v="0"/>
    <s v="GB"/>
    <s v="GBP"/>
    <n v="1455208143"/>
    <d v="2016-02-11T16:29:03"/>
    <n v="1452616143"/>
    <x v="2982"/>
    <x v="1"/>
    <b v="1"/>
    <n v="59"/>
    <n v="86.49"/>
    <b v="1"/>
    <x v="1"/>
    <x v="38"/>
  </r>
  <r>
    <n v="2983"/>
    <s v="Build the House of Dad's!"/>
    <s v="Dad's Garage Theatre Company needs your help buying our new, forever home by hitting our $150,000 STRETCH GOAL!"/>
    <n v="116000"/>
    <n v="169985.91"/>
    <n v="1"/>
    <x v="0"/>
    <s v="US"/>
    <s v="USD"/>
    <n v="1415722236"/>
    <d v="2014-11-11T16:10:36"/>
    <n v="1410534636"/>
    <x v="2983"/>
    <x v="12"/>
    <b v="1"/>
    <n v="1095"/>
    <n v="155.24"/>
    <b v="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"/>
    <x v="0"/>
    <s v="US"/>
    <s v="USD"/>
    <n v="1472020881"/>
    <d v="2016-08-24T06:41:21"/>
    <n v="1469428881"/>
    <x v="2984"/>
    <x v="1"/>
    <b v="1"/>
    <n v="218"/>
    <n v="115.08"/>
    <b v="1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n v="1"/>
    <x v="0"/>
    <s v="NZ"/>
    <s v="NZD"/>
    <n v="1477886400"/>
    <d v="2016-10-31T04:00:00"/>
    <n v="1476228128"/>
    <x v="2985"/>
    <x v="23"/>
    <b v="0"/>
    <n v="111"/>
    <n v="109.59"/>
    <b v="1"/>
    <x v="1"/>
    <x v="38"/>
  </r>
  <r>
    <n v="2986"/>
    <s v="Higher Education"/>
    <s v="Support the circus arts and help our aerial students work with more height. With your support, we will install beams at 19ft!"/>
    <n v="2400"/>
    <n v="2532"/>
    <n v="1"/>
    <x v="0"/>
    <s v="GB"/>
    <s v="GBP"/>
    <n v="1462100406"/>
    <d v="2016-05-01T11:00:06"/>
    <n v="1456920006"/>
    <x v="2986"/>
    <x v="12"/>
    <b v="0"/>
    <n v="56"/>
    <n v="45.21"/>
    <b v="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"/>
    <x v="0"/>
    <s v="US"/>
    <s v="USD"/>
    <n v="1476316800"/>
    <d v="2016-10-13T00:00:00"/>
    <n v="1473837751"/>
    <x v="2987"/>
    <x v="41"/>
    <b v="0"/>
    <n v="265"/>
    <n v="104.15"/>
    <b v="1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n v="1"/>
    <x v="0"/>
    <s v="GB"/>
    <s v="GBP"/>
    <n v="1466412081"/>
    <d v="2016-06-20T08:41:21"/>
    <n v="1463820081"/>
    <x v="2988"/>
    <x v="1"/>
    <b v="0"/>
    <n v="28"/>
    <n v="35.71"/>
    <b v="1"/>
    <x v="1"/>
    <x v="38"/>
  </r>
  <r>
    <n v="2989"/>
    <s v="Let's Light Up The Gem!"/>
    <s v="Bring the movies back to Bethel, Maine."/>
    <n v="20000"/>
    <n v="35307"/>
    <n v="2"/>
    <x v="0"/>
    <s v="US"/>
    <s v="USD"/>
    <n v="1450673940"/>
    <d v="2015-12-21T04:59:00"/>
    <n v="1448756962"/>
    <x v="2989"/>
    <x v="24"/>
    <b v="0"/>
    <n v="364"/>
    <n v="97"/>
    <b v="1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n v="1"/>
    <x v="0"/>
    <s v="US"/>
    <s v="USD"/>
    <n v="1452174420"/>
    <d v="2016-01-07T13:47:00"/>
    <n v="1449150420"/>
    <x v="2990"/>
    <x v="6"/>
    <b v="0"/>
    <n v="27"/>
    <n v="370.37"/>
    <b v="1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n v="1"/>
    <x v="0"/>
    <s v="US"/>
    <s v="USD"/>
    <n v="1485547530"/>
    <d v="2017-01-27T20:05:30"/>
    <n v="1483646730"/>
    <x v="2991"/>
    <x v="24"/>
    <b v="0"/>
    <n v="93"/>
    <n v="94.41"/>
    <b v="1"/>
    <x v="1"/>
    <x v="38"/>
  </r>
  <r>
    <n v="2992"/>
    <s v="Th'underGrounds"/>
    <s v="Creating a non-profit CAFE &amp; VILLAGE COMMONS in SE Portland, in service to Neighbors, Kids, Artists &amp; the Underserved"/>
    <n v="3000"/>
    <n v="3135"/>
    <n v="1"/>
    <x v="0"/>
    <s v="US"/>
    <s v="USD"/>
    <n v="1476037510"/>
    <d v="2016-10-09T18:25:10"/>
    <n v="1473445510"/>
    <x v="2992"/>
    <x v="1"/>
    <b v="0"/>
    <n v="64"/>
    <n v="48.98"/>
    <b v="1"/>
    <x v="1"/>
    <x v="38"/>
  </r>
  <r>
    <n v="2993"/>
    <s v="TRUE WEST: Think, Dog! Productions"/>
    <s v="Help us build the Kitchen from Hell!"/>
    <n v="1000"/>
    <n v="1003"/>
    <n v="1"/>
    <x v="0"/>
    <s v="US"/>
    <s v="USD"/>
    <n v="1455998867"/>
    <d v="2016-02-20T20:07:47"/>
    <n v="1453406867"/>
    <x v="2993"/>
    <x v="1"/>
    <b v="0"/>
    <n v="22"/>
    <n v="45.59"/>
    <b v="1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n v="5"/>
    <x v="0"/>
    <s v="GB"/>
    <s v="GBP"/>
    <n v="1412335772"/>
    <d v="2014-10-03T11:29:32"/>
    <n v="1409743772"/>
    <x v="2994"/>
    <x v="1"/>
    <b v="0"/>
    <n v="59"/>
    <n v="23.28"/>
    <b v="1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"/>
    <x v="0"/>
    <s v="US"/>
    <s v="USD"/>
    <n v="1484841471"/>
    <d v="2017-01-19T15:57:51"/>
    <n v="1482249471"/>
    <x v="2995"/>
    <x v="1"/>
    <b v="0"/>
    <n v="249"/>
    <n v="63.23"/>
    <b v="1"/>
    <x v="1"/>
    <x v="38"/>
  </r>
  <r>
    <n v="2996"/>
    <s v="Sea Tea Improv's Comedy Theater in Hartford, CT"/>
    <s v="A permanent home for comedy in Connecticut in the heart of downtown Hartford."/>
    <n v="35000"/>
    <n v="60180"/>
    <n v="2"/>
    <x v="0"/>
    <s v="US"/>
    <s v="USD"/>
    <n v="1432677240"/>
    <d v="2015-05-26T21:54:00"/>
    <n v="1427493240"/>
    <x v="2996"/>
    <x v="12"/>
    <b v="0"/>
    <n v="392"/>
    <n v="153.52000000000001"/>
    <b v="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n v="1"/>
    <x v="0"/>
    <s v="US"/>
    <s v="USD"/>
    <n v="1488171540"/>
    <d v="2017-02-27T04:59:00"/>
    <n v="1486661793"/>
    <x v="2997"/>
    <x v="42"/>
    <b v="0"/>
    <n v="115"/>
    <n v="90.2"/>
    <b v="1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"/>
    <x v="0"/>
    <s v="US"/>
    <s v="USD"/>
    <n v="1402892700"/>
    <d v="2014-06-16T04:25:00"/>
    <n v="1400474329"/>
    <x v="2998"/>
    <x v="33"/>
    <b v="0"/>
    <n v="433"/>
    <n v="118.97"/>
    <b v="1"/>
    <x v="1"/>
    <x v="38"/>
  </r>
  <r>
    <n v="2999"/>
    <s v="RAT Fund-Riser"/>
    <s v="Restless Artists' Theatre is building risers and installing better lighting for our patrons.  We need to purchase raw materials."/>
    <n v="1350"/>
    <n v="1605"/>
    <n v="1"/>
    <x v="0"/>
    <s v="US"/>
    <s v="USD"/>
    <n v="1488333600"/>
    <d v="2017-03-01T02:00:00"/>
    <n v="1487094360"/>
    <x v="2999"/>
    <x v="20"/>
    <b v="0"/>
    <n v="20"/>
    <n v="80.25"/>
    <b v="1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n v="1"/>
    <x v="0"/>
    <s v="US"/>
    <s v="USD"/>
    <n v="1485885600"/>
    <d v="2017-01-31T18:00:00"/>
    <n v="1484682670"/>
    <x v="3000"/>
    <x v="20"/>
    <b v="0"/>
    <n v="8"/>
    <n v="62.5"/>
    <b v="1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n v="3"/>
    <x v="0"/>
    <s v="US"/>
    <s v="USD"/>
    <n v="1468445382"/>
    <d v="2016-07-13T21:29:42"/>
    <n v="1465853382"/>
    <x v="3001"/>
    <x v="1"/>
    <b v="0"/>
    <n v="175"/>
    <n v="131.38"/>
    <b v="1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n v="1"/>
    <x v="0"/>
    <s v="US"/>
    <s v="USD"/>
    <n v="1356552252"/>
    <d v="2012-12-26T20:04:12"/>
    <n v="1353960252"/>
    <x v="3002"/>
    <x v="1"/>
    <b v="0"/>
    <n v="104"/>
    <n v="73.03"/>
    <b v="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n v="1"/>
    <x v="0"/>
    <s v="US"/>
    <s v="USD"/>
    <n v="1456811940"/>
    <d v="2016-03-01T05:59:00"/>
    <n v="1454098976"/>
    <x v="3003"/>
    <x v="0"/>
    <b v="0"/>
    <n v="17"/>
    <n v="178.53"/>
    <b v="1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n v="1"/>
    <x v="0"/>
    <s v="US"/>
    <s v="USD"/>
    <n v="1416089324"/>
    <d v="2014-11-15T22:08:44"/>
    <n v="1413493724"/>
    <x v="3004"/>
    <x v="1"/>
    <b v="0"/>
    <n v="277"/>
    <n v="162.91"/>
    <b v="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n v="1"/>
    <x v="0"/>
    <s v="US"/>
    <s v="USD"/>
    <n v="1412611905"/>
    <d v="2014-10-06T16:11:45"/>
    <n v="1410019905"/>
    <x v="3005"/>
    <x v="1"/>
    <b v="0"/>
    <n v="118"/>
    <n v="108.24"/>
    <b v="1"/>
    <x v="1"/>
    <x v="38"/>
  </r>
  <r>
    <n v="3006"/>
    <s v="ONTARIO STREET THEATRE in Port Hope."/>
    <s v="We're an affordable theatre and rental space that can be molded into anything by anyone."/>
    <n v="8000"/>
    <n v="8620"/>
    <n v="1"/>
    <x v="0"/>
    <s v="CA"/>
    <s v="CAD"/>
    <n v="1418580591"/>
    <d v="2014-12-14T18:09:51"/>
    <n v="1415988591"/>
    <x v="3006"/>
    <x v="1"/>
    <b v="0"/>
    <n v="97"/>
    <n v="88.87"/>
    <b v="1"/>
    <x v="1"/>
    <x v="38"/>
  </r>
  <r>
    <n v="3007"/>
    <s v="Bethlem"/>
    <s v="Consuite for 2015 CoreCon.  An adventure into insanity."/>
    <n v="600"/>
    <n v="1080"/>
    <n v="2"/>
    <x v="0"/>
    <s v="US"/>
    <s v="USD"/>
    <n v="1429938683"/>
    <d v="2015-04-25T05:11:23"/>
    <n v="1428124283"/>
    <x v="3007"/>
    <x v="21"/>
    <b v="0"/>
    <n v="20"/>
    <n v="54"/>
    <b v="1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n v="1"/>
    <x v="0"/>
    <s v="US"/>
    <s v="USD"/>
    <n v="1453352719"/>
    <d v="2016-01-21T05:05:19"/>
    <n v="1450760719"/>
    <x v="3008"/>
    <x v="1"/>
    <b v="0"/>
    <n v="26"/>
    <n v="116.73"/>
    <b v="1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n v="1"/>
    <x v="0"/>
    <s v="US"/>
    <s v="USD"/>
    <n v="1417012840"/>
    <d v="2014-11-26T14:40:40"/>
    <n v="1414417240"/>
    <x v="3009"/>
    <x v="1"/>
    <b v="0"/>
    <n v="128"/>
    <n v="233.9"/>
    <b v="1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2"/>
    <x v="0"/>
    <s v="US"/>
    <s v="USD"/>
    <n v="1424548719"/>
    <d v="2015-02-21T19:58:39"/>
    <n v="1419364719"/>
    <x v="3010"/>
    <x v="12"/>
    <b v="0"/>
    <n v="15"/>
    <n v="158"/>
    <b v="1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n v="1"/>
    <x v="0"/>
    <s v="ES"/>
    <s v="EUR"/>
    <n v="1450911540"/>
    <d v="2015-12-23T22:59:00"/>
    <n v="1448536516"/>
    <x v="3011"/>
    <x v="14"/>
    <b v="0"/>
    <n v="25"/>
    <n v="14.84"/>
    <b v="1"/>
    <x v="1"/>
    <x v="38"/>
  </r>
  <r>
    <n v="3012"/>
    <s v="Up-lifting Up-Fit!"/>
    <s v="Spring Theatre has recently found a new home in the heart of Winston Salem. We need your help for an up-lifting up-fit!"/>
    <n v="4000"/>
    <n v="4685"/>
    <n v="1"/>
    <x v="0"/>
    <s v="US"/>
    <s v="USD"/>
    <n v="1423587130"/>
    <d v="2015-02-10T16:52:10"/>
    <n v="1421772730"/>
    <x v="3012"/>
    <x v="21"/>
    <b v="0"/>
    <n v="55"/>
    <n v="85.18"/>
    <b v="1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2"/>
    <x v="0"/>
    <s v="US"/>
    <s v="USD"/>
    <n v="1434917049"/>
    <d v="2015-06-21T20:04:09"/>
    <n v="1432325049"/>
    <x v="3013"/>
    <x v="1"/>
    <b v="0"/>
    <n v="107"/>
    <n v="146.69"/>
    <b v="1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"/>
    <x v="0"/>
    <s v="US"/>
    <s v="USD"/>
    <n v="1415163600"/>
    <d v="2014-11-05T05:00:00"/>
    <n v="1412737080"/>
    <x v="3014"/>
    <x v="33"/>
    <b v="0"/>
    <n v="557"/>
    <n v="50.76"/>
    <b v="1"/>
    <x v="1"/>
    <x v="38"/>
  </r>
  <r>
    <n v="3015"/>
    <s v="A Sign for 34 West"/>
    <s v="We're turning an old yogurt shop into a live theater in downtown Charleston.   Please help us hang our sign!"/>
    <n v="3400"/>
    <n v="3508"/>
    <n v="1"/>
    <x v="0"/>
    <s v="US"/>
    <s v="USD"/>
    <n v="1402459200"/>
    <d v="2014-06-11T04:00:00"/>
    <n v="1401125238"/>
    <x v="3015"/>
    <x v="13"/>
    <b v="0"/>
    <n v="40"/>
    <n v="87.7"/>
    <b v="1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"/>
    <x v="0"/>
    <s v="US"/>
    <s v="USD"/>
    <n v="1405688952"/>
    <d v="2014-07-18T13:09:12"/>
    <n v="1400504952"/>
    <x v="3016"/>
    <x v="12"/>
    <b v="0"/>
    <n v="36"/>
    <n v="242.28"/>
    <b v="1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"/>
    <x v="0"/>
    <s v="US"/>
    <s v="USD"/>
    <n v="1408566243"/>
    <d v="2014-08-20T20:24:03"/>
    <n v="1405974243"/>
    <x v="3017"/>
    <x v="1"/>
    <b v="0"/>
    <n v="159"/>
    <n v="146.44999999999999"/>
    <b v="1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n v="1"/>
    <x v="0"/>
    <s v="FR"/>
    <s v="EUR"/>
    <n v="1437429600"/>
    <d v="2015-07-20T22:00:00"/>
    <n v="1433747376"/>
    <x v="3018"/>
    <x v="40"/>
    <b v="0"/>
    <n v="41"/>
    <n v="103.17"/>
    <b v="1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"/>
    <x v="0"/>
    <s v="US"/>
    <s v="USD"/>
    <n v="1401159600"/>
    <d v="2014-05-27T03:00:00"/>
    <n v="1398801620"/>
    <x v="3019"/>
    <x v="14"/>
    <b v="0"/>
    <n v="226"/>
    <n v="80.459999999999994"/>
    <b v="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n v="1"/>
    <x v="0"/>
    <s v="US"/>
    <s v="USD"/>
    <n v="1439583533"/>
    <d v="2015-08-14T20:18:53"/>
    <n v="1434399533"/>
    <x v="3020"/>
    <x v="12"/>
    <b v="0"/>
    <n v="30"/>
    <n v="234.67"/>
    <b v="1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"/>
    <x v="0"/>
    <s v="US"/>
    <s v="USD"/>
    <n v="1479794340"/>
    <d v="2016-11-22T05:59:00"/>
    <n v="1476715869"/>
    <x v="3021"/>
    <x v="8"/>
    <b v="0"/>
    <n v="103"/>
    <n v="50.69"/>
    <b v="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"/>
    <x v="0"/>
    <s v="US"/>
    <s v="USD"/>
    <n v="1472338409"/>
    <d v="2016-08-27T22:53:29"/>
    <n v="1468450409"/>
    <x v="3022"/>
    <x v="11"/>
    <b v="0"/>
    <n v="62"/>
    <n v="162.71"/>
    <b v="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n v="1"/>
    <x v="0"/>
    <s v="GB"/>
    <s v="GBP"/>
    <n v="1434039186"/>
    <d v="2015-06-11T16:13:06"/>
    <n v="1430151186"/>
    <x v="3023"/>
    <x v="11"/>
    <b v="0"/>
    <n v="6"/>
    <n v="120.17"/>
    <b v="1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"/>
    <x v="0"/>
    <s v="US"/>
    <s v="USD"/>
    <n v="1349567475"/>
    <d v="2012-10-06T23:51:15"/>
    <n v="1346975475"/>
    <x v="3024"/>
    <x v="1"/>
    <b v="0"/>
    <n v="182"/>
    <n v="67.7"/>
    <b v="1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n v="3"/>
    <x v="0"/>
    <s v="GB"/>
    <s v="GBP"/>
    <n v="1401465600"/>
    <d v="2014-05-30T16:00:00"/>
    <n v="1399032813"/>
    <x v="3025"/>
    <x v="33"/>
    <b v="0"/>
    <n v="145"/>
    <n v="52.1"/>
    <b v="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"/>
    <x v="0"/>
    <s v="GB"/>
    <s v="GBP"/>
    <n v="1488538892"/>
    <d v="2017-03-03T11:01:32"/>
    <n v="1487329292"/>
    <x v="3026"/>
    <x v="20"/>
    <b v="0"/>
    <n v="25"/>
    <n v="51.6"/>
    <b v="1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n v="1"/>
    <x v="0"/>
    <s v="US"/>
    <s v="USD"/>
    <n v="1426866851"/>
    <d v="2015-03-20T15:54:11"/>
    <n v="1424278451"/>
    <x v="3027"/>
    <x v="1"/>
    <b v="0"/>
    <n v="320"/>
    <n v="164.3"/>
    <b v="1"/>
    <x v="1"/>
    <x v="38"/>
  </r>
  <r>
    <n v="3028"/>
    <s v="A Home for Vegas Theatre Hub"/>
    <s v="We have a space! Help us fill it with a stage, chairs, gear and audiences' laughter!"/>
    <n v="5000"/>
    <n v="8401"/>
    <n v="2"/>
    <x v="0"/>
    <s v="US"/>
    <s v="USD"/>
    <n v="1471242025"/>
    <d v="2016-08-15T06:20:25"/>
    <n v="1468650025"/>
    <x v="3028"/>
    <x v="1"/>
    <b v="0"/>
    <n v="99"/>
    <n v="84.86"/>
    <b v="1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n v="1"/>
    <x v="0"/>
    <s v="US"/>
    <s v="USD"/>
    <n v="1416285300"/>
    <d v="2014-11-18T04:35:00"/>
    <n v="1413824447"/>
    <x v="3029"/>
    <x v="33"/>
    <b v="0"/>
    <n v="348"/>
    <n v="94.55"/>
    <b v="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n v="1"/>
    <x v="0"/>
    <s v="US"/>
    <s v="USD"/>
    <n v="1442426171"/>
    <d v="2015-09-16T17:56:11"/>
    <n v="1439834171"/>
    <x v="3030"/>
    <x v="1"/>
    <b v="0"/>
    <n v="41"/>
    <n v="45.54"/>
    <b v="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n v="1"/>
    <x v="0"/>
    <s v="US"/>
    <s v="USD"/>
    <n v="1476479447"/>
    <d v="2016-10-14T21:10:47"/>
    <n v="1471295447"/>
    <x v="3031"/>
    <x v="12"/>
    <b v="0"/>
    <n v="29"/>
    <n v="51.72"/>
    <b v="1"/>
    <x v="1"/>
    <x v="38"/>
  </r>
  <r>
    <n v="3032"/>
    <s v="Silent Valley : A Haunting"/>
    <s v="One night only, not-for-profit, neighborhood haunted attraction that will scare your mask off! Coming this Halloween."/>
    <n v="1000"/>
    <n v="1272"/>
    <n v="1"/>
    <x v="0"/>
    <s v="US"/>
    <s v="USD"/>
    <n v="1441933459"/>
    <d v="2015-09-11T01:04:19"/>
    <n v="1439341459"/>
    <x v="3032"/>
    <x v="1"/>
    <b v="0"/>
    <n v="25"/>
    <n v="50.88"/>
    <b v="1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n v="1"/>
    <x v="0"/>
    <s v="US"/>
    <s v="USD"/>
    <n v="1471487925"/>
    <d v="2016-08-18T02:38:45"/>
    <n v="1468895925"/>
    <x v="3033"/>
    <x v="1"/>
    <b v="0"/>
    <n v="23"/>
    <n v="191.13"/>
    <b v="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"/>
    <x v="0"/>
    <s v="US"/>
    <s v="USD"/>
    <n v="1477972740"/>
    <d v="2016-11-01T03:59:00"/>
    <n v="1475326255"/>
    <x v="3034"/>
    <x v="0"/>
    <b v="0"/>
    <n v="1260"/>
    <n v="89.31"/>
    <b v="1"/>
    <x v="1"/>
    <x v="38"/>
  </r>
  <r>
    <n v="3035"/>
    <s v="The Coalition Theater"/>
    <s v="Help create a permanent home for live comedy shows and classes in Downtown RVA."/>
    <n v="25000"/>
    <n v="27196.71"/>
    <n v="1"/>
    <x v="0"/>
    <s v="US"/>
    <s v="USD"/>
    <n v="1367674009"/>
    <d v="2013-05-04T13:26:49"/>
    <n v="1365082009"/>
    <x v="3035"/>
    <x v="1"/>
    <b v="0"/>
    <n v="307"/>
    <n v="88.59"/>
    <b v="1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n v="1"/>
    <x v="0"/>
    <s v="US"/>
    <s v="USD"/>
    <n v="1376654340"/>
    <d v="2013-08-16T11:59:00"/>
    <n v="1373568644"/>
    <x v="3036"/>
    <x v="8"/>
    <b v="0"/>
    <n v="329"/>
    <n v="96.3"/>
    <b v="1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"/>
    <x v="0"/>
    <s v="US"/>
    <s v="USD"/>
    <n v="1285995540"/>
    <d v="2010-10-02T04:59:00"/>
    <n v="1279574773"/>
    <x v="3037"/>
    <x v="30"/>
    <b v="0"/>
    <n v="32"/>
    <n v="33.31"/>
    <b v="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n v="1"/>
    <x v="0"/>
    <s v="US"/>
    <s v="USD"/>
    <n v="1457071397"/>
    <d v="2016-03-04T06:03:17"/>
    <n v="1451887397"/>
    <x v="3038"/>
    <x v="12"/>
    <b v="0"/>
    <n v="27"/>
    <n v="37.22"/>
    <b v="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n v="1"/>
    <x v="0"/>
    <s v="US"/>
    <s v="USD"/>
    <n v="1388303940"/>
    <d v="2013-12-29T07:59:00"/>
    <n v="1386011038"/>
    <x v="3039"/>
    <x v="14"/>
    <b v="0"/>
    <n v="236"/>
    <n v="92.13"/>
    <b v="1"/>
    <x v="1"/>
    <x v="38"/>
  </r>
  <r>
    <n v="3040"/>
    <s v="Jayhawk Makeover"/>
    <s v="48 hours of deck screws, dry wall, hard hats and needed renovation to help the Jayhawk rise from the ashes."/>
    <n v="3000"/>
    <n v="3225"/>
    <n v="1"/>
    <x v="0"/>
    <s v="US"/>
    <s v="USD"/>
    <n v="1435359600"/>
    <d v="2015-06-26T23:00:00"/>
    <n v="1434999621"/>
    <x v="3040"/>
    <x v="29"/>
    <b v="0"/>
    <n v="42"/>
    <n v="76.790000000000006"/>
    <b v="1"/>
    <x v="1"/>
    <x v="38"/>
  </r>
  <r>
    <n v="3041"/>
    <s v="Lend a Hand in Our Home"/>
    <s v="Privet! Hello! Bon Jour! We are the Arlekin Players Theatre and we need a home."/>
    <n v="8300"/>
    <n v="9170"/>
    <n v="1"/>
    <x v="0"/>
    <s v="US"/>
    <s v="USD"/>
    <n v="1453323048"/>
    <d v="2016-01-20T20:50:48"/>
    <n v="1450731048"/>
    <x v="3041"/>
    <x v="1"/>
    <b v="0"/>
    <n v="95"/>
    <n v="96.53"/>
    <b v="1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n v="1"/>
    <x v="0"/>
    <s v="GB"/>
    <s v="GBP"/>
    <n v="1444149047"/>
    <d v="2015-10-06T16:30:47"/>
    <n v="1441557047"/>
    <x v="3042"/>
    <x v="1"/>
    <b v="0"/>
    <n v="37"/>
    <n v="51.89"/>
    <b v="1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n v="1"/>
    <x v="0"/>
    <s v="CA"/>
    <s v="CAD"/>
    <n v="1429152600"/>
    <d v="2015-04-16T02:50:00"/>
    <n v="1426815699"/>
    <x v="3043"/>
    <x v="14"/>
    <b v="0"/>
    <n v="128"/>
    <n v="128.91"/>
    <b v="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"/>
    <x v="0"/>
    <s v="US"/>
    <s v="USD"/>
    <n v="1454433998"/>
    <d v="2016-02-02T17:26:38"/>
    <n v="1453137998"/>
    <x v="3044"/>
    <x v="13"/>
    <b v="0"/>
    <n v="156"/>
    <n v="84.11"/>
    <b v="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n v="1"/>
    <x v="0"/>
    <s v="US"/>
    <s v="USD"/>
    <n v="1408679055"/>
    <d v="2014-08-22T03:44:15"/>
    <n v="1406087055"/>
    <x v="3045"/>
    <x v="1"/>
    <b v="0"/>
    <n v="64"/>
    <n v="82.94"/>
    <b v="1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2"/>
    <x v="0"/>
    <s v="US"/>
    <s v="USD"/>
    <n v="1410324720"/>
    <d v="2014-09-10T04:52:00"/>
    <n v="1407784586"/>
    <x v="3046"/>
    <x v="41"/>
    <b v="0"/>
    <n v="58"/>
    <n v="259.95"/>
    <b v="1"/>
    <x v="1"/>
    <x v="38"/>
  </r>
  <r>
    <n v="3047"/>
    <s v="Acting V Senior Showcase"/>
    <s v="Hi! We're the Graduating Seniors Acting V Seniors at Temple University! Welcome to our Kick starter Page!"/>
    <n v="500"/>
    <n v="745"/>
    <n v="1"/>
    <x v="0"/>
    <s v="US"/>
    <s v="USD"/>
    <n v="1461762960"/>
    <d v="2016-04-27T13:16:00"/>
    <n v="1457999054"/>
    <x v="3047"/>
    <x v="7"/>
    <b v="0"/>
    <n v="20"/>
    <n v="37.25"/>
    <b v="1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n v="2"/>
    <x v="0"/>
    <s v="US"/>
    <s v="USD"/>
    <n v="1420060920"/>
    <d v="2014-12-31T21:22:00"/>
    <n v="1417556262"/>
    <x v="3048"/>
    <x v="41"/>
    <b v="0"/>
    <n v="47"/>
    <n v="177.02"/>
    <b v="1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"/>
    <x v="0"/>
    <s v="US"/>
    <s v="USD"/>
    <n v="1434241255"/>
    <d v="2015-06-14T00:20:55"/>
    <n v="1431649255"/>
    <x v="3049"/>
    <x v="1"/>
    <b v="0"/>
    <n v="54"/>
    <n v="74.069999999999993"/>
    <b v="1"/>
    <x v="1"/>
    <x v="38"/>
  </r>
  <r>
    <n v="3050"/>
    <s v="The Black Pearl Consuite at CoreCon VIII: On Ancient Seas"/>
    <s v="Help fund The Black Pearl Consuite at CoreCon VIII: On Ancient Seas!"/>
    <n v="600"/>
    <n v="636"/>
    <n v="1"/>
    <x v="0"/>
    <s v="US"/>
    <s v="USD"/>
    <n v="1462420960"/>
    <d v="2016-05-05T04:02:40"/>
    <n v="1459828960"/>
    <x v="3050"/>
    <x v="1"/>
    <b v="0"/>
    <n v="9"/>
    <n v="70.67"/>
    <b v="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n v="0"/>
    <x v="2"/>
    <s v="GB"/>
    <s v="GBP"/>
    <n v="1486547945"/>
    <d v="2017-02-08T09:59:05"/>
    <n v="1483955945"/>
    <x v="3051"/>
    <x v="1"/>
    <b v="1"/>
    <n v="35"/>
    <n v="23.63"/>
    <b v="0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n v="0"/>
    <x v="2"/>
    <s v="US"/>
    <s v="USD"/>
    <n v="1432828740"/>
    <d v="2015-05-28T15:59:00"/>
    <n v="1430237094"/>
    <x v="3052"/>
    <x v="1"/>
    <b v="0"/>
    <n v="2"/>
    <n v="37.5"/>
    <b v="0"/>
    <x v="1"/>
    <x v="38"/>
  </r>
  <r>
    <n v="3053"/>
    <s v="Showroom"/>
    <s v="Showroom is a multi-disciplinary space providing unorthodox concerts, events &amp; a platform creatives can express their creative vision"/>
    <n v="10000"/>
    <n v="40"/>
    <n v="0"/>
    <x v="2"/>
    <s v="US"/>
    <s v="USD"/>
    <n v="1412222340"/>
    <d v="2014-10-02T03:59:00"/>
    <n v="1407781013"/>
    <x v="3053"/>
    <x v="67"/>
    <b v="0"/>
    <n v="3"/>
    <n v="13.33"/>
    <b v="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s v="US"/>
    <s v="USD"/>
    <n v="1425258240"/>
    <d v="2015-03-02T01:04:00"/>
    <n v="1422043154"/>
    <x v="3054"/>
    <x v="46"/>
    <b v="0"/>
    <n v="0"/>
    <s v="N/A"/>
    <b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n v="0"/>
    <x v="2"/>
    <s v="US"/>
    <s v="USD"/>
    <n v="1420844390"/>
    <d v="2015-01-09T22:59:50"/>
    <n v="1415660390"/>
    <x v="3055"/>
    <x v="12"/>
    <b v="0"/>
    <n v="1"/>
    <n v="1"/>
    <b v="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s v="US"/>
    <s v="USD"/>
    <n v="1412003784"/>
    <d v="2014-09-29T15:16:24"/>
    <n v="1406819784"/>
    <x v="3056"/>
    <x v="12"/>
    <b v="0"/>
    <n v="0"/>
    <s v="N/A"/>
    <b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s v="GB"/>
    <s v="GBP"/>
    <n v="1459694211"/>
    <d v="2016-04-03T14:36:51"/>
    <n v="1457105811"/>
    <x v="3057"/>
    <x v="1"/>
    <b v="0"/>
    <n v="0"/>
    <s v="N/A"/>
    <b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2"/>
    <s v="IT"/>
    <s v="EUR"/>
    <n v="1463734740"/>
    <d v="2016-05-20T08:59:00"/>
    <n v="1459414740"/>
    <x v="3058"/>
    <x v="38"/>
    <b v="0"/>
    <n v="3"/>
    <n v="1"/>
    <b v="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0"/>
    <x v="2"/>
    <s v="US"/>
    <s v="USD"/>
    <n v="1407536846"/>
    <d v="2014-08-08T22:27:26"/>
    <n v="1404944846"/>
    <x v="3059"/>
    <x v="1"/>
    <b v="0"/>
    <n v="11"/>
    <n v="41"/>
    <b v="0"/>
    <x v="1"/>
    <x v="38"/>
  </r>
  <r>
    <n v="3060"/>
    <s v="Save the Roxy Theatre in Bremerton WA"/>
    <s v="Save the historic Roxy theatre in Bremerton WA from being repurposed as office space."/>
    <n v="220000"/>
    <n v="335"/>
    <n v="0"/>
    <x v="2"/>
    <s v="US"/>
    <s v="USD"/>
    <n v="1443422134"/>
    <d v="2015-09-28T06:35:34"/>
    <n v="1440830134"/>
    <x v="3060"/>
    <x v="1"/>
    <b v="0"/>
    <n v="6"/>
    <n v="55.83"/>
    <b v="0"/>
    <x v="1"/>
    <x v="38"/>
  </r>
  <r>
    <n v="3061"/>
    <s v="Help Save Parkway Cinemas!"/>
    <s v="Save a historic Local theater."/>
    <n v="1000000"/>
    <n v="0"/>
    <n v="0"/>
    <x v="2"/>
    <s v="US"/>
    <s v="USD"/>
    <n v="1407955748"/>
    <d v="2014-08-13T18:49:08"/>
    <n v="1405363748"/>
    <x v="3061"/>
    <x v="1"/>
    <b v="0"/>
    <n v="0"/>
    <s v="N/A"/>
    <b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1"/>
    <x v="2"/>
    <s v="US"/>
    <s v="USD"/>
    <n v="1443636000"/>
    <d v="2015-09-30T18:00:00"/>
    <n v="1441111892"/>
    <x v="3062"/>
    <x v="41"/>
    <b v="0"/>
    <n v="67"/>
    <n v="99.76"/>
    <b v="0"/>
    <x v="1"/>
    <x v="38"/>
  </r>
  <r>
    <n v="3063"/>
    <s v="Spec Haus"/>
    <s v="Members of the local Miami music scene are putting together a venue/creative space in Kendall!"/>
    <n v="3000"/>
    <n v="587"/>
    <n v="0"/>
    <x v="2"/>
    <s v="US"/>
    <s v="USD"/>
    <n v="1477174138"/>
    <d v="2016-10-22T22:08:58"/>
    <n v="1474150138"/>
    <x v="3063"/>
    <x v="6"/>
    <b v="0"/>
    <n v="23"/>
    <n v="25.52"/>
    <b v="0"/>
    <x v="1"/>
    <x v="38"/>
  </r>
  <r>
    <n v="3064"/>
    <s v="Kickstart the Crossroads Community"/>
    <s v="An epicenter for connection, creation and expression of the community."/>
    <n v="75000"/>
    <n v="8471"/>
    <n v="0"/>
    <x v="2"/>
    <s v="US"/>
    <s v="USD"/>
    <n v="1448175540"/>
    <d v="2015-11-22T06:59:00"/>
    <n v="1445483246"/>
    <x v="3064"/>
    <x v="0"/>
    <b v="0"/>
    <n v="72"/>
    <n v="117.65"/>
    <b v="0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n v="0"/>
    <x v="2"/>
    <s v="US"/>
    <s v="USD"/>
    <n v="1406683172"/>
    <d v="2014-07-30T01:19:32"/>
    <n v="1404523172"/>
    <x v="3065"/>
    <x v="25"/>
    <b v="0"/>
    <n v="2"/>
    <n v="5"/>
    <b v="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n v="0"/>
    <x v="2"/>
    <s v="AU"/>
    <s v="AUD"/>
    <n v="1468128537"/>
    <d v="2016-07-10T05:28:57"/>
    <n v="1465536537"/>
    <x v="3066"/>
    <x v="1"/>
    <b v="0"/>
    <n v="15"/>
    <n v="2796.67"/>
    <b v="0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0"/>
    <x v="2"/>
    <s v="NZ"/>
    <s v="NZD"/>
    <n v="1441837879"/>
    <d v="2015-09-09T22:31:19"/>
    <n v="1439245879"/>
    <x v="3067"/>
    <x v="1"/>
    <b v="0"/>
    <n v="1"/>
    <n v="200"/>
    <b v="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2"/>
    <s v="US"/>
    <s v="USD"/>
    <n v="1445013352"/>
    <d v="2015-10-16T16:35:52"/>
    <n v="1442421352"/>
    <x v="3068"/>
    <x v="1"/>
    <b v="0"/>
    <n v="2"/>
    <n v="87.5"/>
    <b v="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0"/>
    <x v="2"/>
    <s v="US"/>
    <s v="USD"/>
    <n v="1418587234"/>
    <d v="2014-12-14T20:00:34"/>
    <n v="1415995234"/>
    <x v="3069"/>
    <x v="1"/>
    <b v="0"/>
    <n v="7"/>
    <n v="20.14"/>
    <b v="0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n v="0"/>
    <x v="2"/>
    <s v="GB"/>
    <s v="GBP"/>
    <n v="1481132169"/>
    <d v="2016-12-07T17:36:09"/>
    <n v="1479317769"/>
    <x v="3070"/>
    <x v="21"/>
    <b v="0"/>
    <n v="16"/>
    <n v="20.88"/>
    <b v="0"/>
    <x v="1"/>
    <x v="38"/>
  </r>
  <r>
    <n v="3071"/>
    <s v="The Echo Theatre 2015"/>
    <s v="Anyone can create. They just need a place and an opportunity. The Echo Theatre (Provo) provides that opportunity."/>
    <n v="12000"/>
    <n v="7173"/>
    <n v="1"/>
    <x v="2"/>
    <s v="US"/>
    <s v="USD"/>
    <n v="1429595940"/>
    <d v="2015-04-21T05:59:00"/>
    <n v="1428082481"/>
    <x v="3071"/>
    <x v="10"/>
    <b v="0"/>
    <n v="117"/>
    <n v="61.31"/>
    <b v="0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2"/>
    <s v="US"/>
    <s v="USD"/>
    <n v="1477791960"/>
    <d v="2016-10-30T01:46:00"/>
    <n v="1476549262"/>
    <x v="3072"/>
    <x v="20"/>
    <b v="0"/>
    <n v="2"/>
    <n v="1"/>
    <b v="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2"/>
    <s v="US"/>
    <s v="USD"/>
    <n v="1434309540"/>
    <d v="2015-06-14T19:19:00"/>
    <n v="1429287900"/>
    <x v="3073"/>
    <x v="44"/>
    <b v="0"/>
    <n v="7"/>
    <n v="92.14"/>
    <b v="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2"/>
    <s v="FR"/>
    <s v="EUR"/>
    <n v="1457617359"/>
    <d v="2016-03-10T13:42:39"/>
    <n v="1455025359"/>
    <x v="3074"/>
    <x v="1"/>
    <b v="0"/>
    <n v="3"/>
    <n v="7.33"/>
    <b v="0"/>
    <x v="1"/>
    <x v="38"/>
  </r>
  <r>
    <n v="3075"/>
    <s v="The Little MAGIC Theatre"/>
    <s v="Magic Morgan &amp; Liliana are raising funds to expand their famed traveling magic show to a theater of magic."/>
    <n v="15000"/>
    <n v="1296"/>
    <n v="0"/>
    <x v="2"/>
    <s v="US"/>
    <s v="USD"/>
    <n v="1471573640"/>
    <d v="2016-08-19T02:27:20"/>
    <n v="1467253640"/>
    <x v="3075"/>
    <x v="38"/>
    <b v="0"/>
    <n v="20"/>
    <n v="64.8"/>
    <b v="0"/>
    <x v="1"/>
    <x v="38"/>
  </r>
  <r>
    <n v="3076"/>
    <s v="10,000 Hours"/>
    <s v="Helping female comedians get in their 10,000 Hours of practice!"/>
    <n v="10000"/>
    <n v="1506"/>
    <n v="0"/>
    <x v="2"/>
    <s v="US"/>
    <s v="USD"/>
    <n v="1444405123"/>
    <d v="2015-10-09T15:38:43"/>
    <n v="1439221123"/>
    <x v="3076"/>
    <x v="12"/>
    <b v="0"/>
    <n v="50"/>
    <n v="30.12"/>
    <b v="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2"/>
    <s v="CA"/>
    <s v="CAD"/>
    <n v="1488495478"/>
    <d v="2017-03-02T22:57:58"/>
    <n v="1485903478"/>
    <x v="3077"/>
    <x v="1"/>
    <b v="0"/>
    <n v="2"/>
    <n v="52.5"/>
    <b v="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2"/>
    <s v="US"/>
    <s v="USD"/>
    <n v="1424920795"/>
    <d v="2015-02-26T03:19:55"/>
    <n v="1422328795"/>
    <x v="3078"/>
    <x v="1"/>
    <b v="0"/>
    <n v="3"/>
    <n v="23.67"/>
    <b v="0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0"/>
    <x v="2"/>
    <s v="US"/>
    <s v="USD"/>
    <n v="1427040435"/>
    <d v="2015-03-22T16:07:15"/>
    <n v="1424452035"/>
    <x v="3079"/>
    <x v="1"/>
    <b v="0"/>
    <n v="27"/>
    <n v="415.78"/>
    <b v="0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2"/>
    <s v="US"/>
    <s v="USD"/>
    <n v="1419644444"/>
    <d v="2014-12-27T01:40:44"/>
    <n v="1414456844"/>
    <x v="3080"/>
    <x v="12"/>
    <b v="0"/>
    <n v="7"/>
    <n v="53.71"/>
    <b v="0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2"/>
    <s v="US"/>
    <s v="USD"/>
    <n v="1442722891"/>
    <d v="2015-09-20T04:21:31"/>
    <n v="1440130891"/>
    <x v="3081"/>
    <x v="1"/>
    <b v="0"/>
    <n v="5"/>
    <n v="420.6"/>
    <b v="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s v="US"/>
    <s v="USD"/>
    <n v="1447628946"/>
    <d v="2015-11-15T23:09:06"/>
    <n v="1445033346"/>
    <x v="3082"/>
    <x v="1"/>
    <b v="0"/>
    <n v="0"/>
    <s v="N/A"/>
    <b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2"/>
    <s v="US"/>
    <s v="USD"/>
    <n v="1409547600"/>
    <d v="2014-09-01T05:00:00"/>
    <n v="1406986278"/>
    <x v="3083"/>
    <x v="1"/>
    <b v="0"/>
    <n v="3"/>
    <n v="18.670000000000002"/>
    <b v="0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0"/>
    <x v="2"/>
    <s v="US"/>
    <s v="USD"/>
    <n v="1430851680"/>
    <d v="2015-05-05T18:48:00"/>
    <n v="1428340931"/>
    <x v="3084"/>
    <x v="41"/>
    <b v="0"/>
    <n v="6"/>
    <n v="78.33"/>
    <b v="0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n v="0"/>
    <x v="2"/>
    <s v="US"/>
    <s v="USD"/>
    <n v="1443561159"/>
    <d v="2015-09-29T21:12:39"/>
    <n v="1440969159"/>
    <x v="3085"/>
    <x v="1"/>
    <b v="0"/>
    <n v="9"/>
    <n v="67.78"/>
    <b v="0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2"/>
    <s v="IT"/>
    <s v="EUR"/>
    <n v="1439827559"/>
    <d v="2015-08-17T16:05:59"/>
    <n v="1434643559"/>
    <x v="3086"/>
    <x v="12"/>
    <b v="0"/>
    <n v="3"/>
    <n v="16.670000000000002"/>
    <b v="0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0"/>
    <x v="2"/>
    <s v="US"/>
    <s v="USD"/>
    <n v="1482294990"/>
    <d v="2016-12-21T04:36:30"/>
    <n v="1477107390"/>
    <x v="3087"/>
    <x v="12"/>
    <b v="0"/>
    <n v="2"/>
    <n v="62.5"/>
    <b v="0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2"/>
    <s v="US"/>
    <s v="USD"/>
    <n v="1420724460"/>
    <d v="2015-01-08T13:41:00"/>
    <n v="1418046247"/>
    <x v="3088"/>
    <x v="0"/>
    <b v="0"/>
    <n v="3"/>
    <n v="42"/>
    <b v="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n v="0"/>
    <x v="2"/>
    <s v="US"/>
    <s v="USD"/>
    <n v="1468029540"/>
    <d v="2016-07-09T01:59:00"/>
    <n v="1465304483"/>
    <x v="3089"/>
    <x v="22"/>
    <b v="0"/>
    <n v="45"/>
    <n v="130.09"/>
    <b v="0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n v="0"/>
    <x v="2"/>
    <s v="US"/>
    <s v="USD"/>
    <n v="1430505545"/>
    <d v="2015-05-01T18:39:05"/>
    <n v="1425325145"/>
    <x v="3090"/>
    <x v="12"/>
    <b v="0"/>
    <n v="9"/>
    <n v="1270.22"/>
    <b v="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n v="0"/>
    <x v="2"/>
    <s v="US"/>
    <s v="USD"/>
    <n v="1471214743"/>
    <d v="2016-08-14T22:45:43"/>
    <n v="1468622743"/>
    <x v="3091"/>
    <x v="1"/>
    <b v="0"/>
    <n v="9"/>
    <n v="88.44"/>
    <b v="0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0"/>
    <x v="2"/>
    <s v="US"/>
    <s v="USD"/>
    <n v="1444946400"/>
    <d v="2015-10-15T22:00:00"/>
    <n v="1441723912"/>
    <x v="3092"/>
    <x v="46"/>
    <b v="0"/>
    <n v="21"/>
    <n v="56.34"/>
    <b v="0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0"/>
    <x v="2"/>
    <s v="CA"/>
    <s v="CAD"/>
    <n v="1401595140"/>
    <d v="2014-06-01T03:59:00"/>
    <n v="1398980941"/>
    <x v="3093"/>
    <x v="1"/>
    <b v="0"/>
    <n v="17"/>
    <n v="53.53"/>
    <b v="0"/>
    <x v="1"/>
    <x v="38"/>
  </r>
  <r>
    <n v="3094"/>
    <s v="Nothing Up My Sleeves Tour: Summer 2016"/>
    <s v="This is a Kickstarter to help with the start up costs for Illusionist, Chris Lengyel's Summer 2016 Tour!"/>
    <n v="100000"/>
    <n v="25"/>
    <n v="0"/>
    <x v="2"/>
    <s v="US"/>
    <s v="USD"/>
    <n v="1442775956"/>
    <d v="2015-09-20T19:05:56"/>
    <n v="1437591956"/>
    <x v="3094"/>
    <x v="12"/>
    <b v="0"/>
    <n v="1"/>
    <n v="25"/>
    <b v="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n v="0"/>
    <x v="2"/>
    <s v="US"/>
    <s v="USD"/>
    <n v="1470011780"/>
    <d v="2016-08-01T00:36:20"/>
    <n v="1464827780"/>
    <x v="3095"/>
    <x v="12"/>
    <b v="0"/>
    <n v="1"/>
    <n v="50"/>
    <b v="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0"/>
    <x v="2"/>
    <s v="US"/>
    <s v="USD"/>
    <n v="1432151326"/>
    <d v="2015-05-20T19:48:46"/>
    <n v="1429559326"/>
    <x v="3096"/>
    <x v="1"/>
    <b v="0"/>
    <n v="14"/>
    <n v="56.79"/>
    <b v="0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0"/>
    <x v="2"/>
    <s v="GB"/>
    <s v="GBP"/>
    <n v="1475848800"/>
    <d v="2016-10-07T14:00:00"/>
    <n v="1474027501"/>
    <x v="3097"/>
    <x v="21"/>
    <b v="0"/>
    <n v="42"/>
    <n v="40.83"/>
    <b v="0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n v="0"/>
    <x v="2"/>
    <s v="US"/>
    <s v="USD"/>
    <n v="1454890620"/>
    <d v="2016-02-08T00:17:00"/>
    <n v="1450724449"/>
    <x v="3098"/>
    <x v="64"/>
    <b v="0"/>
    <n v="27"/>
    <n v="65.11"/>
    <b v="0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0"/>
    <x v="2"/>
    <s v="US"/>
    <s v="USD"/>
    <n v="1455251591"/>
    <d v="2016-02-12T04:33:11"/>
    <n v="1452659591"/>
    <x v="3099"/>
    <x v="1"/>
    <b v="0"/>
    <n v="5"/>
    <n v="55.6"/>
    <b v="0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0"/>
    <x v="2"/>
    <s v="US"/>
    <s v="USD"/>
    <n v="1413816975"/>
    <d v="2014-10-20T14:56:15"/>
    <n v="1411224975"/>
    <x v="3100"/>
    <x v="1"/>
    <b v="0"/>
    <n v="13"/>
    <n v="140.54"/>
    <b v="0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n v="0"/>
    <x v="2"/>
    <s v="FR"/>
    <s v="EUR"/>
    <n v="1437033360"/>
    <d v="2015-07-16T07:56:00"/>
    <n v="1434445937"/>
    <x v="3101"/>
    <x v="1"/>
    <b v="0"/>
    <n v="12"/>
    <n v="25"/>
    <b v="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n v="0"/>
    <x v="2"/>
    <s v="GB"/>
    <s v="GBP"/>
    <n v="1471939818"/>
    <d v="2016-08-23T08:10:18"/>
    <n v="1467619818"/>
    <x v="3102"/>
    <x v="38"/>
    <b v="0"/>
    <n v="90"/>
    <n v="69.53"/>
    <b v="0"/>
    <x v="1"/>
    <x v="38"/>
  </r>
  <r>
    <n v="3103"/>
    <s v="Professional Venue for local artists!!"/>
    <s v="Creating a place for local artists to perform, at substantially less cost for them"/>
    <n v="4100"/>
    <n v="11"/>
    <n v="0"/>
    <x v="2"/>
    <s v="US"/>
    <s v="USD"/>
    <n v="1434080706"/>
    <d v="2015-06-12T03:45:06"/>
    <n v="1428896706"/>
    <x v="3103"/>
    <x v="12"/>
    <b v="0"/>
    <n v="2"/>
    <n v="5.5"/>
    <b v="0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n v="0"/>
    <x v="2"/>
    <s v="AU"/>
    <s v="AUD"/>
    <n v="1422928800"/>
    <d v="2015-02-03T02:00:00"/>
    <n v="1420235311"/>
    <x v="3104"/>
    <x v="0"/>
    <b v="0"/>
    <n v="5"/>
    <n v="237"/>
    <b v="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n v="0"/>
    <x v="2"/>
    <s v="US"/>
    <s v="USD"/>
    <n v="1413694800"/>
    <d v="2014-10-19T05:00:00"/>
    <n v="1408986916"/>
    <x v="3105"/>
    <x v="59"/>
    <b v="0"/>
    <n v="31"/>
    <n v="79.87"/>
    <b v="0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n v="0"/>
    <x v="2"/>
    <s v="GB"/>
    <s v="GBP"/>
    <n v="1442440800"/>
    <d v="2015-09-16T22:00:00"/>
    <n v="1440497876"/>
    <x v="3106"/>
    <x v="24"/>
    <b v="0"/>
    <n v="4"/>
    <n v="10.25"/>
    <b v="0"/>
    <x v="1"/>
    <x v="38"/>
  </r>
  <r>
    <n v="3107"/>
    <s v="Creating Cabaret"/>
    <s v="When opportunity knocks, we answer!  Help expand the ravishingly talented troupe into a new and exciting market and venue!"/>
    <n v="40000"/>
    <n v="7905"/>
    <n v="0"/>
    <x v="2"/>
    <s v="US"/>
    <s v="USD"/>
    <n v="1431372751"/>
    <d v="2015-05-11T19:32:31"/>
    <n v="1430767951"/>
    <x v="3107"/>
    <x v="5"/>
    <b v="0"/>
    <n v="29"/>
    <n v="272.58999999999997"/>
    <b v="0"/>
    <x v="1"/>
    <x v="38"/>
  </r>
  <r>
    <n v="3108"/>
    <s v="Funding a home for our Children's Theater"/>
    <s v="We need a permanent home for the theater!"/>
    <n v="50000"/>
    <n v="26"/>
    <n v="0"/>
    <x v="2"/>
    <s v="US"/>
    <s v="USD"/>
    <n v="1430234394"/>
    <d v="2015-04-28T15:19:54"/>
    <n v="1425053994"/>
    <x v="3108"/>
    <x v="12"/>
    <b v="0"/>
    <n v="2"/>
    <n v="13"/>
    <b v="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0"/>
    <x v="2"/>
    <s v="US"/>
    <s v="USD"/>
    <n v="1409194810"/>
    <d v="2014-08-28T03:00:10"/>
    <n v="1406170810"/>
    <x v="3109"/>
    <x v="6"/>
    <b v="0"/>
    <n v="114"/>
    <n v="58.18"/>
    <b v="0"/>
    <x v="1"/>
    <x v="38"/>
  </r>
  <r>
    <n v="3110"/>
    <s v="Hip Justice Catmunity Center"/>
    <s v="Cat People Unite! It's time we get a space of our own to relax, socialize and learn! Join the Catmunity!"/>
    <n v="25000"/>
    <n v="10"/>
    <n v="0"/>
    <x v="2"/>
    <s v="US"/>
    <s v="USD"/>
    <n v="1487465119"/>
    <d v="2017-02-19T00:45:19"/>
    <n v="1484009119"/>
    <x v="3110"/>
    <x v="4"/>
    <b v="0"/>
    <n v="1"/>
    <n v="10"/>
    <b v="0"/>
    <x v="1"/>
    <x v="38"/>
  </r>
  <r>
    <n v="3111"/>
    <s v="All Puppet Players Need a Home"/>
    <s v="Help All Puppet Players perform it's 2015 season in a beautiful 200 seat theater for an entire year."/>
    <n v="20000"/>
    <n v="5328"/>
    <n v="0"/>
    <x v="2"/>
    <s v="US"/>
    <s v="USD"/>
    <n v="1412432220"/>
    <d v="2014-10-04T14:17:00"/>
    <n v="1409753820"/>
    <x v="3111"/>
    <x v="0"/>
    <b v="0"/>
    <n v="76"/>
    <n v="70.11"/>
    <b v="0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n v="0"/>
    <x v="2"/>
    <s v="US"/>
    <s v="USD"/>
    <n v="1477968934"/>
    <d v="2016-11-01T02:55:34"/>
    <n v="1472784934"/>
    <x v="3112"/>
    <x v="12"/>
    <b v="0"/>
    <n v="9"/>
    <n v="57.89"/>
    <b v="0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n v="0"/>
    <x v="2"/>
    <s v="US"/>
    <s v="USD"/>
    <n v="1429291982"/>
    <d v="2015-04-17T17:33:02"/>
    <n v="1426699982"/>
    <x v="3113"/>
    <x v="1"/>
    <b v="0"/>
    <n v="37"/>
    <n v="125.27"/>
    <b v="0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s v="US"/>
    <s v="USD"/>
    <n v="1411312250"/>
    <d v="2014-09-21T15:10:50"/>
    <n v="1406128250"/>
    <x v="3114"/>
    <x v="12"/>
    <b v="0"/>
    <n v="0"/>
    <s v="N/A"/>
    <b v="0"/>
    <x v="1"/>
    <x v="38"/>
  </r>
  <r>
    <n v="3115"/>
    <s v="spoken word pop-up:"/>
    <s v="We are creating a mobile community devoted to the spreading and sharing of spoken word and other kinds of storytelling."/>
    <n v="10000"/>
    <n v="300"/>
    <n v="0"/>
    <x v="2"/>
    <s v="SE"/>
    <s v="SEK"/>
    <n v="1465123427"/>
    <d v="2016-06-05T10:43:47"/>
    <n v="1462531427"/>
    <x v="3115"/>
    <x v="1"/>
    <b v="0"/>
    <n v="1"/>
    <n v="300"/>
    <b v="0"/>
    <x v="1"/>
    <x v="38"/>
  </r>
  <r>
    <n v="3116"/>
    <s v="CoreCon Asylum"/>
    <s v="Creating a consuite for CoreCon. A focus on the insanity of asylums and early medical practices from history."/>
    <n v="750"/>
    <n v="430"/>
    <n v="1"/>
    <x v="2"/>
    <s v="US"/>
    <s v="USD"/>
    <n v="1427890925"/>
    <d v="2015-04-01T12:22:05"/>
    <n v="1426681325"/>
    <x v="3116"/>
    <x v="20"/>
    <b v="0"/>
    <n v="10"/>
    <n v="43"/>
    <b v="0"/>
    <x v="1"/>
    <x v="38"/>
  </r>
  <r>
    <n v="3117"/>
    <s v="Cowes and The Sea"/>
    <s v="Performing Arts workshops, for young people aged 5 -16, exploring how the sea has shaped Cowes as a settlement."/>
    <n v="1000"/>
    <n v="1"/>
    <n v="0"/>
    <x v="2"/>
    <s v="GB"/>
    <s v="GBP"/>
    <n v="1464354720"/>
    <d v="2016-05-27T13:12:00"/>
    <n v="1463648360"/>
    <x v="3117"/>
    <x v="36"/>
    <b v="0"/>
    <n v="1"/>
    <n v="1"/>
    <b v="0"/>
    <x v="1"/>
    <x v="38"/>
  </r>
  <r>
    <n v="3118"/>
    <s v="Garden Eden, theatre, meeting, culture, music, art"/>
    <s v="a magical place for all kind of people, like a fairytaile in all colours"/>
    <n v="500000"/>
    <n v="1550"/>
    <n v="0"/>
    <x v="2"/>
    <s v="SE"/>
    <s v="SEK"/>
    <n v="1467473723"/>
    <d v="2016-07-02T15:35:23"/>
    <n v="1465832123"/>
    <x v="3118"/>
    <x v="23"/>
    <b v="0"/>
    <n v="2"/>
    <n v="775"/>
    <b v="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2"/>
    <s v="US"/>
    <s v="USD"/>
    <n v="1427414732"/>
    <d v="2015-03-27T00:05:32"/>
    <n v="1424826332"/>
    <x v="3119"/>
    <x v="1"/>
    <b v="0"/>
    <n v="1"/>
    <n v="5"/>
    <b v="0"/>
    <x v="1"/>
    <x v="38"/>
  </r>
  <r>
    <n v="3120"/>
    <s v="Subtropisch zwemparadijs Tropicana"/>
    <s v="Wij willen Tropicana het subtropisch zwemparadijs van Rotterdam op een nieuwe locatie gaan bouwen."/>
    <n v="1300000"/>
    <n v="128"/>
    <n v="0"/>
    <x v="2"/>
    <s v="NL"/>
    <s v="EUR"/>
    <n v="1462484196"/>
    <d v="2016-05-05T21:36:36"/>
    <n v="1457303796"/>
    <x v="3120"/>
    <x v="12"/>
    <b v="0"/>
    <n v="10"/>
    <n v="12.8"/>
    <b v="0"/>
    <x v="1"/>
    <x v="38"/>
  </r>
  <r>
    <n v="3121"/>
    <s v="Ant Farm Theatre Project (Canceled)"/>
    <s v="I going to build a theatre for a local ant farm so that Ants can put on their theatre productions."/>
    <n v="1500"/>
    <n v="10"/>
    <n v="0"/>
    <x v="1"/>
    <s v="CA"/>
    <s v="CAD"/>
    <n v="1411748335"/>
    <d v="2014-09-26T16:18:55"/>
    <n v="1406564335"/>
    <x v="3121"/>
    <x v="12"/>
    <b v="0"/>
    <n v="1"/>
    <n v="10"/>
    <b v="0"/>
    <x v="1"/>
    <x v="38"/>
  </r>
  <r>
    <n v="3122"/>
    <s v="be back soon (Canceled)"/>
    <s v="cancelled until further notice"/>
    <n v="199"/>
    <n v="116"/>
    <n v="1"/>
    <x v="1"/>
    <s v="US"/>
    <s v="USD"/>
    <n v="1478733732"/>
    <d v="2016-11-09T23:22:12"/>
    <n v="1478298132"/>
    <x v="3122"/>
    <x v="72"/>
    <b v="0"/>
    <n v="2"/>
    <n v="58"/>
    <b v="0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n v="1"/>
    <x v="1"/>
    <s v="US"/>
    <s v="USD"/>
    <n v="1468108198"/>
    <d v="2016-07-09T23:49:58"/>
    <n v="1465516198"/>
    <x v="3123"/>
    <x v="1"/>
    <b v="0"/>
    <n v="348"/>
    <n v="244.8"/>
    <b v="0"/>
    <x v="1"/>
    <x v="38"/>
  </r>
  <r>
    <n v="3124"/>
    <s v="Theater &amp; Arts &amp; Day Care (Canceled)"/>
    <s v="A place where kids/ teens' dreams come true, and one finds there home without sparkly red shoes!"/>
    <n v="800000"/>
    <n v="26"/>
    <n v="0"/>
    <x v="1"/>
    <s v="US"/>
    <s v="USD"/>
    <n v="1422902601"/>
    <d v="2015-02-02T18:43:21"/>
    <n v="1417718601"/>
    <x v="3124"/>
    <x v="12"/>
    <b v="0"/>
    <n v="4"/>
    <n v="6.5"/>
    <b v="0"/>
    <x v="1"/>
    <x v="38"/>
  </r>
  <r>
    <n v="3125"/>
    <s v="N/A (Canceled)"/>
    <s v="N/A"/>
    <n v="1500000"/>
    <n v="0"/>
    <n v="0"/>
    <x v="1"/>
    <s v="US"/>
    <s v="USD"/>
    <n v="1452142672"/>
    <d v="2016-01-07T04:57:52"/>
    <n v="1449550672"/>
    <x v="3125"/>
    <x v="1"/>
    <b v="0"/>
    <n v="0"/>
    <s v="N/A"/>
    <b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0"/>
    <x v="1"/>
    <s v="US"/>
    <s v="USD"/>
    <n v="1459121162"/>
    <d v="2016-03-27T23:26:02"/>
    <n v="1456532762"/>
    <x v="3126"/>
    <x v="1"/>
    <b v="0"/>
    <n v="17"/>
    <n v="61.18"/>
    <b v="0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s v="US"/>
    <s v="USD"/>
    <n v="1425242029"/>
    <d v="2015-03-01T20:33:49"/>
    <n v="1422650029"/>
    <x v="3127"/>
    <x v="1"/>
    <b v="0"/>
    <n v="0"/>
    <s v="N/A"/>
    <b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"/>
    <x v="3"/>
    <s v="US"/>
    <s v="USD"/>
    <n v="1489690141"/>
    <d v="2017-03-16T18:49:01"/>
    <n v="1487101741"/>
    <x v="3128"/>
    <x v="1"/>
    <b v="0"/>
    <n v="117"/>
    <n v="139.24"/>
    <b v="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0"/>
    <x v="3"/>
    <s v="US"/>
    <s v="USD"/>
    <n v="1492542819"/>
    <d v="2017-04-18T19:13:39"/>
    <n v="1489090419"/>
    <x v="3129"/>
    <x v="4"/>
    <b v="0"/>
    <n v="1"/>
    <n v="10"/>
    <b v="0"/>
    <x v="1"/>
    <x v="6"/>
  </r>
  <r>
    <n v="3130"/>
    <s v="MEDEA | A New Vision"/>
    <s v="A shockingly relevant modern take on a 2,000-year-old tragedy that confronts current gender politics."/>
    <n v="10000"/>
    <n v="375"/>
    <n v="0"/>
    <x v="3"/>
    <s v="US"/>
    <s v="USD"/>
    <n v="1492145940"/>
    <d v="2017-04-14T04:59:00"/>
    <n v="1489504916"/>
    <x v="3130"/>
    <x v="0"/>
    <b v="0"/>
    <n v="4"/>
    <n v="93.75"/>
    <b v="0"/>
    <x v="1"/>
    <x v="6"/>
  </r>
  <r>
    <n v="3131"/>
    <s v="SNAKE EYES"/>
    <s v="A Staged Reading of &quot;Snake Eyes,&quot; a new play by Alex Rafala"/>
    <n v="4100"/>
    <n v="645"/>
    <n v="0"/>
    <x v="3"/>
    <s v="US"/>
    <s v="USD"/>
    <n v="1491656045"/>
    <d v="2017-04-08T12:54:05"/>
    <n v="1489067645"/>
    <x v="3131"/>
    <x v="1"/>
    <b v="0"/>
    <n v="12"/>
    <n v="53.75"/>
    <b v="0"/>
    <x v="1"/>
    <x v="6"/>
  </r>
  <r>
    <n v="3132"/>
    <s v="A Bite of a Snake Play"/>
    <s v="Smells Like Money, Drips Like Honey, Taste Like Mocha, Better Run AWAY"/>
    <n v="30000"/>
    <n v="10"/>
    <n v="0"/>
    <x v="3"/>
    <s v="US"/>
    <s v="USD"/>
    <n v="1492759460"/>
    <d v="2017-04-21T07:24:20"/>
    <n v="1487579060"/>
    <x v="3132"/>
    <x v="12"/>
    <b v="0"/>
    <n v="1"/>
    <n v="10"/>
    <b v="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n v="1"/>
    <x v="3"/>
    <s v="GB"/>
    <s v="GBP"/>
    <n v="1490358834"/>
    <d v="2017-03-24T12:33:54"/>
    <n v="1487770434"/>
    <x v="3133"/>
    <x v="1"/>
    <b v="0"/>
    <n v="16"/>
    <n v="33.75"/>
    <b v="0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0"/>
    <x v="3"/>
    <s v="GB"/>
    <s v="GBP"/>
    <n v="1490631419"/>
    <d v="2017-03-27T16:16:59"/>
    <n v="1488820619"/>
    <x v="3134"/>
    <x v="21"/>
    <b v="0"/>
    <n v="12"/>
    <n v="18.75"/>
    <b v="0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0"/>
    <x v="3"/>
    <s v="US"/>
    <s v="USD"/>
    <n v="1491277121"/>
    <d v="2017-04-04T03:38:41"/>
    <n v="1489376321"/>
    <x v="3135"/>
    <x v="24"/>
    <b v="0"/>
    <n v="7"/>
    <n v="23.14"/>
    <b v="0"/>
    <x v="1"/>
    <x v="6"/>
  </r>
  <r>
    <n v="3136"/>
    <s v="Heroines"/>
    <s v="Help emberfly theatre put on their first production Heroines and pay our actors and creative team! Follow us @emberflytheatre"/>
    <n v="500"/>
    <n v="639"/>
    <n v="1"/>
    <x v="3"/>
    <s v="GB"/>
    <s v="GBP"/>
    <n v="1491001140"/>
    <d v="2017-03-31T22:59:00"/>
    <n v="1487847954"/>
    <x v="3136"/>
    <x v="8"/>
    <b v="0"/>
    <n v="22"/>
    <n v="29.05"/>
    <b v="0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n v="0"/>
    <x v="3"/>
    <s v="US"/>
    <s v="USD"/>
    <n v="1493838720"/>
    <d v="2017-05-03T19:12:00"/>
    <n v="1489439669"/>
    <x v="3137"/>
    <x v="67"/>
    <b v="0"/>
    <n v="1"/>
    <n v="50"/>
    <b v="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s v="GB"/>
    <s v="GBP"/>
    <n v="1491233407"/>
    <d v="2017-04-03T15:30:07"/>
    <n v="1489591807"/>
    <x v="3138"/>
    <x v="23"/>
    <b v="0"/>
    <n v="0"/>
    <s v="N/A"/>
    <b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0"/>
    <x v="3"/>
    <s v="MX"/>
    <s v="MXN"/>
    <n v="1490416380"/>
    <d v="2017-03-25T04:33:00"/>
    <n v="1487485760"/>
    <x v="3139"/>
    <x v="35"/>
    <b v="0"/>
    <n v="6"/>
    <n v="450"/>
    <b v="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0"/>
    <x v="3"/>
    <s v="FR"/>
    <s v="EUR"/>
    <n v="1491581703"/>
    <d v="2017-04-07T16:15:03"/>
    <n v="1488993303"/>
    <x v="3140"/>
    <x v="1"/>
    <b v="0"/>
    <n v="4"/>
    <n v="24"/>
    <b v="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n v="1"/>
    <x v="3"/>
    <s v="NL"/>
    <s v="EUR"/>
    <n v="1492372800"/>
    <d v="2017-04-16T20:00:00"/>
    <n v="1488823488"/>
    <x v="3141"/>
    <x v="43"/>
    <b v="0"/>
    <n v="8"/>
    <n v="32.25"/>
    <b v="0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n v="0"/>
    <x v="3"/>
    <s v="GB"/>
    <s v="GBP"/>
    <n v="1489922339"/>
    <d v="2017-03-19T11:18:59"/>
    <n v="1487333939"/>
    <x v="3142"/>
    <x v="1"/>
    <b v="0"/>
    <n v="3"/>
    <n v="15"/>
    <b v="0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s v="GB"/>
    <s v="GBP"/>
    <n v="1491726956"/>
    <d v="2017-04-09T08:35:56"/>
    <n v="1489480556"/>
    <x v="3143"/>
    <x v="9"/>
    <b v="0"/>
    <n v="0"/>
    <s v="N/A"/>
    <b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n v="1"/>
    <x v="3"/>
    <s v="US"/>
    <s v="USD"/>
    <n v="1489903200"/>
    <d v="2017-03-19T06:00:00"/>
    <n v="1488459307"/>
    <x v="3144"/>
    <x v="42"/>
    <b v="0"/>
    <n v="30"/>
    <n v="251.33"/>
    <b v="0"/>
    <x v="1"/>
    <x v="6"/>
  </r>
  <r>
    <n v="3145"/>
    <s v="Arlington's 1st Dinner Theatre"/>
    <s v="Dominion Theatre Company is the first community dinner theatre  to be established in Arlington TX."/>
    <n v="25000"/>
    <n v="0"/>
    <n v="0"/>
    <x v="3"/>
    <s v="US"/>
    <s v="USD"/>
    <n v="1490659134"/>
    <d v="2017-03-27T23:58:54"/>
    <n v="1485478734"/>
    <x v="3145"/>
    <x v="12"/>
    <b v="0"/>
    <n v="0"/>
    <s v="N/A"/>
    <b v="0"/>
    <x v="1"/>
    <x v="6"/>
  </r>
  <r>
    <n v="3146"/>
    <s v="SoÃ±Ã© una ciudad amurallada"/>
    <s v="Somos... Podemos... Amamos... Nuestra muralla, nuestra utopÃ­a. Que el amor sea el lÃ­mite"/>
    <n v="50000"/>
    <n v="5250"/>
    <n v="0"/>
    <x v="3"/>
    <s v="MX"/>
    <s v="MXN"/>
    <n v="1492356166"/>
    <d v="2017-04-16T15:22:46"/>
    <n v="1488471766"/>
    <x v="3146"/>
    <x v="11"/>
    <b v="0"/>
    <n v="12"/>
    <n v="437.5"/>
    <b v="0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"/>
    <x v="0"/>
    <s v="US"/>
    <s v="USD"/>
    <n v="1415319355"/>
    <d v="2014-11-07T00:15:55"/>
    <n v="1411859755"/>
    <x v="3147"/>
    <x v="4"/>
    <b v="1"/>
    <n v="213"/>
    <n v="110.35"/>
    <b v="1"/>
    <x v="1"/>
    <x v="6"/>
  </r>
  <r>
    <n v="3148"/>
    <s v="The Aurora Project: A Sci-Fi Epic by Bella Poynton"/>
    <s v="Help fund The Aurora Project, an immersive science fiction epic."/>
    <n v="1800"/>
    <n v="2361"/>
    <n v="1"/>
    <x v="0"/>
    <s v="US"/>
    <s v="USD"/>
    <n v="1412136000"/>
    <d v="2014-10-01T04:00:00"/>
    <n v="1410278284"/>
    <x v="3148"/>
    <x v="24"/>
    <b v="1"/>
    <n v="57"/>
    <n v="41.42"/>
    <b v="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n v="1"/>
    <x v="0"/>
    <s v="US"/>
    <s v="USD"/>
    <n v="1354845600"/>
    <d v="2012-12-07T02:00:00"/>
    <n v="1352766300"/>
    <x v="3149"/>
    <x v="17"/>
    <b v="1"/>
    <n v="25"/>
    <n v="52"/>
    <b v="1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"/>
    <x v="0"/>
    <s v="US"/>
    <s v="USD"/>
    <n v="1295928000"/>
    <d v="2011-01-25T04:00:00"/>
    <n v="1288160403"/>
    <x v="3150"/>
    <x v="37"/>
    <b v="1"/>
    <n v="104"/>
    <n v="33.99"/>
    <b v="1"/>
    <x v="1"/>
    <x v="6"/>
  </r>
  <r>
    <n v="3151"/>
    <s v="&quot;The Holiday Bug&quot; 2014 Puppet Show"/>
    <s v="A Multi-Media Puppet Show, with large cable control puppets to tell a hilarious story for all ages."/>
    <n v="3500"/>
    <n v="3514"/>
    <n v="1"/>
    <x v="0"/>
    <s v="US"/>
    <s v="USD"/>
    <n v="1410379774"/>
    <d v="2014-09-10T20:09:34"/>
    <n v="1407787774"/>
    <x v="3151"/>
    <x v="1"/>
    <b v="1"/>
    <n v="34"/>
    <n v="103.35"/>
    <b v="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n v="1"/>
    <x v="0"/>
    <s v="GB"/>
    <s v="GBP"/>
    <n v="1383425367"/>
    <d v="2013-11-02T20:49:27"/>
    <n v="1380833367"/>
    <x v="3152"/>
    <x v="1"/>
    <b v="1"/>
    <n v="67"/>
    <n v="34.79"/>
    <b v="1"/>
    <x v="1"/>
    <x v="6"/>
  </r>
  <r>
    <n v="3153"/>
    <s v="Terminator the Second"/>
    <s v="A stage production of Terminator 2: Judgment Day, composed entirely of the words of William Shakespeare"/>
    <n v="3000"/>
    <n v="10067.5"/>
    <n v="3"/>
    <x v="0"/>
    <s v="US"/>
    <s v="USD"/>
    <n v="1304225940"/>
    <d v="2011-05-01T04:59:00"/>
    <n v="1301542937"/>
    <x v="3153"/>
    <x v="0"/>
    <b v="1"/>
    <n v="241"/>
    <n v="41.77"/>
    <b v="1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"/>
    <x v="0"/>
    <s v="US"/>
    <s v="USD"/>
    <n v="1333310458"/>
    <d v="2012-04-01T20:00:58"/>
    <n v="1330722058"/>
    <x v="3154"/>
    <x v="1"/>
    <b v="1"/>
    <n v="123"/>
    <n v="64.27"/>
    <b v="1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n v="2"/>
    <x v="0"/>
    <s v="GB"/>
    <s v="GBP"/>
    <n v="1356004725"/>
    <d v="2012-12-20T11:58:45"/>
    <n v="1353412725"/>
    <x v="3155"/>
    <x v="1"/>
    <b v="1"/>
    <n v="302"/>
    <n v="31.21"/>
    <b v="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"/>
    <x v="0"/>
    <s v="US"/>
    <s v="USD"/>
    <n v="1338591144"/>
    <d v="2012-06-01T22:52:24"/>
    <n v="1335567144"/>
    <x v="3156"/>
    <x v="6"/>
    <b v="1"/>
    <n v="89"/>
    <n v="62.92"/>
    <b v="1"/>
    <x v="1"/>
    <x v="6"/>
  </r>
  <r>
    <n v="3157"/>
    <s v="Summer FourPlay"/>
    <s v="Four Directors.  Four One Acts.  Four Genres.  For You."/>
    <n v="4000"/>
    <n v="4040"/>
    <n v="1"/>
    <x v="0"/>
    <s v="US"/>
    <s v="USD"/>
    <n v="1405746000"/>
    <d v="2014-07-19T05:00:00"/>
    <n v="1404932105"/>
    <x v="3157"/>
    <x v="60"/>
    <b v="1"/>
    <n v="41"/>
    <n v="98.54"/>
    <b v="1"/>
    <x v="1"/>
    <x v="6"/>
  </r>
  <r>
    <n v="3158"/>
    <s v="Nursery Crimes"/>
    <s v="A 40s crime-noir play using nursery rhyme characters."/>
    <n v="5000"/>
    <n v="5700"/>
    <n v="1"/>
    <x v="0"/>
    <s v="US"/>
    <s v="USD"/>
    <n v="1374523752"/>
    <d v="2013-07-22T20:09:12"/>
    <n v="1371931752"/>
    <x v="3158"/>
    <x v="1"/>
    <b v="1"/>
    <n v="69"/>
    <n v="82.61"/>
    <b v="1"/>
    <x v="1"/>
    <x v="6"/>
  </r>
  <r>
    <n v="3159"/>
    <s v="Waxwing: A New Play"/>
    <s v="WAXWING is an exciting new world premiere of mythic (perhaps even apocalyptic!) proportions."/>
    <n v="1500"/>
    <n v="2002.22"/>
    <n v="1"/>
    <x v="0"/>
    <s v="US"/>
    <s v="USD"/>
    <n v="1326927600"/>
    <d v="2012-01-18T23:00:00"/>
    <n v="1323221761"/>
    <x v="3159"/>
    <x v="40"/>
    <b v="1"/>
    <n v="52"/>
    <n v="38.5"/>
    <b v="1"/>
    <x v="1"/>
    <x v="6"/>
  </r>
  <r>
    <n v="3160"/>
    <s v="We Play Chekhov"/>
    <s v="Two stories by Anton Chekhov adapted for the stage and performed back-to-back in a stunning live theatrical performance."/>
    <n v="4500"/>
    <n v="4569"/>
    <n v="1"/>
    <x v="0"/>
    <s v="US"/>
    <s v="USD"/>
    <n v="1407905940"/>
    <d v="2014-08-13T04:59:00"/>
    <n v="1405923687"/>
    <x v="3160"/>
    <x v="26"/>
    <b v="1"/>
    <n v="57"/>
    <n v="80.16"/>
    <b v="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n v="1"/>
    <x v="0"/>
    <s v="GB"/>
    <s v="GBP"/>
    <n v="1413377522"/>
    <d v="2014-10-15T12:52:02"/>
    <n v="1410785522"/>
    <x v="3161"/>
    <x v="1"/>
    <b v="1"/>
    <n v="74"/>
    <n v="28.41"/>
    <b v="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n v="1"/>
    <x v="0"/>
    <s v="US"/>
    <s v="USD"/>
    <n v="1404698400"/>
    <d v="2014-07-07T02:00:00"/>
    <n v="1402331262"/>
    <x v="3162"/>
    <x v="14"/>
    <b v="1"/>
    <n v="63"/>
    <n v="80.73"/>
    <b v="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"/>
    <x v="0"/>
    <s v="US"/>
    <s v="USD"/>
    <n v="1402855525"/>
    <d v="2014-06-15T18:05:25"/>
    <n v="1400263525"/>
    <x v="3163"/>
    <x v="1"/>
    <b v="1"/>
    <n v="72"/>
    <n v="200.69"/>
    <b v="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"/>
    <x v="0"/>
    <s v="US"/>
    <s v="USD"/>
    <n v="1402341615"/>
    <d v="2014-06-09T19:20:15"/>
    <n v="1399490415"/>
    <x v="3164"/>
    <x v="15"/>
    <b v="1"/>
    <n v="71"/>
    <n v="37.590000000000003"/>
    <b v="1"/>
    <x v="1"/>
    <x v="6"/>
  </r>
  <r>
    <n v="3165"/>
    <s v="THE MOON PLAY"/>
    <s v="THE MOON PLAY is a new play written by Carolyn Gilliam. The play follows an astronaut on the moon who has lost his reason to explore."/>
    <n v="750"/>
    <n v="1220"/>
    <n v="2"/>
    <x v="0"/>
    <s v="US"/>
    <s v="USD"/>
    <n v="1304395140"/>
    <d v="2011-05-03T03:59:00"/>
    <n v="1302493760"/>
    <x v="3165"/>
    <x v="24"/>
    <b v="1"/>
    <n v="21"/>
    <n v="58.1"/>
    <b v="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n v="2"/>
    <x v="0"/>
    <s v="US"/>
    <s v="USD"/>
    <n v="1416988740"/>
    <d v="2014-11-26T07:59:00"/>
    <n v="1414514153"/>
    <x v="3166"/>
    <x v="41"/>
    <b v="1"/>
    <n v="930"/>
    <n v="60.3"/>
    <b v="1"/>
    <x v="1"/>
    <x v="6"/>
  </r>
  <r>
    <n v="3167"/>
    <s v="Destiny is Judd Nelson: a new play at FringeNYC"/>
    <s v="What is destiny? Explore it with us this August at FringeNYC."/>
    <n v="3000"/>
    <n v="3485"/>
    <n v="1"/>
    <x v="0"/>
    <s v="US"/>
    <s v="USD"/>
    <n v="1406952781"/>
    <d v="2014-08-02T04:13:01"/>
    <n v="1405743181"/>
    <x v="3167"/>
    <x v="20"/>
    <b v="1"/>
    <n v="55"/>
    <n v="63.36"/>
    <b v="1"/>
    <x v="1"/>
    <x v="6"/>
  </r>
  <r>
    <n v="3168"/>
    <s v="Cosmicomics"/>
    <s v="A dazzling aerial show that brings to life the whimsical and romantic short stories of beloved fantasy author Italo Calvino."/>
    <n v="2500"/>
    <n v="3105"/>
    <n v="1"/>
    <x v="0"/>
    <s v="US"/>
    <s v="USD"/>
    <n v="1402696800"/>
    <d v="2014-06-13T22:00:00"/>
    <n v="1399948353"/>
    <x v="3168"/>
    <x v="22"/>
    <b v="1"/>
    <n v="61"/>
    <n v="50.9"/>
    <b v="1"/>
    <x v="1"/>
    <x v="6"/>
  </r>
  <r>
    <n v="3169"/>
    <s v="The Window"/>
    <s v="We're bringing The Window to the Cherry Lane Theater in January 2014."/>
    <n v="8000"/>
    <n v="8241"/>
    <n v="1"/>
    <x v="0"/>
    <s v="US"/>
    <s v="USD"/>
    <n v="1386910740"/>
    <d v="2013-12-13T04:59:00"/>
    <n v="1384364561"/>
    <x v="3169"/>
    <x v="41"/>
    <b v="1"/>
    <n v="82"/>
    <n v="100.5"/>
    <b v="1"/>
    <x v="1"/>
    <x v="6"/>
  </r>
  <r>
    <n v="3170"/>
    <s v="Ain't She Brave FringeNYC 2014 Project"/>
    <s v="An emotionally-charged journey through the history of black women in America told in reverse."/>
    <n v="2000"/>
    <n v="2245"/>
    <n v="1"/>
    <x v="0"/>
    <s v="US"/>
    <s v="USD"/>
    <n v="1404273600"/>
    <d v="2014-07-02T04:00:00"/>
    <n v="1401414944"/>
    <x v="3170"/>
    <x v="15"/>
    <b v="1"/>
    <n v="71"/>
    <n v="31.62"/>
    <b v="1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"/>
    <x v="0"/>
    <s v="GB"/>
    <s v="GBP"/>
    <n v="1462545358"/>
    <d v="2016-05-06T14:35:58"/>
    <n v="1459953358"/>
    <x v="3171"/>
    <x v="1"/>
    <b v="1"/>
    <n v="117"/>
    <n v="65.099999999999994"/>
    <b v="1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"/>
    <x v="0"/>
    <s v="US"/>
    <s v="USD"/>
    <n v="1329240668"/>
    <d v="2012-02-14T17:31:08"/>
    <n v="1326648668"/>
    <x v="3172"/>
    <x v="1"/>
    <b v="1"/>
    <n v="29"/>
    <n v="79.31"/>
    <b v="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"/>
    <x v="0"/>
    <s v="US"/>
    <s v="USD"/>
    <n v="1411765492"/>
    <d v="2014-09-26T21:04:52"/>
    <n v="1409173492"/>
    <x v="3173"/>
    <x v="1"/>
    <b v="1"/>
    <n v="74"/>
    <n v="139.19"/>
    <b v="1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n v="1"/>
    <x v="0"/>
    <s v="US"/>
    <s v="USD"/>
    <n v="1408999508"/>
    <d v="2014-08-25T20:45:08"/>
    <n v="1407789908"/>
    <x v="3174"/>
    <x v="20"/>
    <b v="1"/>
    <n v="23"/>
    <n v="131.91"/>
    <b v="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n v="1"/>
    <x v="0"/>
    <s v="US"/>
    <s v="USD"/>
    <n v="1297977427"/>
    <d v="2011-02-17T21:17:07"/>
    <n v="1292793427"/>
    <x v="3175"/>
    <x v="12"/>
    <b v="1"/>
    <n v="60"/>
    <n v="91.3"/>
    <b v="1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n v="1"/>
    <x v="0"/>
    <s v="US"/>
    <s v="USD"/>
    <n v="1376838000"/>
    <d v="2013-08-18T15:00:00"/>
    <n v="1374531631"/>
    <x v="3176"/>
    <x v="14"/>
    <b v="1"/>
    <n v="55"/>
    <n v="39.67"/>
    <b v="1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"/>
    <x v="0"/>
    <s v="US"/>
    <s v="USD"/>
    <n v="1403366409"/>
    <d v="2014-06-21T16:00:09"/>
    <n v="1400774409"/>
    <x v="3177"/>
    <x v="1"/>
    <b v="1"/>
    <n v="51"/>
    <n v="57.55"/>
    <b v="1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n v="2"/>
    <x v="0"/>
    <s v="GB"/>
    <s v="GBP"/>
    <n v="1405521075"/>
    <d v="2014-07-16T14:31:15"/>
    <n v="1402929075"/>
    <x v="3178"/>
    <x v="1"/>
    <b v="1"/>
    <n v="78"/>
    <n v="33.03"/>
    <b v="1"/>
    <x v="1"/>
    <x v="6"/>
  </r>
  <r>
    <n v="3179"/>
    <s v="I Do Wonder"/>
    <s v="A Sci-fi play in several vignettes that will narrate an alternate history in the mid-20th century."/>
    <n v="4200"/>
    <n v="4794.82"/>
    <n v="1"/>
    <x v="0"/>
    <s v="US"/>
    <s v="USD"/>
    <n v="1367859071"/>
    <d v="2013-05-06T16:51:11"/>
    <n v="1365699071"/>
    <x v="3179"/>
    <x v="25"/>
    <b v="1"/>
    <n v="62"/>
    <n v="77.34"/>
    <b v="1"/>
    <x v="1"/>
    <x v="6"/>
  </r>
  <r>
    <n v="3180"/>
    <s v="Glass Mountain: An Original Fairytale"/>
    <s v="A new tale of witches, fairies, cat-hunters and and bone-boilers from London theatre company Broken Glass."/>
    <n v="1200"/>
    <n v="1437"/>
    <n v="1"/>
    <x v="0"/>
    <s v="GB"/>
    <s v="GBP"/>
    <n v="1403258049"/>
    <d v="2014-06-20T09:54:09"/>
    <n v="1400666049"/>
    <x v="3180"/>
    <x v="1"/>
    <b v="1"/>
    <n v="45"/>
    <n v="31.93"/>
    <b v="1"/>
    <x v="1"/>
    <x v="6"/>
  </r>
  <r>
    <n v="3181"/>
    <s v="ENDURING SONG"/>
    <s v="ENDURING SONG by award-winning Bear Trap Theatre, is a sweeping historical epic about love, loss and family set in the First Crusade."/>
    <n v="500"/>
    <n v="545"/>
    <n v="1"/>
    <x v="0"/>
    <s v="GB"/>
    <s v="GBP"/>
    <n v="1402848000"/>
    <d v="2014-06-15T16:00:00"/>
    <n v="1400570787"/>
    <x v="3181"/>
    <x v="9"/>
    <b v="1"/>
    <n v="15"/>
    <n v="36.33"/>
    <b v="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n v="1"/>
    <x v="0"/>
    <s v="US"/>
    <s v="USD"/>
    <n v="1328029200"/>
    <d v="2012-01-31T17:00:00"/>
    <n v="1323211621"/>
    <x v="3182"/>
    <x v="53"/>
    <b v="1"/>
    <n v="151"/>
    <n v="46.77"/>
    <b v="1"/>
    <x v="1"/>
    <x v="6"/>
  </r>
  <r>
    <n v="3183"/>
    <s v="The Seagull on The River"/>
    <s v="Anton Chekhov's The Seagull. An outdoor Amphitheater in Manhattan. Trees. A River. Daybreak."/>
    <n v="2500"/>
    <n v="2725"/>
    <n v="1"/>
    <x v="0"/>
    <s v="US"/>
    <s v="USD"/>
    <n v="1377284669"/>
    <d v="2013-08-23T19:04:29"/>
    <n v="1375729469"/>
    <x v="3183"/>
    <x v="10"/>
    <b v="1"/>
    <n v="68"/>
    <n v="40.07"/>
    <b v="1"/>
    <x v="1"/>
    <x v="6"/>
  </r>
  <r>
    <n v="3184"/>
    <s v="Equus at Frenetic Theatre"/>
    <s v="Equus is the story of a psychiatrist treating a teenaged boy who blinds six horses with a metal spike."/>
    <n v="4300"/>
    <n v="4610"/>
    <n v="1"/>
    <x v="0"/>
    <s v="US"/>
    <s v="USD"/>
    <n v="1404258631"/>
    <d v="2014-07-01T23:50:31"/>
    <n v="1401666631"/>
    <x v="3184"/>
    <x v="1"/>
    <b v="1"/>
    <n v="46"/>
    <n v="100.22"/>
    <b v="1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n v="1"/>
    <x v="0"/>
    <s v="GB"/>
    <s v="GBP"/>
    <n v="1405553241"/>
    <d v="2014-07-16T23:27:21"/>
    <n v="1404948441"/>
    <x v="3185"/>
    <x v="5"/>
    <b v="1"/>
    <n v="24"/>
    <n v="41.67"/>
    <b v="1"/>
    <x v="1"/>
    <x v="6"/>
  </r>
  <r>
    <n v="3186"/>
    <s v="Honest"/>
    <s v="Honest is an exciting and dark new play by Bristol based writer Alice Nicholas, touring the South of England and London this October."/>
    <n v="3200"/>
    <n v="3270"/>
    <n v="1"/>
    <x v="0"/>
    <s v="GB"/>
    <s v="GBP"/>
    <n v="1410901200"/>
    <d v="2014-09-16T21:00:00"/>
    <n v="1408313438"/>
    <x v="3186"/>
    <x v="1"/>
    <b v="1"/>
    <n v="70"/>
    <n v="46.71"/>
    <b v="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"/>
    <x v="0"/>
    <s v="US"/>
    <s v="USD"/>
    <n v="1407167973"/>
    <d v="2014-08-04T15:59:33"/>
    <n v="1405439973"/>
    <x v="3187"/>
    <x v="18"/>
    <b v="1"/>
    <n v="244"/>
    <n v="71.489999999999995"/>
    <b v="1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n v="1"/>
    <x v="2"/>
    <s v="GB"/>
    <s v="GBP"/>
    <n v="1433930302"/>
    <d v="2015-06-10T09:58:22"/>
    <n v="1432115902"/>
    <x v="3188"/>
    <x v="21"/>
    <b v="0"/>
    <n v="9"/>
    <n v="14.44"/>
    <b v="0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n v="0"/>
    <x v="2"/>
    <s v="SE"/>
    <s v="SEK"/>
    <n v="1432455532"/>
    <d v="2015-05-24T08:18:52"/>
    <n v="1429863532"/>
    <x v="3189"/>
    <x v="1"/>
    <b v="0"/>
    <n v="19"/>
    <n v="356.84"/>
    <b v="0"/>
    <x v="1"/>
    <x v="40"/>
  </r>
  <r>
    <n v="3190"/>
    <s v="Call It A Day Productions - THE LIFE"/>
    <s v="Call It A Day Productions is putting on their first full production in December and every little bit helps!"/>
    <n v="4000"/>
    <n v="0"/>
    <n v="0"/>
    <x v="2"/>
    <s v="CA"/>
    <s v="CAD"/>
    <n v="1481258275"/>
    <d v="2016-12-09T04:37:55"/>
    <n v="1478662675"/>
    <x v="3190"/>
    <x v="1"/>
    <b v="0"/>
    <n v="0"/>
    <s v="N/A"/>
    <b v="0"/>
    <x v="1"/>
    <x v="40"/>
  </r>
  <r>
    <n v="3191"/>
    <s v="Decree 770: Europa"/>
    <s v="A brand new musical about the ban of contraception and abortion in Romania and the revolution that ended it all in 1989."/>
    <n v="3750"/>
    <n v="151"/>
    <n v="0"/>
    <x v="2"/>
    <s v="US"/>
    <s v="USD"/>
    <n v="1471370869"/>
    <d v="2016-08-16T18:07:49"/>
    <n v="1466186869"/>
    <x v="3191"/>
    <x v="12"/>
    <b v="0"/>
    <n v="4"/>
    <n v="37.75"/>
    <b v="0"/>
    <x v="1"/>
    <x v="40"/>
  </r>
  <r>
    <n v="3192"/>
    <s v="Arts in Conflict"/>
    <s v="This project challenges social issues affecting young people in areas of deprivation within the Belfast area (Northern Ireland)."/>
    <n v="10000"/>
    <n v="102"/>
    <n v="0"/>
    <x v="2"/>
    <s v="GB"/>
    <s v="GBP"/>
    <n v="1425160800"/>
    <d v="2015-02-28T22:00:00"/>
    <n v="1421274859"/>
    <x v="3192"/>
    <x v="11"/>
    <b v="0"/>
    <n v="8"/>
    <n v="12.75"/>
    <b v="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n v="0"/>
    <x v="2"/>
    <s v="GB"/>
    <s v="GBP"/>
    <n v="1424474056"/>
    <d v="2015-02-20T23:14:16"/>
    <n v="1420586056"/>
    <x v="3193"/>
    <x v="11"/>
    <b v="0"/>
    <n v="24"/>
    <n v="24.46"/>
    <b v="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s v="US"/>
    <s v="USD"/>
    <n v="1437960598"/>
    <d v="2015-07-27T01:29:58"/>
    <n v="1435368598"/>
    <x v="3194"/>
    <x v="1"/>
    <b v="0"/>
    <n v="0"/>
    <s v="N/A"/>
    <b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n v="1"/>
    <x v="2"/>
    <s v="US"/>
    <s v="USD"/>
    <n v="1423750542"/>
    <d v="2015-02-12T14:15:42"/>
    <n v="1421158542"/>
    <x v="3195"/>
    <x v="1"/>
    <b v="0"/>
    <n v="39"/>
    <n v="53.08"/>
    <b v="0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n v="0"/>
    <x v="2"/>
    <s v="US"/>
    <s v="USD"/>
    <n v="1438437600"/>
    <d v="2015-08-01T14:00:00"/>
    <n v="1433254875"/>
    <x v="3196"/>
    <x v="12"/>
    <b v="0"/>
    <n v="6"/>
    <n v="300"/>
    <b v="0"/>
    <x v="1"/>
    <x v="40"/>
  </r>
  <r>
    <n v="3197"/>
    <s v="Mirror, mirror on the wall"/>
    <s v="This years most important stage project for young artists in our region. www.ungespor.no"/>
    <n v="10000"/>
    <n v="1145"/>
    <n v="0"/>
    <x v="2"/>
    <s v="NO"/>
    <s v="NOK"/>
    <n v="1423050618"/>
    <d v="2015-02-04T11:50:18"/>
    <n v="1420458618"/>
    <x v="3197"/>
    <x v="1"/>
    <b v="0"/>
    <n v="4"/>
    <n v="286.25"/>
    <b v="0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2"/>
    <s v="DK"/>
    <s v="DKK"/>
    <n v="1424081477"/>
    <d v="2015-02-16T10:11:17"/>
    <n v="1420798277"/>
    <x v="3198"/>
    <x v="52"/>
    <b v="0"/>
    <n v="3"/>
    <n v="36.67"/>
    <b v="0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n v="1"/>
    <x v="2"/>
    <s v="US"/>
    <s v="USD"/>
    <n v="1410037200"/>
    <d v="2014-09-06T21:00:00"/>
    <n v="1407435418"/>
    <x v="3199"/>
    <x v="1"/>
    <b v="0"/>
    <n v="53"/>
    <n v="49.21"/>
    <b v="0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n v="0"/>
    <x v="2"/>
    <s v="US"/>
    <s v="USD"/>
    <n v="1461994440"/>
    <d v="2016-04-30T05:34:00"/>
    <n v="1459410101"/>
    <x v="3200"/>
    <x v="1"/>
    <b v="0"/>
    <n v="1"/>
    <n v="1"/>
    <b v="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n v="0"/>
    <x v="2"/>
    <s v="GB"/>
    <s v="GBP"/>
    <n v="1409509477"/>
    <d v="2014-08-31T18:24:37"/>
    <n v="1407695077"/>
    <x v="3201"/>
    <x v="21"/>
    <b v="0"/>
    <n v="2"/>
    <n v="12.5"/>
    <b v="0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n v="1"/>
    <x v="2"/>
    <s v="US"/>
    <s v="USD"/>
    <n v="1450072740"/>
    <d v="2015-12-14T05:59:00"/>
    <n v="1445027346"/>
    <x v="3202"/>
    <x v="44"/>
    <b v="0"/>
    <n v="25"/>
    <n v="109.04"/>
    <b v="0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0"/>
    <x v="2"/>
    <s v="US"/>
    <s v="USD"/>
    <n v="1443224622"/>
    <d v="2015-09-25T23:43:42"/>
    <n v="1440632622"/>
    <x v="3203"/>
    <x v="1"/>
    <b v="0"/>
    <n v="6"/>
    <n v="41.67"/>
    <b v="0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s v="US"/>
    <s v="USD"/>
    <n v="1437149640"/>
    <d v="2015-07-17T16:14:00"/>
    <n v="1434558479"/>
    <x v="3204"/>
    <x v="1"/>
    <b v="0"/>
    <n v="0"/>
    <s v="N/A"/>
    <b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n v="0"/>
    <x v="2"/>
    <s v="GB"/>
    <s v="GBP"/>
    <n v="1430470772"/>
    <d v="2015-05-01T08:59:32"/>
    <n v="1427878772"/>
    <x v="3205"/>
    <x v="1"/>
    <b v="0"/>
    <n v="12"/>
    <n v="22.75"/>
    <b v="0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s v="US"/>
    <s v="USD"/>
    <n v="1442644651"/>
    <d v="2015-09-19T06:37:31"/>
    <n v="1440052651"/>
    <x v="3206"/>
    <x v="1"/>
    <b v="0"/>
    <n v="0"/>
    <s v="N/A"/>
    <b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0"/>
    <x v="2"/>
    <s v="US"/>
    <s v="USD"/>
    <n v="1429767607"/>
    <d v="2015-04-23T05:40:07"/>
    <n v="1424587207"/>
    <x v="3207"/>
    <x v="12"/>
    <b v="0"/>
    <n v="36"/>
    <n v="70.83"/>
    <b v="0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"/>
    <x v="0"/>
    <s v="US"/>
    <s v="USD"/>
    <n v="1406557877"/>
    <d v="2014-07-28T14:31:17"/>
    <n v="1404743477"/>
    <x v="3208"/>
    <x v="21"/>
    <b v="1"/>
    <n v="82"/>
    <n v="63.11"/>
    <b v="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"/>
    <x v="0"/>
    <s v="US"/>
    <s v="USD"/>
    <n v="1403305200"/>
    <d v="2014-06-20T23:00:00"/>
    <n v="1400512658"/>
    <x v="3209"/>
    <x v="22"/>
    <b v="1"/>
    <n v="226"/>
    <n v="50.16"/>
    <b v="1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"/>
    <x v="0"/>
    <s v="US"/>
    <s v="USD"/>
    <n v="1338523140"/>
    <d v="2012-06-01T03:59:00"/>
    <n v="1334442519"/>
    <x v="3210"/>
    <x v="54"/>
    <b v="1"/>
    <n v="60"/>
    <n v="62.88"/>
    <b v="1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"/>
    <x v="0"/>
    <s v="US"/>
    <s v="USD"/>
    <n v="1408068000"/>
    <d v="2014-08-15T02:00:00"/>
    <n v="1405346680"/>
    <x v="3211"/>
    <x v="0"/>
    <b v="1"/>
    <n v="322"/>
    <n v="85.53"/>
    <b v="1"/>
    <x v="1"/>
    <x v="6"/>
  </r>
  <r>
    <n v="3212"/>
    <s v="Campo Maldito"/>
    <s v="Help us bring our production of Campo Maldito to New York AND San Francisco!"/>
    <n v="4000"/>
    <n v="5050"/>
    <n v="1"/>
    <x v="0"/>
    <s v="US"/>
    <s v="USD"/>
    <n v="1407524751"/>
    <d v="2014-08-08T19:05:51"/>
    <n v="1404932751"/>
    <x v="3212"/>
    <x v="1"/>
    <b v="1"/>
    <n v="94"/>
    <n v="53.72"/>
    <b v="1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n v="1"/>
    <x v="0"/>
    <s v="GB"/>
    <s v="GBP"/>
    <n v="1437934759"/>
    <d v="2015-07-26T18:19:19"/>
    <n v="1434478759"/>
    <x v="3213"/>
    <x v="4"/>
    <b v="1"/>
    <n v="47"/>
    <n v="127.81"/>
    <b v="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"/>
    <x v="0"/>
    <s v="GB"/>
    <s v="GBP"/>
    <n v="1452038100"/>
    <d v="2016-01-05T23:55:00"/>
    <n v="1448823673"/>
    <x v="3214"/>
    <x v="46"/>
    <b v="1"/>
    <n v="115"/>
    <n v="106.57"/>
    <b v="1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n v="1"/>
    <x v="0"/>
    <s v="US"/>
    <s v="USD"/>
    <n v="1441857540"/>
    <d v="2015-09-10T03:59:00"/>
    <n v="1438617471"/>
    <x v="3215"/>
    <x v="52"/>
    <b v="1"/>
    <n v="134"/>
    <n v="262.11"/>
    <b v="1"/>
    <x v="1"/>
    <x v="6"/>
  </r>
  <r>
    <n v="3216"/>
    <s v="BRUTE"/>
    <s v="Brute (winner of the 2015 IdeasTap Underbelly Award) is new writing based on the true story of a rather twisted, horrible schoolgirl."/>
    <n v="2000"/>
    <n v="2001"/>
    <n v="1"/>
    <x v="0"/>
    <s v="GB"/>
    <s v="GBP"/>
    <n v="1436625000"/>
    <d v="2015-07-11T14:30:00"/>
    <n v="1433934371"/>
    <x v="3216"/>
    <x v="0"/>
    <b v="1"/>
    <n v="35"/>
    <n v="57.17"/>
    <b v="1"/>
    <x v="1"/>
    <x v="6"/>
  </r>
  <r>
    <n v="3217"/>
    <s v="Wake Up Call @ IRT Theater"/>
    <s v="Wake Up Call is a comedic play about a group of hotel employees working on Christmas Eve."/>
    <n v="4500"/>
    <n v="5221"/>
    <n v="1"/>
    <x v="0"/>
    <s v="US"/>
    <s v="USD"/>
    <n v="1478264784"/>
    <d v="2016-11-04T13:06:24"/>
    <n v="1475672784"/>
    <x v="3217"/>
    <x v="1"/>
    <b v="1"/>
    <n v="104"/>
    <n v="50.2"/>
    <b v="1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"/>
    <x v="0"/>
    <s v="GB"/>
    <s v="GBP"/>
    <n v="1419984000"/>
    <d v="2014-12-31T00:00:00"/>
    <n v="1417132986"/>
    <x v="3218"/>
    <x v="15"/>
    <b v="1"/>
    <n v="184"/>
    <n v="66.59"/>
    <b v="1"/>
    <x v="1"/>
    <x v="6"/>
  </r>
  <r>
    <n v="3219"/>
    <s v="Eyes Closed - The First In-Dream Theater Experience"/>
    <s v="Eyes Closed is a collaborative play and docudrama about New Yorkers and their dreams."/>
    <n v="20000"/>
    <n v="20022"/>
    <n v="1"/>
    <x v="0"/>
    <s v="US"/>
    <s v="USD"/>
    <n v="1427063747"/>
    <d v="2015-03-22T22:35:47"/>
    <n v="1424043347"/>
    <x v="3219"/>
    <x v="6"/>
    <b v="1"/>
    <n v="119"/>
    <n v="168.25"/>
    <b v="1"/>
    <x v="1"/>
    <x v="6"/>
  </r>
  <r>
    <n v="3220"/>
    <s v="Burners"/>
    <s v="A sci-fi thriller for the stage opening March 10 in Los Angeles."/>
    <n v="15000"/>
    <n v="15126"/>
    <n v="1"/>
    <x v="0"/>
    <s v="US"/>
    <s v="USD"/>
    <n v="1489352400"/>
    <d v="2017-03-12T21:00:00"/>
    <n v="1486411204"/>
    <x v="3220"/>
    <x v="35"/>
    <b v="1"/>
    <n v="59"/>
    <n v="256.37"/>
    <b v="1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"/>
    <x v="0"/>
    <s v="GB"/>
    <s v="GBP"/>
    <n v="1436114603"/>
    <d v="2015-07-05T16:43:23"/>
    <n v="1433090603"/>
    <x v="3221"/>
    <x v="6"/>
    <b v="1"/>
    <n v="113"/>
    <n v="36.61"/>
    <b v="1"/>
    <x v="1"/>
    <x v="6"/>
  </r>
  <r>
    <n v="3222"/>
    <s v="Shakespeare in ASL - and FREE for everyone"/>
    <s v="Shakespeare's classic re-imagined as a spoken and signed production for deaf and hearing audiences"/>
    <n v="2500"/>
    <n v="3120"/>
    <n v="1"/>
    <x v="0"/>
    <s v="US"/>
    <s v="USD"/>
    <n v="1445722140"/>
    <d v="2015-10-24T21:29:00"/>
    <n v="1443016697"/>
    <x v="3222"/>
    <x v="0"/>
    <b v="1"/>
    <n v="84"/>
    <n v="37.14"/>
    <b v="1"/>
    <x v="1"/>
    <x v="6"/>
  </r>
  <r>
    <n v="3223"/>
    <s v="Good People by David Lindsay-Abaire at Waterfront Playhouse"/>
    <s v="Bringing David Lindsay-Abaire's award-winning story of our times to the East Bay."/>
    <n v="3100"/>
    <n v="3395"/>
    <n v="1"/>
    <x v="0"/>
    <s v="US"/>
    <s v="USD"/>
    <n v="1440100976"/>
    <d v="2015-08-20T20:02:56"/>
    <n v="1437508976"/>
    <x v="3223"/>
    <x v="1"/>
    <b v="1"/>
    <n v="74"/>
    <n v="45.88"/>
    <b v="1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n v="1"/>
    <x v="0"/>
    <s v="US"/>
    <s v="USD"/>
    <n v="1484024400"/>
    <d v="2017-01-10T05:00:00"/>
    <n v="1479932713"/>
    <x v="3224"/>
    <x v="54"/>
    <b v="1"/>
    <n v="216"/>
    <n v="141.71"/>
    <b v="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"/>
    <x v="0"/>
    <s v="US"/>
    <s v="USD"/>
    <n v="1464987600"/>
    <d v="2016-06-03T21:00:00"/>
    <n v="1463145938"/>
    <x v="3225"/>
    <x v="21"/>
    <b v="1"/>
    <n v="39"/>
    <n v="52.49"/>
    <b v="1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"/>
    <x v="0"/>
    <s v="GB"/>
    <s v="GBP"/>
    <n v="1446213612"/>
    <d v="2015-10-30T14:00:12"/>
    <n v="1443621612"/>
    <x v="3226"/>
    <x v="1"/>
    <b v="1"/>
    <n v="21"/>
    <n v="59.52"/>
    <b v="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"/>
    <x v="0"/>
    <s v="GB"/>
    <s v="GBP"/>
    <n v="1484687436"/>
    <d v="2017-01-17T21:10:36"/>
    <n v="1482095436"/>
    <x v="3227"/>
    <x v="1"/>
    <b v="0"/>
    <n v="30"/>
    <n v="50"/>
    <b v="1"/>
    <x v="1"/>
    <x v="6"/>
  </r>
  <r>
    <n v="3228"/>
    <s v="Hear Me Roar: A Season of Powerful Women"/>
    <s v="A Season of Powerful Women. A Season of Defiance."/>
    <n v="7000"/>
    <n v="7164"/>
    <n v="1"/>
    <x v="0"/>
    <s v="US"/>
    <s v="USD"/>
    <n v="1450328340"/>
    <d v="2015-12-17T04:59:00"/>
    <n v="1447606884"/>
    <x v="3228"/>
    <x v="0"/>
    <b v="1"/>
    <n v="37"/>
    <n v="193.62"/>
    <b v="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n v="1"/>
    <x v="0"/>
    <s v="US"/>
    <s v="USD"/>
    <n v="1416470398"/>
    <d v="2014-11-20T07:59:58"/>
    <n v="1413874798"/>
    <x v="3229"/>
    <x v="1"/>
    <b v="1"/>
    <n v="202"/>
    <n v="106.8"/>
    <b v="1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"/>
    <x v="0"/>
    <s v="US"/>
    <s v="USD"/>
    <n v="1412135940"/>
    <d v="2014-10-01T03:59:00"/>
    <n v="1410840126"/>
    <x v="3230"/>
    <x v="13"/>
    <b v="1"/>
    <n v="37"/>
    <n v="77.22"/>
    <b v="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2"/>
    <x v="0"/>
    <s v="US"/>
    <s v="USD"/>
    <n v="1460846347"/>
    <d v="2016-04-16T22:39:07"/>
    <n v="1458254347"/>
    <x v="3231"/>
    <x v="1"/>
    <b v="0"/>
    <n v="28"/>
    <n v="57.5"/>
    <b v="1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n v="1"/>
    <x v="0"/>
    <s v="US"/>
    <s v="USD"/>
    <n v="1462334340"/>
    <d v="2016-05-04T03:59:00"/>
    <n v="1459711917"/>
    <x v="3232"/>
    <x v="1"/>
    <b v="1"/>
    <n v="26"/>
    <n v="50.46"/>
    <b v="1"/>
    <x v="1"/>
    <x v="6"/>
  </r>
  <r>
    <n v="3233"/>
    <s v="64 Squares"/>
    <s v="64 Squares is an autobiographical one-man exploration of the internal chess game played to reconcile relationships."/>
    <n v="5000"/>
    <n v="5940"/>
    <n v="1"/>
    <x v="0"/>
    <s v="US"/>
    <s v="USD"/>
    <n v="1488482355"/>
    <d v="2017-03-02T19:19:15"/>
    <n v="1485890355"/>
    <x v="3233"/>
    <x v="1"/>
    <b v="0"/>
    <n v="61"/>
    <n v="97.38"/>
    <b v="1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"/>
    <x v="0"/>
    <s v="GB"/>
    <s v="GBP"/>
    <n v="1485991860"/>
    <d v="2017-02-01T23:31:00"/>
    <n v="1483124208"/>
    <x v="3234"/>
    <x v="15"/>
    <b v="0"/>
    <n v="115"/>
    <n v="34.92"/>
    <b v="1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"/>
    <x v="0"/>
    <s v="US"/>
    <s v="USD"/>
    <n v="1467361251"/>
    <d v="2016-07-01T08:20:51"/>
    <n v="1464769251"/>
    <x v="3235"/>
    <x v="1"/>
    <b v="1"/>
    <n v="181"/>
    <n v="85.53"/>
    <b v="1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n v="1"/>
    <x v="0"/>
    <s v="US"/>
    <s v="USD"/>
    <n v="1482962433"/>
    <d v="2016-12-28T22:00:33"/>
    <n v="1480370433"/>
    <x v="3236"/>
    <x v="1"/>
    <b v="0"/>
    <n v="110"/>
    <n v="182.91"/>
    <b v="1"/>
    <x v="1"/>
    <x v="6"/>
  </r>
  <r>
    <n v="3237"/>
    <s v="Celebrating 20 years of The 24 Hour Plays around the world!"/>
    <s v="An annual campaign supporting our intensive for artists 25 and under."/>
    <n v="35000"/>
    <n v="35275.64"/>
    <n v="1"/>
    <x v="0"/>
    <s v="US"/>
    <s v="USD"/>
    <n v="1443499140"/>
    <d v="2015-09-29T03:59:00"/>
    <n v="1441452184"/>
    <x v="3237"/>
    <x v="17"/>
    <b v="1"/>
    <n v="269"/>
    <n v="131.13999999999999"/>
    <b v="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"/>
    <x v="0"/>
    <s v="GB"/>
    <s v="GBP"/>
    <n v="1435752898"/>
    <d v="2015-07-01T12:14:58"/>
    <n v="1433160898"/>
    <x v="3238"/>
    <x v="1"/>
    <b v="1"/>
    <n v="79"/>
    <n v="39.81"/>
    <b v="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"/>
    <x v="0"/>
    <s v="GB"/>
    <s v="GBP"/>
    <n v="1445817540"/>
    <d v="2015-10-25T23:59:00"/>
    <n v="1443665293"/>
    <x v="3239"/>
    <x v="25"/>
    <b v="1"/>
    <n v="104"/>
    <n v="59.7"/>
    <b v="1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"/>
    <x v="0"/>
    <s v="GB"/>
    <s v="GBP"/>
    <n v="1487286000"/>
    <d v="2017-02-16T23:00:00"/>
    <n v="1484843948"/>
    <x v="3240"/>
    <x v="33"/>
    <b v="0"/>
    <n v="34"/>
    <n v="88.74"/>
    <b v="1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"/>
    <x v="0"/>
    <s v="US"/>
    <s v="USD"/>
    <n v="1413269940"/>
    <d v="2014-10-14T06:59:00"/>
    <n v="1410421670"/>
    <x v="3241"/>
    <x v="15"/>
    <b v="1"/>
    <n v="167"/>
    <n v="58.69"/>
    <b v="1"/>
    <x v="1"/>
    <x v="6"/>
  </r>
  <r>
    <n v="3242"/>
    <s v="First Day Off in a Long Time by Brian Finkelstein"/>
    <s v="First Day Off in a Long Time is a comedy show...            _x000a_About suicide."/>
    <n v="10000"/>
    <n v="12730.42"/>
    <n v="1"/>
    <x v="0"/>
    <s v="US"/>
    <s v="USD"/>
    <n v="1411150092"/>
    <d v="2014-09-19T18:08:12"/>
    <n v="1408558092"/>
    <x v="3242"/>
    <x v="1"/>
    <b v="1"/>
    <n v="183"/>
    <n v="69.569999999999993"/>
    <b v="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n v="1"/>
    <x v="0"/>
    <s v="US"/>
    <s v="USD"/>
    <n v="1444348800"/>
    <d v="2015-10-09T00:00:00"/>
    <n v="1442283562"/>
    <x v="3243"/>
    <x v="17"/>
    <b v="1"/>
    <n v="71"/>
    <n v="115.87"/>
    <b v="1"/>
    <x v="1"/>
    <x v="6"/>
  </r>
  <r>
    <n v="3244"/>
    <s v="'Time Please'"/>
    <s v="'Time Please' is a black comedy set in a failing public house in a run-down part of town, where things are about to get messy."/>
    <n v="1600"/>
    <n v="1647"/>
    <n v="1"/>
    <x v="0"/>
    <s v="GB"/>
    <s v="GBP"/>
    <n v="1480613982"/>
    <d v="2016-12-01T17:39:42"/>
    <n v="1478018382"/>
    <x v="3244"/>
    <x v="1"/>
    <b v="0"/>
    <n v="69"/>
    <n v="23.87"/>
    <b v="1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n v="1"/>
    <x v="0"/>
    <s v="US"/>
    <s v="USD"/>
    <n v="1434074400"/>
    <d v="2015-06-12T02:00:00"/>
    <n v="1431354258"/>
    <x v="3245"/>
    <x v="0"/>
    <b v="0"/>
    <n v="270"/>
    <n v="81.13"/>
    <b v="1"/>
    <x v="1"/>
    <x v="6"/>
  </r>
  <r>
    <n v="3246"/>
    <s v="The Gray Man"/>
    <s v="The Gray Man isnâ€™t real. Heâ€™s a ghost story, a boogeyman, a tale mothers make up to keep their children safe."/>
    <n v="10000"/>
    <n v="11122"/>
    <n v="1"/>
    <x v="0"/>
    <s v="US"/>
    <s v="USD"/>
    <n v="1442030340"/>
    <d v="2015-09-12T03:59:00"/>
    <n v="1439551200"/>
    <x v="3246"/>
    <x v="41"/>
    <b v="1"/>
    <n v="193"/>
    <n v="57.63"/>
    <b v="1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"/>
    <x v="0"/>
    <s v="GB"/>
    <s v="GBP"/>
    <n v="1436696712"/>
    <d v="2015-07-12T10:25:12"/>
    <n v="1434104712"/>
    <x v="3247"/>
    <x v="1"/>
    <b v="1"/>
    <n v="57"/>
    <n v="46.43"/>
    <b v="1"/>
    <x v="1"/>
    <x v="6"/>
  </r>
  <r>
    <n v="3248"/>
    <s v="Honest Accomplice Theatre 2015-16 Season"/>
    <s v="Honest Accomplice Theatre produces theatre for social change."/>
    <n v="12000"/>
    <n v="12095"/>
    <n v="1"/>
    <x v="0"/>
    <s v="US"/>
    <s v="USD"/>
    <n v="1428178757"/>
    <d v="2015-04-04T20:19:17"/>
    <n v="1425590357"/>
    <x v="3248"/>
    <x v="1"/>
    <b v="1"/>
    <n v="200"/>
    <n v="60.48"/>
    <b v="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"/>
    <x v="0"/>
    <s v="US"/>
    <s v="USD"/>
    <n v="1434822914"/>
    <d v="2015-06-20T17:55:14"/>
    <n v="1432230914"/>
    <x v="3249"/>
    <x v="1"/>
    <b v="1"/>
    <n v="88"/>
    <n v="65.58"/>
    <b v="1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"/>
    <x v="0"/>
    <s v="US"/>
    <s v="USD"/>
    <n v="1415213324"/>
    <d v="2014-11-05T18:48:44"/>
    <n v="1412617724"/>
    <x v="3250"/>
    <x v="1"/>
    <b v="1"/>
    <n v="213"/>
    <n v="119.19"/>
    <b v="1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n v="1"/>
    <x v="0"/>
    <s v="US"/>
    <s v="USD"/>
    <n v="1434907966"/>
    <d v="2015-06-21T17:32:46"/>
    <n v="1432315966"/>
    <x v="3251"/>
    <x v="1"/>
    <b v="1"/>
    <n v="20"/>
    <n v="83.05"/>
    <b v="1"/>
    <x v="1"/>
    <x v="6"/>
  </r>
  <r>
    <n v="3252"/>
    <s v="Modern Love"/>
    <s v="How do we navigate the boundaries between friendship, sexual intimacy and obsessive desire?"/>
    <n v="2250"/>
    <n v="2876"/>
    <n v="1"/>
    <x v="0"/>
    <s v="GB"/>
    <s v="GBP"/>
    <n v="1473247240"/>
    <d v="2016-09-07T11:20:40"/>
    <n v="1470655240"/>
    <x v="3252"/>
    <x v="1"/>
    <b v="1"/>
    <n v="50"/>
    <n v="57.52"/>
    <b v="1"/>
    <x v="1"/>
    <x v="6"/>
  </r>
  <r>
    <n v="3253"/>
    <s v="EMPATHITRAX, a new play by Ana Nogueira"/>
    <s v="Can you ever truly feel what someone else is feeling?_x000a_Do you want to?"/>
    <n v="20000"/>
    <n v="20365"/>
    <n v="1"/>
    <x v="0"/>
    <s v="US"/>
    <s v="USD"/>
    <n v="1473306300"/>
    <d v="2016-09-08T03:45:00"/>
    <n v="1471701028"/>
    <x v="3253"/>
    <x v="23"/>
    <b v="1"/>
    <n v="115"/>
    <n v="177.09"/>
    <b v="1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"/>
    <x v="0"/>
    <s v="GB"/>
    <s v="GBP"/>
    <n v="1427331809"/>
    <d v="2015-03-26T01:03:29"/>
    <n v="1424743409"/>
    <x v="3254"/>
    <x v="1"/>
    <b v="1"/>
    <n v="186"/>
    <n v="70.77"/>
    <b v="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n v="2"/>
    <x v="0"/>
    <s v="GB"/>
    <s v="GBP"/>
    <n v="1412706375"/>
    <d v="2014-10-07T18:26:15"/>
    <n v="1410114375"/>
    <x v="3255"/>
    <x v="1"/>
    <b v="1"/>
    <n v="18"/>
    <n v="29.17"/>
    <b v="1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n v="1"/>
    <x v="0"/>
    <s v="US"/>
    <s v="USD"/>
    <n v="1433995140"/>
    <d v="2015-06-11T03:59:00"/>
    <n v="1432129577"/>
    <x v="3256"/>
    <x v="24"/>
    <b v="1"/>
    <n v="176"/>
    <n v="72.760000000000005"/>
    <b v="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"/>
    <x v="0"/>
    <s v="GB"/>
    <s v="GBP"/>
    <n v="1487769952"/>
    <d v="2017-02-22T13:25:52"/>
    <n v="1485177952"/>
    <x v="3257"/>
    <x v="1"/>
    <b v="0"/>
    <n v="41"/>
    <n v="51.85"/>
    <b v="1"/>
    <x v="1"/>
    <x v="6"/>
  </r>
  <r>
    <n v="3258"/>
    <s v="Bluebirds by Joe Brondo"/>
    <s v="A guy named Walt steals a book and plans to sell it to get his life on track... until his wife finds out."/>
    <n v="7000"/>
    <n v="7365"/>
    <n v="1"/>
    <x v="0"/>
    <s v="US"/>
    <s v="USD"/>
    <n v="1420751861"/>
    <d v="2015-01-08T21:17:41"/>
    <n v="1418159861"/>
    <x v="3258"/>
    <x v="1"/>
    <b v="1"/>
    <n v="75"/>
    <n v="98.2"/>
    <b v="1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n v="1"/>
    <x v="0"/>
    <s v="US"/>
    <s v="USD"/>
    <n v="1475294340"/>
    <d v="2016-10-01T03:59:00"/>
    <n v="1472753745"/>
    <x v="3259"/>
    <x v="41"/>
    <b v="1"/>
    <n v="97"/>
    <n v="251.74"/>
    <b v="1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n v="1"/>
    <x v="0"/>
    <s v="US"/>
    <s v="USD"/>
    <n v="1448903318"/>
    <d v="2015-11-30T17:08:38"/>
    <n v="1445875718"/>
    <x v="3260"/>
    <x v="6"/>
    <b v="1"/>
    <n v="73"/>
    <n v="74.819999999999993"/>
    <b v="1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n v="1"/>
    <x v="0"/>
    <s v="US"/>
    <s v="USD"/>
    <n v="1437067476"/>
    <d v="2015-07-16T17:24:36"/>
    <n v="1434475476"/>
    <x v="3261"/>
    <x v="1"/>
    <b v="1"/>
    <n v="49"/>
    <n v="67.650000000000006"/>
    <b v="1"/>
    <x v="1"/>
    <x v="6"/>
  </r>
  <r>
    <n v="3262"/>
    <s v="Prison Boxing: A New Play by Leah Joki"/>
    <s v="A one-woman theatrical exploration of the prison system and its inhabitants."/>
    <n v="12200"/>
    <n v="12571"/>
    <n v="1"/>
    <x v="0"/>
    <s v="US"/>
    <s v="USD"/>
    <n v="1419220800"/>
    <d v="2014-12-22T04:00:00"/>
    <n v="1416555262"/>
    <x v="3262"/>
    <x v="0"/>
    <b v="1"/>
    <n v="134"/>
    <n v="93.81"/>
    <b v="1"/>
    <x v="1"/>
    <x v="6"/>
  </r>
  <r>
    <n v="3263"/>
    <s v="Titus Andronicus (with an all-female cast &amp; crew)"/>
    <s v="Shakespeare's bloodiest tragedy, performed and produced exclusively by women."/>
    <n v="2500"/>
    <n v="2804.16"/>
    <n v="1"/>
    <x v="0"/>
    <s v="US"/>
    <s v="USD"/>
    <n v="1446238800"/>
    <d v="2015-10-30T21:00:00"/>
    <n v="1444220588"/>
    <x v="3263"/>
    <x v="26"/>
    <b v="1"/>
    <n v="68"/>
    <n v="41.24"/>
    <b v="1"/>
    <x v="1"/>
    <x v="6"/>
  </r>
  <r>
    <n v="3264"/>
    <s v="Kapow-i GoGo at The PIT"/>
    <s v="The three part comedic saga of Kapow-i GoGo, who saves the world.  Again.  And again."/>
    <n v="2500"/>
    <n v="2575"/>
    <n v="1"/>
    <x v="0"/>
    <s v="US"/>
    <s v="USD"/>
    <n v="1422482400"/>
    <d v="2015-01-28T22:00:00"/>
    <n v="1421089938"/>
    <x v="3264"/>
    <x v="3"/>
    <b v="1"/>
    <n v="49"/>
    <n v="52.55"/>
    <b v="1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n v="2"/>
    <x v="0"/>
    <s v="IE"/>
    <s v="EUR"/>
    <n v="1449162000"/>
    <d v="2015-12-03T17:00:00"/>
    <n v="1446570315"/>
    <x v="3265"/>
    <x v="1"/>
    <b v="1"/>
    <n v="63"/>
    <n v="70.290000000000006"/>
    <b v="1"/>
    <x v="1"/>
    <x v="6"/>
  </r>
  <r>
    <n v="3266"/>
    <s v="Macbeth"/>
    <s v="An original version of Shakespeare's masterpiece that emphasizes family and explores the destruction of blood ties"/>
    <n v="6000"/>
    <n v="7877"/>
    <n v="1"/>
    <x v="0"/>
    <s v="US"/>
    <s v="USD"/>
    <n v="1434142800"/>
    <d v="2015-06-12T21:00:00"/>
    <n v="1431435122"/>
    <x v="3266"/>
    <x v="0"/>
    <b v="1"/>
    <n v="163"/>
    <n v="48.33"/>
    <b v="1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"/>
    <x v="0"/>
    <s v="US"/>
    <s v="USD"/>
    <n v="1437156660"/>
    <d v="2015-07-17T18:11:00"/>
    <n v="1434564660"/>
    <x v="3267"/>
    <x v="1"/>
    <b v="1"/>
    <n v="288"/>
    <n v="53.18"/>
    <b v="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"/>
    <x v="0"/>
    <s v="US"/>
    <s v="USD"/>
    <n v="1472074928"/>
    <d v="2016-08-24T21:42:08"/>
    <n v="1470692528"/>
    <x v="3268"/>
    <x v="3"/>
    <b v="1"/>
    <n v="42"/>
    <n v="60.95"/>
    <b v="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n v="1"/>
    <x v="0"/>
    <s v="GB"/>
    <s v="GBP"/>
    <n v="1434452400"/>
    <d v="2015-06-16T11:00:00"/>
    <n v="1431509397"/>
    <x v="3269"/>
    <x v="35"/>
    <b v="1"/>
    <n v="70"/>
    <n v="116"/>
    <b v="1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"/>
    <x v="0"/>
    <s v="GB"/>
    <s v="GBP"/>
    <n v="1436705265"/>
    <d v="2015-07-12T12:47:45"/>
    <n v="1434113265"/>
    <x v="3270"/>
    <x v="1"/>
    <b v="1"/>
    <n v="30"/>
    <n v="61"/>
    <b v="1"/>
    <x v="1"/>
    <x v="6"/>
  </r>
  <r>
    <n v="3271"/>
    <s v="Saxon Court at Southwark Playhouse"/>
    <s v="A razor sharp satire to darken your Christmas."/>
    <n v="1500"/>
    <n v="1950"/>
    <n v="1"/>
    <x v="0"/>
    <s v="GB"/>
    <s v="GBP"/>
    <n v="1414927775"/>
    <d v="2014-11-02T11:29:35"/>
    <n v="1412332175"/>
    <x v="3271"/>
    <x v="1"/>
    <b v="1"/>
    <n v="51"/>
    <n v="38.24"/>
    <b v="1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n v="2"/>
    <x v="0"/>
    <s v="US"/>
    <s v="USD"/>
    <n v="1446814809"/>
    <d v="2015-11-06T13:00:09"/>
    <n v="1444219209"/>
    <x v="3272"/>
    <x v="1"/>
    <b v="1"/>
    <n v="145"/>
    <n v="106.5"/>
    <b v="1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n v="1"/>
    <x v="0"/>
    <s v="US"/>
    <s v="USD"/>
    <n v="1473879600"/>
    <d v="2016-09-14T19:00:00"/>
    <n v="1472498042"/>
    <x v="3273"/>
    <x v="3"/>
    <b v="1"/>
    <n v="21"/>
    <n v="204.57"/>
    <b v="1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n v="1"/>
    <x v="0"/>
    <s v="US"/>
    <s v="USD"/>
    <n v="1458075600"/>
    <d v="2016-03-15T21:00:00"/>
    <n v="1454259272"/>
    <x v="3274"/>
    <x v="7"/>
    <b v="1"/>
    <n v="286"/>
    <n v="54.91"/>
    <b v="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"/>
    <x v="0"/>
    <s v="US"/>
    <s v="USD"/>
    <n v="1423456200"/>
    <d v="2015-02-09T04:30:00"/>
    <n v="1421183271"/>
    <x v="3275"/>
    <x v="9"/>
    <b v="1"/>
    <n v="12"/>
    <n v="150.41999999999999"/>
    <b v="1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n v="1"/>
    <x v="0"/>
    <s v="CA"/>
    <s v="CAD"/>
    <n v="1459483140"/>
    <d v="2016-04-01T03:59:00"/>
    <n v="1456526879"/>
    <x v="3276"/>
    <x v="35"/>
    <b v="1"/>
    <n v="100"/>
    <n v="52.58"/>
    <b v="1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n v="1"/>
    <x v="0"/>
    <s v="GB"/>
    <s v="GBP"/>
    <n v="1416331406"/>
    <d v="2014-11-18T17:23:26"/>
    <n v="1413735806"/>
    <x v="3277"/>
    <x v="1"/>
    <b v="1"/>
    <n v="100"/>
    <n v="54.3"/>
    <b v="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"/>
    <x v="0"/>
    <s v="GB"/>
    <s v="GBP"/>
    <n v="1433017303"/>
    <d v="2015-05-30T20:21:43"/>
    <n v="1430425303"/>
    <x v="3278"/>
    <x v="1"/>
    <b v="1"/>
    <n v="34"/>
    <n v="76.03"/>
    <b v="1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"/>
    <x v="0"/>
    <s v="US"/>
    <s v="USD"/>
    <n v="1459474059"/>
    <d v="2016-04-01T01:27:39"/>
    <n v="1456885659"/>
    <x v="3279"/>
    <x v="1"/>
    <b v="0"/>
    <n v="63"/>
    <n v="105.21"/>
    <b v="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"/>
    <x v="0"/>
    <s v="US"/>
    <s v="USD"/>
    <n v="1433134800"/>
    <d v="2015-06-01T05:00:00"/>
    <n v="1430158198"/>
    <x v="3280"/>
    <x v="35"/>
    <b v="0"/>
    <n v="30"/>
    <n v="68.67"/>
    <b v="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n v="1"/>
    <x v="0"/>
    <s v="US"/>
    <s v="USD"/>
    <n v="1441153705"/>
    <d v="2015-09-02T00:28:25"/>
    <n v="1438561705"/>
    <x v="3281"/>
    <x v="1"/>
    <b v="0"/>
    <n v="47"/>
    <n v="129.36000000000001"/>
    <b v="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"/>
    <x v="0"/>
    <s v="US"/>
    <s v="USD"/>
    <n v="1461904788"/>
    <d v="2016-04-29T04:39:48"/>
    <n v="1458103188"/>
    <x v="3282"/>
    <x v="7"/>
    <b v="0"/>
    <n v="237"/>
    <n v="134.26"/>
    <b v="1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"/>
    <x v="0"/>
    <s v="GB"/>
    <s v="GBP"/>
    <n v="1455138000"/>
    <d v="2016-02-10T21:00:00"/>
    <n v="1452448298"/>
    <x v="3283"/>
    <x v="0"/>
    <b v="0"/>
    <n v="47"/>
    <n v="17.829999999999998"/>
    <b v="1"/>
    <x v="1"/>
    <x v="6"/>
  </r>
  <r>
    <n v="3284"/>
    <s v="Help fund Black Enough!"/>
    <s v="Black Enough is an LSU student-staged performance exploring the effects of white supremacy on the black community."/>
    <n v="3000"/>
    <n v="3048"/>
    <n v="1"/>
    <x v="0"/>
    <s v="US"/>
    <s v="USD"/>
    <n v="1454047140"/>
    <d v="2016-01-29T05:59:00"/>
    <n v="1452546853"/>
    <x v="3284"/>
    <x v="42"/>
    <b v="0"/>
    <n v="15"/>
    <n v="203.2"/>
    <b v="1"/>
    <x v="1"/>
    <x v="6"/>
  </r>
  <r>
    <n v="3285"/>
    <s v="By Morning"/>
    <s v="A new play by Matthew Gasda"/>
    <n v="4999"/>
    <n v="5604"/>
    <n v="1"/>
    <x v="0"/>
    <s v="US"/>
    <s v="USD"/>
    <n v="1488258000"/>
    <d v="2017-02-28T05:00:00"/>
    <n v="1485556626"/>
    <x v="3285"/>
    <x v="0"/>
    <b v="0"/>
    <n v="81"/>
    <n v="69.19"/>
    <b v="1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"/>
    <x v="0"/>
    <s v="US"/>
    <s v="USD"/>
    <n v="1471291782"/>
    <d v="2016-08-15T20:09:42"/>
    <n v="1468699782"/>
    <x v="3286"/>
    <x v="1"/>
    <b v="0"/>
    <n v="122"/>
    <n v="125.12"/>
    <b v="1"/>
    <x v="1"/>
    <x v="6"/>
  </r>
  <r>
    <n v="3287"/>
    <s v="Three Things: Stories About Life"/>
    <s v="An inspirational one-man play about crisis, community, and the search for wholeness."/>
    <n v="2500"/>
    <n v="2500"/>
    <n v="1"/>
    <x v="0"/>
    <s v="CA"/>
    <s v="CAD"/>
    <n v="1448733628"/>
    <d v="2015-11-28T18:00:28"/>
    <n v="1446573628"/>
    <x v="3287"/>
    <x v="25"/>
    <b v="0"/>
    <n v="34"/>
    <n v="73.53"/>
    <b v="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"/>
    <x v="0"/>
    <s v="GB"/>
    <s v="GBP"/>
    <n v="1466463600"/>
    <d v="2016-06-20T23:00:00"/>
    <n v="1463337315"/>
    <x v="3288"/>
    <x v="8"/>
    <b v="0"/>
    <n v="207"/>
    <n v="48.44"/>
    <b v="1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"/>
    <x v="0"/>
    <s v="GB"/>
    <s v="GBP"/>
    <n v="1487580602"/>
    <d v="2017-02-20T08:50:02"/>
    <n v="1485161402"/>
    <x v="3289"/>
    <x v="33"/>
    <b v="0"/>
    <n v="25"/>
    <n v="26.61"/>
    <b v="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n v="1"/>
    <x v="0"/>
    <s v="GB"/>
    <s v="GBP"/>
    <n v="1489234891"/>
    <d v="2017-03-11T12:21:31"/>
    <n v="1486642891"/>
    <x v="3290"/>
    <x v="1"/>
    <b v="0"/>
    <n v="72"/>
    <n v="33.67"/>
    <b v="1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"/>
    <x v="0"/>
    <s v="US"/>
    <s v="USD"/>
    <n v="1442462340"/>
    <d v="2015-09-17T03:59:00"/>
    <n v="1439743900"/>
    <x v="3291"/>
    <x v="0"/>
    <b v="0"/>
    <n v="14"/>
    <n v="40.71"/>
    <b v="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n v="3"/>
    <x v="0"/>
    <s v="GB"/>
    <s v="GBP"/>
    <n v="1449257348"/>
    <d v="2015-12-04T19:29:08"/>
    <n v="1444069748"/>
    <x v="3292"/>
    <x v="12"/>
    <b v="0"/>
    <n v="15"/>
    <n v="19.27"/>
    <b v="1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2"/>
    <x v="0"/>
    <s v="NZ"/>
    <s v="NZD"/>
    <n v="1488622352"/>
    <d v="2017-03-04T10:12:32"/>
    <n v="1486030352"/>
    <x v="3293"/>
    <x v="1"/>
    <b v="0"/>
    <n v="91"/>
    <n v="84.29"/>
    <b v="1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n v="1"/>
    <x v="0"/>
    <s v="GB"/>
    <s v="GBP"/>
    <n v="1434459554"/>
    <d v="2015-06-16T12:59:14"/>
    <n v="1431867554"/>
    <x v="3294"/>
    <x v="1"/>
    <b v="0"/>
    <n v="24"/>
    <n v="29.58"/>
    <b v="1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n v="1"/>
    <x v="0"/>
    <s v="GB"/>
    <s v="GBP"/>
    <n v="1474886229"/>
    <d v="2016-09-26T10:37:09"/>
    <n v="1472294229"/>
    <x v="3295"/>
    <x v="1"/>
    <b v="0"/>
    <n v="27"/>
    <n v="26.67"/>
    <b v="1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n v="1"/>
    <x v="0"/>
    <s v="GB"/>
    <s v="GBP"/>
    <n v="1448229600"/>
    <d v="2015-11-22T22:00:00"/>
    <n v="1446401372"/>
    <x v="3296"/>
    <x v="21"/>
    <b v="0"/>
    <n v="47"/>
    <n v="45.98"/>
    <b v="1"/>
    <x v="1"/>
    <x v="6"/>
  </r>
  <r>
    <n v="3297"/>
    <s v="MY EYES WENT DARK"/>
    <s v="A father loses his family in a freak plane crash and goes on to murder the air traffic controller he holds responsible."/>
    <n v="5500"/>
    <n v="5504"/>
    <n v="1"/>
    <x v="0"/>
    <s v="GB"/>
    <s v="GBP"/>
    <n v="1438037940"/>
    <d v="2015-07-27T22:59:00"/>
    <n v="1436380256"/>
    <x v="3297"/>
    <x v="23"/>
    <b v="0"/>
    <n v="44"/>
    <n v="125.09"/>
    <b v="1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"/>
    <x v="0"/>
    <s v="US"/>
    <s v="USD"/>
    <n v="1442102400"/>
    <d v="2015-09-13T00:00:00"/>
    <n v="1440370768"/>
    <x v="3298"/>
    <x v="18"/>
    <b v="0"/>
    <n v="72"/>
    <n v="141.29"/>
    <b v="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"/>
    <x v="0"/>
    <s v="US"/>
    <s v="USD"/>
    <n v="1444860063"/>
    <d v="2015-10-14T22:01:03"/>
    <n v="1442268063"/>
    <x v="3299"/>
    <x v="1"/>
    <b v="0"/>
    <n v="63"/>
    <n v="55.33"/>
    <b v="1"/>
    <x v="1"/>
    <x v="6"/>
  </r>
  <r>
    <n v="3300"/>
    <s v="MAX &amp; ELSA: NO MUSIC. NO CHILDREN."/>
    <s v="A subversive parody about the two people for whom the hills were NOT alive with THE SOUND OF MUSIC."/>
    <n v="3000"/>
    <n v="4085"/>
    <n v="1"/>
    <x v="0"/>
    <s v="US"/>
    <s v="USD"/>
    <n v="1430329862"/>
    <d v="2015-04-29T17:51:02"/>
    <n v="1428515462"/>
    <x v="3300"/>
    <x v="21"/>
    <b v="0"/>
    <n v="88"/>
    <n v="46.42"/>
    <b v="1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"/>
    <x v="0"/>
    <s v="US"/>
    <s v="USD"/>
    <n v="1470034740"/>
    <d v="2016-08-01T06:59:00"/>
    <n v="1466185176"/>
    <x v="3301"/>
    <x v="11"/>
    <b v="0"/>
    <n v="70"/>
    <n v="57.2"/>
    <b v="1"/>
    <x v="1"/>
    <x v="6"/>
  </r>
  <r>
    <n v="3302"/>
    <s v="El muro de BorÃ­s KiÃ©n"/>
    <s v="FilosofÃ­a de los anÃ³nimos"/>
    <n v="8400"/>
    <n v="8685"/>
    <n v="1"/>
    <x v="0"/>
    <s v="ES"/>
    <s v="EUR"/>
    <n v="1481099176"/>
    <d v="2016-12-07T08:26:16"/>
    <n v="1478507176"/>
    <x v="3302"/>
    <x v="1"/>
    <b v="0"/>
    <n v="50"/>
    <n v="173.7"/>
    <b v="1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n v="1"/>
    <x v="0"/>
    <s v="US"/>
    <s v="USD"/>
    <n v="1427553484"/>
    <d v="2015-03-28T14:38:04"/>
    <n v="1424533084"/>
    <x v="3303"/>
    <x v="6"/>
    <b v="0"/>
    <n v="35"/>
    <n v="59.6"/>
    <b v="1"/>
    <x v="1"/>
    <x v="6"/>
  </r>
  <r>
    <n v="3304"/>
    <s v="I Can Ski Forever 3"/>
    <s v="A musical comedy production celebrating the unique, lovable, insufferable ski culture of the modern day mountain town."/>
    <n v="15000"/>
    <n v="15677.5"/>
    <n v="1"/>
    <x v="0"/>
    <s v="US"/>
    <s v="USD"/>
    <n v="1482418752"/>
    <d v="2016-12-22T14:59:12"/>
    <n v="1479826752"/>
    <x v="3304"/>
    <x v="1"/>
    <b v="0"/>
    <n v="175"/>
    <n v="89.59"/>
    <b v="1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n v="1"/>
    <x v="0"/>
    <s v="US"/>
    <s v="USD"/>
    <n v="1438374748"/>
    <d v="2015-07-31T20:32:28"/>
    <n v="1435782748"/>
    <x v="3305"/>
    <x v="1"/>
    <b v="0"/>
    <n v="20"/>
    <n v="204.05"/>
    <b v="1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2"/>
    <x v="0"/>
    <s v="US"/>
    <s v="USD"/>
    <n v="1465527600"/>
    <d v="2016-06-10T03:00:00"/>
    <n v="1462252542"/>
    <x v="3306"/>
    <x v="52"/>
    <b v="0"/>
    <n v="54"/>
    <n v="48.7"/>
    <b v="1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n v="1"/>
    <x v="0"/>
    <s v="US"/>
    <s v="USD"/>
    <n v="1463275339"/>
    <d v="2016-05-15T01:22:19"/>
    <n v="1460683339"/>
    <x v="3307"/>
    <x v="1"/>
    <b v="0"/>
    <n v="20"/>
    <n v="53.34"/>
    <b v="1"/>
    <x v="1"/>
    <x v="6"/>
  </r>
  <r>
    <n v="3308"/>
    <s v="A Hand of Talons"/>
    <s v="Descend into the dark world of steampunk noir in this thrilling new play, written by Maggie Lee and directed by Amy Poisson!"/>
    <n v="3500"/>
    <n v="4280"/>
    <n v="1"/>
    <x v="0"/>
    <s v="US"/>
    <s v="USD"/>
    <n v="1460581365"/>
    <d v="2016-04-13T21:02:45"/>
    <n v="1458766965"/>
    <x v="3308"/>
    <x v="21"/>
    <b v="0"/>
    <n v="57"/>
    <n v="75.09"/>
    <b v="1"/>
    <x v="1"/>
    <x v="6"/>
  </r>
  <r>
    <n v="3309"/>
    <s v="Collision Course"/>
    <s v="Two unlikely friends, a garage, tinned beans &amp; the end of the world."/>
    <n v="350"/>
    <n v="558"/>
    <n v="2"/>
    <x v="0"/>
    <s v="GB"/>
    <s v="GBP"/>
    <n v="1476632178"/>
    <d v="2016-10-16T15:36:18"/>
    <n v="1473953778"/>
    <x v="3309"/>
    <x v="0"/>
    <b v="0"/>
    <n v="31"/>
    <n v="18"/>
    <b v="1"/>
    <x v="1"/>
    <x v="6"/>
  </r>
  <r>
    <n v="3310"/>
    <s v="The Island Boys: A New Play"/>
    <s v="A new play about coming coming home, recovery, and trying to find God in the process."/>
    <n v="6500"/>
    <n v="6505"/>
    <n v="1"/>
    <x v="0"/>
    <s v="US"/>
    <s v="USD"/>
    <n v="1444169825"/>
    <d v="2015-10-06T22:17:05"/>
    <n v="1441577825"/>
    <x v="3310"/>
    <x v="1"/>
    <b v="0"/>
    <n v="31"/>
    <n v="209.84"/>
    <b v="1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"/>
    <x v="0"/>
    <s v="US"/>
    <s v="USD"/>
    <n v="1445065210"/>
    <d v="2015-10-17T07:00:10"/>
    <n v="1442473210"/>
    <x v="3311"/>
    <x v="1"/>
    <b v="0"/>
    <n v="45"/>
    <n v="61.02"/>
    <b v="1"/>
    <x v="1"/>
    <x v="6"/>
  </r>
  <r>
    <n v="3312"/>
    <s v="Richard III"/>
    <s v="Bare Theatre presents one of Shakespeare's most notorious characters in the final chapter of the War of the Roses saga."/>
    <n v="2500"/>
    <n v="2501"/>
    <n v="1"/>
    <x v="0"/>
    <s v="US"/>
    <s v="USD"/>
    <n v="1478901600"/>
    <d v="2016-11-11T22:00:00"/>
    <n v="1477077946"/>
    <x v="3312"/>
    <x v="21"/>
    <b v="0"/>
    <n v="41"/>
    <n v="61"/>
    <b v="1"/>
    <x v="1"/>
    <x v="6"/>
  </r>
  <r>
    <n v="3313"/>
    <s v="Melbin the Accidental"/>
    <s v="A modern reworking of Shakespeare's histories and tragedies in iambic pentameter to talk of death, love, and race."/>
    <n v="2000"/>
    <n v="2321"/>
    <n v="1"/>
    <x v="0"/>
    <s v="US"/>
    <s v="USD"/>
    <n v="1453856400"/>
    <d v="2016-01-27T01:00:00"/>
    <n v="1452664317"/>
    <x v="3313"/>
    <x v="20"/>
    <b v="0"/>
    <n v="29"/>
    <n v="80.03"/>
    <b v="1"/>
    <x v="1"/>
    <x v="6"/>
  </r>
  <r>
    <n v="3314"/>
    <s v="The White Bike"/>
    <s v="I want to add a new perspective to the cycling safety debate by taking my play THE WHITE BIKE to the Edinburgh Festival of Cycling"/>
    <n v="800"/>
    <n v="1686"/>
    <n v="2"/>
    <x v="0"/>
    <s v="GB"/>
    <s v="GBP"/>
    <n v="1431115500"/>
    <d v="2015-05-08T20:05:00"/>
    <n v="1428733511"/>
    <x v="3314"/>
    <x v="33"/>
    <b v="0"/>
    <n v="58"/>
    <n v="29.07"/>
    <b v="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"/>
    <x v="0"/>
    <s v="GB"/>
    <s v="GBP"/>
    <n v="1462519041"/>
    <d v="2016-05-06T07:17:21"/>
    <n v="1459927041"/>
    <x v="3315"/>
    <x v="1"/>
    <b v="0"/>
    <n v="89"/>
    <n v="49.44"/>
    <b v="1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"/>
    <x v="0"/>
    <s v="US"/>
    <s v="USD"/>
    <n v="1407506040"/>
    <d v="2014-08-08T13:54:00"/>
    <n v="1404680075"/>
    <x v="3316"/>
    <x v="15"/>
    <b v="0"/>
    <n v="125"/>
    <n v="93.98"/>
    <b v="1"/>
    <x v="1"/>
    <x v="6"/>
  </r>
  <r>
    <n v="3317"/>
    <s v="Seven Minutes in Eternity"/>
    <s v="Andy Boyd's epic new satire about heroes and villains, humankind's search for glory, and fascism in America"/>
    <n v="1050"/>
    <n v="1115"/>
    <n v="1"/>
    <x v="0"/>
    <s v="US"/>
    <s v="USD"/>
    <n v="1465347424"/>
    <d v="2016-06-08T00:57:04"/>
    <n v="1462755424"/>
    <x v="3317"/>
    <x v="1"/>
    <b v="0"/>
    <n v="18"/>
    <n v="61.94"/>
    <b v="1"/>
    <x v="1"/>
    <x v="6"/>
  </r>
  <r>
    <n v="3318"/>
    <s v="ROOMIES - Atlantic Canada Tour 2016-17"/>
    <s v="Help us strengthen and inspire disability arts in Atlantic Canada"/>
    <n v="2000"/>
    <n v="2512"/>
    <n v="1"/>
    <x v="0"/>
    <s v="CA"/>
    <s v="CAD"/>
    <n v="1460341800"/>
    <d v="2016-04-11T02:30:00"/>
    <n v="1456902893"/>
    <x v="3318"/>
    <x v="4"/>
    <b v="0"/>
    <n v="32"/>
    <n v="78.5"/>
    <b v="1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n v="1"/>
    <x v="0"/>
    <s v="GB"/>
    <s v="GBP"/>
    <n v="1422712986"/>
    <d v="2015-01-31T14:03:06"/>
    <n v="1418824986"/>
    <x v="3319"/>
    <x v="11"/>
    <b v="0"/>
    <n v="16"/>
    <n v="33.75"/>
    <b v="1"/>
    <x v="1"/>
    <x v="6"/>
  </r>
  <r>
    <n v="3320"/>
    <s v="Mama Threw Me So High &amp; He Who Speaks"/>
    <s v="Imaginary Theater Company presents two modern day tall tales about family, resilience and redemption."/>
    <n v="2500"/>
    <n v="2525"/>
    <n v="1"/>
    <x v="0"/>
    <s v="US"/>
    <s v="USD"/>
    <n v="1466557557"/>
    <d v="2016-06-22T01:05:57"/>
    <n v="1463965557"/>
    <x v="3320"/>
    <x v="1"/>
    <b v="0"/>
    <n v="38"/>
    <n v="66.45"/>
    <b v="1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"/>
    <x v="0"/>
    <s v="US"/>
    <s v="USD"/>
    <n v="1413431940"/>
    <d v="2014-10-16T03:59:00"/>
    <n v="1412216665"/>
    <x v="3321"/>
    <x v="20"/>
    <b v="0"/>
    <n v="15"/>
    <n v="35.799999999999997"/>
    <b v="1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"/>
    <x v="0"/>
    <s v="US"/>
    <s v="USD"/>
    <n v="1466567700"/>
    <d v="2016-06-22T03:55:00"/>
    <n v="1464653696"/>
    <x v="3322"/>
    <x v="24"/>
    <b v="0"/>
    <n v="23"/>
    <n v="145.65"/>
    <b v="1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n v="1"/>
    <x v="0"/>
    <s v="GB"/>
    <s v="GBP"/>
    <n v="1474793208"/>
    <d v="2016-09-25T08:46:48"/>
    <n v="1472201208"/>
    <x v="3323"/>
    <x v="1"/>
    <b v="0"/>
    <n v="49"/>
    <n v="25.69"/>
    <b v="1"/>
    <x v="1"/>
    <x v="6"/>
  </r>
  <r>
    <n v="3324"/>
    <s v="At Swim, Two Boys"/>
    <s v="The play tells the story of Jim and Doyler and their friendship on the brink of Irish independence."/>
    <n v="1500"/>
    <n v="1525"/>
    <n v="1"/>
    <x v="0"/>
    <s v="IE"/>
    <s v="EUR"/>
    <n v="1465135190"/>
    <d v="2016-06-05T13:59:50"/>
    <n v="1463925590"/>
    <x v="3324"/>
    <x v="20"/>
    <b v="0"/>
    <n v="10"/>
    <n v="152.5"/>
    <b v="1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n v="1"/>
    <x v="0"/>
    <s v="GB"/>
    <s v="GBP"/>
    <n v="1428256277"/>
    <d v="2015-04-05T17:51:17"/>
    <n v="1425235877"/>
    <x v="3325"/>
    <x v="6"/>
    <b v="0"/>
    <n v="15"/>
    <n v="30"/>
    <b v="1"/>
    <x v="1"/>
    <x v="6"/>
  </r>
  <r>
    <n v="3326"/>
    <s v="Me? A Caregiver?"/>
    <s v="An edgy, hilarious, compassionate and honest show to help caregivers find courage, trust their instincts and above all, to laugh."/>
    <n v="8000"/>
    <n v="8110"/>
    <n v="1"/>
    <x v="0"/>
    <s v="US"/>
    <s v="USD"/>
    <n v="1425830905"/>
    <d v="2015-03-08T16:08:25"/>
    <n v="1423242505"/>
    <x v="3326"/>
    <x v="1"/>
    <b v="0"/>
    <n v="57"/>
    <n v="142.28"/>
    <b v="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n v="1"/>
    <x v="0"/>
    <s v="GB"/>
    <s v="GBP"/>
    <n v="1462697966"/>
    <d v="2016-05-08T08:59:26"/>
    <n v="1460105966"/>
    <x v="3327"/>
    <x v="1"/>
    <b v="0"/>
    <n v="33"/>
    <n v="24.55"/>
    <b v="1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"/>
    <x v="0"/>
    <s v="US"/>
    <s v="USD"/>
    <n v="1404522000"/>
    <d v="2014-07-05T01:00:00"/>
    <n v="1404308883"/>
    <x v="3328"/>
    <x v="74"/>
    <b v="0"/>
    <n v="9"/>
    <n v="292.77999999999997"/>
    <b v="1"/>
    <x v="1"/>
    <x v="6"/>
  </r>
  <r>
    <n v="3329"/>
    <s v="Jestia and Raedon"/>
    <s v="Jestia and Raedon is a brand new romantic comedy play going to the Edinburgh Fringe Festival this summer."/>
    <n v="1000"/>
    <n v="1168"/>
    <n v="1"/>
    <x v="0"/>
    <s v="GB"/>
    <s v="GBP"/>
    <n v="1406502000"/>
    <d v="2014-07-27T23:00:00"/>
    <n v="1405583108"/>
    <x v="3329"/>
    <x v="55"/>
    <b v="0"/>
    <n v="26"/>
    <n v="44.92"/>
    <b v="1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"/>
    <x v="0"/>
    <s v="GB"/>
    <s v="GBP"/>
    <n v="1427919468"/>
    <d v="2015-04-01T20:17:48"/>
    <n v="1425331068"/>
    <x v="3330"/>
    <x v="1"/>
    <b v="0"/>
    <n v="69"/>
    <n v="23.1"/>
    <b v="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"/>
    <x v="0"/>
    <s v="US"/>
    <s v="USD"/>
    <n v="1444149886"/>
    <d v="2015-10-06T16:44:46"/>
    <n v="1441125886"/>
    <x v="3331"/>
    <x v="6"/>
    <b v="0"/>
    <n v="65"/>
    <n v="80.400000000000006"/>
    <b v="1"/>
    <x v="1"/>
    <x v="6"/>
  </r>
  <r>
    <n v="3332"/>
    <s v="Cortez"/>
    <s v="Two marine biologists are at odds during an important expedition. When a stranded shark refuses to die, things get weird."/>
    <n v="6000"/>
    <n v="6000"/>
    <n v="1"/>
    <x v="0"/>
    <s v="US"/>
    <s v="USD"/>
    <n v="1405802330"/>
    <d v="2014-07-19T20:38:50"/>
    <n v="1403210330"/>
    <x v="3332"/>
    <x v="1"/>
    <b v="0"/>
    <n v="83"/>
    <n v="72.290000000000006"/>
    <b v="1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"/>
    <x v="0"/>
    <s v="US"/>
    <s v="USD"/>
    <n v="1434384880"/>
    <d v="2015-06-15T16:14:40"/>
    <n v="1432484080"/>
    <x v="3333"/>
    <x v="24"/>
    <b v="0"/>
    <n v="111"/>
    <n v="32.97"/>
    <b v="1"/>
    <x v="1"/>
    <x v="6"/>
  </r>
  <r>
    <n v="3334"/>
    <s v="The Saltbox Theatre Collective Seed Money Project"/>
    <s v="The Saltbox Theatre Collective is a brand new not-for-profit theatre company in Illinois."/>
    <n v="3871"/>
    <n v="5366"/>
    <n v="1"/>
    <x v="0"/>
    <s v="US"/>
    <s v="USD"/>
    <n v="1438259422"/>
    <d v="2015-07-30T12:30:22"/>
    <n v="1435667422"/>
    <x v="3334"/>
    <x v="1"/>
    <b v="0"/>
    <n v="46"/>
    <n v="116.65"/>
    <b v="1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"/>
    <x v="0"/>
    <s v="GB"/>
    <s v="GBP"/>
    <n v="1407106800"/>
    <d v="2014-08-03T23:00:00"/>
    <n v="1404749446"/>
    <x v="3335"/>
    <x v="14"/>
    <b v="0"/>
    <n v="63"/>
    <n v="79.62"/>
    <b v="1"/>
    <x v="1"/>
    <x v="6"/>
  </r>
  <r>
    <n v="3336"/>
    <s v="WILDE TALES"/>
    <s v="A theatrical adaptation of Oscar Wilde's short stories, presented by Suitcase Civilians at The Space, April 5-10 2016."/>
    <n v="250"/>
    <n v="250"/>
    <n v="1"/>
    <x v="0"/>
    <s v="GB"/>
    <s v="GBP"/>
    <n v="1459845246"/>
    <d v="2016-04-05T08:34:06"/>
    <n v="1457429646"/>
    <x v="3336"/>
    <x v="33"/>
    <b v="0"/>
    <n v="9"/>
    <n v="27.78"/>
    <b v="1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n v="1"/>
    <x v="0"/>
    <s v="GB"/>
    <s v="GBP"/>
    <n v="1412974800"/>
    <d v="2014-10-10T21:00:00"/>
    <n v="1411109167"/>
    <x v="3337"/>
    <x v="24"/>
    <b v="0"/>
    <n v="34"/>
    <n v="81.03"/>
    <b v="1"/>
    <x v="1"/>
    <x v="6"/>
  </r>
  <r>
    <n v="3338"/>
    <s v="The Last Days of Judas Iscariot"/>
    <s v="Join Estelle Parsons in support of Theater That Looks and Sounds Like America"/>
    <n v="15000"/>
    <n v="15327"/>
    <n v="1"/>
    <x v="0"/>
    <s v="US"/>
    <s v="USD"/>
    <n v="1487944080"/>
    <d v="2017-02-24T13:48:00"/>
    <n v="1486129680"/>
    <x v="3338"/>
    <x v="21"/>
    <b v="0"/>
    <n v="112"/>
    <n v="136.85"/>
    <b v="1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n v="1"/>
    <x v="0"/>
    <s v="US"/>
    <s v="USD"/>
    <n v="1469721518"/>
    <d v="2016-07-28T15:58:38"/>
    <n v="1467129518"/>
    <x v="3339"/>
    <x v="1"/>
    <b v="0"/>
    <n v="47"/>
    <n v="177.62"/>
    <b v="1"/>
    <x v="1"/>
    <x v="6"/>
  </r>
  <r>
    <n v="3340"/>
    <s v="King Lear"/>
    <s v="The Eno River Players is a community theater in Durham, North Carolina. We are trying to raise money to get our second show on its feet"/>
    <n v="3000"/>
    <n v="4145"/>
    <n v="1"/>
    <x v="0"/>
    <s v="US"/>
    <s v="USD"/>
    <n v="1481066554"/>
    <d v="2016-12-06T23:22:34"/>
    <n v="1478906554"/>
    <x v="3340"/>
    <x v="25"/>
    <b v="0"/>
    <n v="38"/>
    <n v="109.08"/>
    <b v="1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n v="1"/>
    <x v="0"/>
    <s v="GB"/>
    <s v="GBP"/>
    <n v="1465750800"/>
    <d v="2016-06-12T17:00:00"/>
    <n v="1463771421"/>
    <x v="3341"/>
    <x v="26"/>
    <b v="0"/>
    <n v="28"/>
    <n v="119.64"/>
    <b v="1"/>
    <x v="1"/>
    <x v="6"/>
  </r>
  <r>
    <n v="3342"/>
    <s v="Uprising Theatre Company's First Production"/>
    <s v="We believe in the power of stories to change the world. Theatre that inspires transformation."/>
    <n v="6000"/>
    <n v="6100"/>
    <n v="1"/>
    <x v="0"/>
    <s v="US"/>
    <s v="USD"/>
    <n v="1427864340"/>
    <d v="2015-04-01T04:59:00"/>
    <n v="1425020810"/>
    <x v="3342"/>
    <x v="15"/>
    <b v="0"/>
    <n v="78"/>
    <n v="78.209999999999994"/>
    <b v="1"/>
    <x v="1"/>
    <x v="6"/>
  </r>
  <r>
    <n v="3343"/>
    <s v="The Girl Who Touched the Stars"/>
    <s v="Two sisters make a set of paper dolls which take them on a journey across lands, creating memories along the way."/>
    <n v="700"/>
    <n v="1200"/>
    <n v="2"/>
    <x v="0"/>
    <s v="GB"/>
    <s v="GBP"/>
    <n v="1460553480"/>
    <d v="2016-04-13T13:18:00"/>
    <n v="1458770384"/>
    <x v="3343"/>
    <x v="21"/>
    <b v="0"/>
    <n v="23"/>
    <n v="52.17"/>
    <b v="1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n v="1"/>
    <x v="0"/>
    <s v="US"/>
    <s v="USD"/>
    <n v="1409374093"/>
    <d v="2014-08-30T04:48:13"/>
    <n v="1406782093"/>
    <x v="3344"/>
    <x v="1"/>
    <b v="0"/>
    <n v="40"/>
    <n v="114.13"/>
    <b v="1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"/>
    <x v="0"/>
    <s v="US"/>
    <s v="USD"/>
    <n v="1429317420"/>
    <d v="2015-04-18T00:37:00"/>
    <n v="1424226768"/>
    <x v="3345"/>
    <x v="50"/>
    <b v="0"/>
    <n v="13"/>
    <n v="50"/>
    <b v="1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n v="1"/>
    <x v="0"/>
    <s v="US"/>
    <s v="USD"/>
    <n v="1424910910"/>
    <d v="2015-02-26T00:35:10"/>
    <n v="1424306110"/>
    <x v="3346"/>
    <x v="5"/>
    <b v="0"/>
    <n v="18"/>
    <n v="91.67"/>
    <b v="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"/>
    <x v="0"/>
    <s v="GB"/>
    <s v="GBP"/>
    <n v="1462741200"/>
    <d v="2016-05-08T21:00:00"/>
    <n v="1461503654"/>
    <x v="3347"/>
    <x v="20"/>
    <b v="0"/>
    <n v="22"/>
    <n v="108.59"/>
    <b v="1"/>
    <x v="1"/>
    <x v="6"/>
  </r>
  <r>
    <n v="3348"/>
    <s v="Macbeth"/>
    <s v="Old Hat's new production explores the bleak culture of war and the cosmic powers of guilt and imagination in Shakespeare's tragedy."/>
    <n v="5500"/>
    <n v="5516"/>
    <n v="1"/>
    <x v="0"/>
    <s v="US"/>
    <s v="USD"/>
    <n v="1461988740"/>
    <d v="2016-04-30T03:59:00"/>
    <n v="1459949080"/>
    <x v="3348"/>
    <x v="17"/>
    <b v="0"/>
    <n v="79"/>
    <n v="69.819999999999993"/>
    <b v="1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2"/>
    <x v="0"/>
    <s v="US"/>
    <s v="USD"/>
    <n v="1465837200"/>
    <d v="2016-06-13T17:00:00"/>
    <n v="1463971172"/>
    <x v="3349"/>
    <x v="24"/>
    <b v="0"/>
    <n v="14"/>
    <n v="109.57"/>
    <b v="1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n v="1"/>
    <x v="0"/>
    <s v="LU"/>
    <s v="EUR"/>
    <n v="1448838000"/>
    <d v="2015-11-29T23:00:00"/>
    <n v="1445791811"/>
    <x v="3350"/>
    <x v="6"/>
    <b v="0"/>
    <n v="51"/>
    <n v="71.67"/>
    <b v="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n v="1"/>
    <x v="0"/>
    <s v="GB"/>
    <s v="GBP"/>
    <n v="1406113200"/>
    <d v="2014-07-23T11:00:00"/>
    <n v="1402910965"/>
    <x v="3351"/>
    <x v="46"/>
    <b v="0"/>
    <n v="54"/>
    <n v="93.61"/>
    <b v="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n v="1"/>
    <x v="0"/>
    <s v="GB"/>
    <s v="GBP"/>
    <n v="1467414000"/>
    <d v="2016-07-01T23:00:00"/>
    <n v="1462492178"/>
    <x v="3352"/>
    <x v="39"/>
    <b v="0"/>
    <n v="70"/>
    <n v="76.8"/>
    <b v="1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n v="3"/>
    <x v="0"/>
    <s v="GB"/>
    <s v="GBP"/>
    <n v="1462230000"/>
    <d v="2016-05-02T23:00:00"/>
    <n v="1461061350"/>
    <x v="3353"/>
    <x v="20"/>
    <b v="0"/>
    <n v="44"/>
    <n v="35.799999999999997"/>
    <b v="1"/>
    <x v="1"/>
    <x v="6"/>
  </r>
  <r>
    <n v="3354"/>
    <s v="Strangeloop Theatre - A Focus on New Works"/>
    <s v="Help Strangeloop Theatre create and support new work by sponsoring our 2015-2016 season."/>
    <n v="3000"/>
    <n v="3058"/>
    <n v="1"/>
    <x v="0"/>
    <s v="US"/>
    <s v="USD"/>
    <n v="1446091260"/>
    <d v="2015-10-29T04:01:00"/>
    <n v="1443029206"/>
    <x v="3354"/>
    <x v="6"/>
    <b v="0"/>
    <n v="55"/>
    <n v="55.6"/>
    <b v="1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n v="1"/>
    <x v="0"/>
    <s v="GB"/>
    <s v="GBP"/>
    <n v="1462879020"/>
    <d v="2016-05-10T11:17:00"/>
    <n v="1461941527"/>
    <x v="3355"/>
    <x v="55"/>
    <b v="0"/>
    <n v="15"/>
    <n v="147.33000000000001"/>
    <b v="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"/>
    <x v="0"/>
    <s v="GB"/>
    <s v="GBP"/>
    <n v="1468611272"/>
    <d v="2016-07-15T19:34:32"/>
    <n v="1466019272"/>
    <x v="3356"/>
    <x v="1"/>
    <b v="0"/>
    <n v="27"/>
    <n v="56.33"/>
    <b v="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"/>
    <x v="0"/>
    <s v="GB"/>
    <s v="GBP"/>
    <n v="1406887310"/>
    <d v="2014-08-01T10:01:50"/>
    <n v="1404295310"/>
    <x v="3357"/>
    <x v="1"/>
    <b v="0"/>
    <n v="21"/>
    <n v="96.19"/>
    <b v="1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"/>
    <x v="0"/>
    <s v="US"/>
    <s v="USD"/>
    <n v="1416385679"/>
    <d v="2014-11-19T08:27:59"/>
    <n v="1413790079"/>
    <x v="3358"/>
    <x v="1"/>
    <b v="0"/>
    <n v="162"/>
    <n v="63.57"/>
    <b v="1"/>
    <x v="1"/>
    <x v="6"/>
  </r>
  <r>
    <n v="3359"/>
    <s v="BEIRUT, LADY OF LEBANON"/>
    <s v="A Theatrical Production Celebrating the Lebanese Culture and the Human Spirit in Time of War."/>
    <n v="4000"/>
    <n v="4250"/>
    <n v="1"/>
    <x v="0"/>
    <s v="US"/>
    <s v="USD"/>
    <n v="1487985734"/>
    <d v="2017-02-25T01:22:14"/>
    <n v="1484097734"/>
    <x v="3359"/>
    <x v="11"/>
    <b v="0"/>
    <n v="23"/>
    <n v="184.78"/>
    <b v="1"/>
    <x v="1"/>
    <x v="6"/>
  </r>
  <r>
    <n v="3360"/>
    <s v="Pretty Butch"/>
    <s v="World Premiere, an M1 Singapore Fringe Festival 2017 commission."/>
    <n v="9000"/>
    <n v="9124"/>
    <n v="1"/>
    <x v="0"/>
    <s v="SG"/>
    <s v="SGD"/>
    <n v="1481731140"/>
    <d v="2016-12-14T15:59:00"/>
    <n v="1479866343"/>
    <x v="3360"/>
    <x v="24"/>
    <b v="0"/>
    <n v="72"/>
    <n v="126.72"/>
    <b v="1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"/>
    <x v="0"/>
    <s v="US"/>
    <s v="USD"/>
    <n v="1409587140"/>
    <d v="2014-09-01T15:59:00"/>
    <n v="1408062990"/>
    <x v="3361"/>
    <x v="10"/>
    <b v="0"/>
    <n v="68"/>
    <n v="83.43"/>
    <b v="1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"/>
    <x v="0"/>
    <s v="US"/>
    <s v="USD"/>
    <n v="1425704100"/>
    <d v="2015-03-07T04:55:00"/>
    <n v="1424484717"/>
    <x v="3362"/>
    <x v="20"/>
    <b v="0"/>
    <n v="20"/>
    <n v="54.5"/>
    <b v="1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"/>
    <x v="0"/>
    <s v="US"/>
    <s v="USD"/>
    <n v="1408464000"/>
    <d v="2014-08-19T16:00:00"/>
    <n v="1406831445"/>
    <x v="3363"/>
    <x v="23"/>
    <b v="0"/>
    <n v="26"/>
    <n v="302.31"/>
    <b v="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n v="1"/>
    <x v="0"/>
    <s v="GB"/>
    <s v="GBP"/>
    <n v="1458075600"/>
    <d v="2016-03-15T21:00:00"/>
    <n v="1456183649"/>
    <x v="3364"/>
    <x v="24"/>
    <b v="0"/>
    <n v="72"/>
    <n v="44.14"/>
    <b v="1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n v="1"/>
    <x v="0"/>
    <s v="US"/>
    <s v="USD"/>
    <n v="1449973592"/>
    <d v="2015-12-13T02:26:32"/>
    <n v="1447381592"/>
    <x v="3365"/>
    <x v="1"/>
    <b v="0"/>
    <n v="3"/>
    <n v="866.67"/>
    <b v="1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n v="2"/>
    <x v="0"/>
    <s v="US"/>
    <s v="USD"/>
    <n v="1431481037"/>
    <d v="2015-05-13T01:37:17"/>
    <n v="1428889037"/>
    <x v="3366"/>
    <x v="1"/>
    <b v="0"/>
    <n v="18"/>
    <n v="61.39"/>
    <b v="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n v="1"/>
    <x v="0"/>
    <s v="GB"/>
    <s v="GBP"/>
    <n v="1438467894"/>
    <d v="2015-08-01T22:24:54"/>
    <n v="1436307894"/>
    <x v="3367"/>
    <x v="25"/>
    <b v="0"/>
    <n v="30"/>
    <n v="29.67"/>
    <b v="1"/>
    <x v="1"/>
    <x v="6"/>
  </r>
  <r>
    <n v="3368"/>
    <s v="Peter Pan by J.M. Barrie @ Open Space Arts"/>
    <s v="Help a non-profit community theatre create an unforgettable production of J.M. Barrie's classic play."/>
    <n v="1000"/>
    <n v="1046"/>
    <n v="1"/>
    <x v="0"/>
    <s v="US"/>
    <s v="USD"/>
    <n v="1420088400"/>
    <d v="2015-01-01T05:00:00"/>
    <n v="1416977259"/>
    <x v="3368"/>
    <x v="8"/>
    <b v="0"/>
    <n v="23"/>
    <n v="45.48"/>
    <b v="1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n v="1"/>
    <x v="0"/>
    <s v="IE"/>
    <s v="EUR"/>
    <n v="1484441980"/>
    <d v="2017-01-15T00:59:40"/>
    <n v="1479257980"/>
    <x v="3369"/>
    <x v="12"/>
    <b v="0"/>
    <n v="54"/>
    <n v="96.2"/>
    <b v="1"/>
    <x v="1"/>
    <x v="6"/>
  </r>
  <r>
    <n v="3370"/>
    <s v="&quot;I'm Alright&quot;...an Enso Theatre Education production."/>
    <s v="I'm Alright. A story of young women, told by young women, for the world."/>
    <n v="1500"/>
    <n v="1766"/>
    <n v="1"/>
    <x v="0"/>
    <s v="US"/>
    <s v="USD"/>
    <n v="1481961600"/>
    <d v="2016-12-17T08:00:00"/>
    <n v="1479283285"/>
    <x v="3370"/>
    <x v="0"/>
    <b v="0"/>
    <n v="26"/>
    <n v="67.92"/>
    <b v="1"/>
    <x v="1"/>
    <x v="6"/>
  </r>
  <r>
    <n v="3371"/>
    <s v="Red Planet (or One Way Ticket) Staged Reading"/>
    <s v="Help support Red Planet, a new science fiction play based off the Mars One exploration."/>
    <n v="200"/>
    <n v="277"/>
    <n v="1"/>
    <x v="0"/>
    <s v="US"/>
    <s v="USD"/>
    <n v="1449089965"/>
    <d v="2015-12-02T20:59:25"/>
    <n v="1446670765"/>
    <x v="3371"/>
    <x v="33"/>
    <b v="0"/>
    <n v="9"/>
    <n v="30.78"/>
    <b v="1"/>
    <x v="1"/>
    <x v="6"/>
  </r>
  <r>
    <n v="3372"/>
    <s v="All the Best, Jack"/>
    <s v="This play tells the story of the toxicity of sensationalism shown through one man's struggle with notoriety."/>
    <n v="1000"/>
    <n v="1035"/>
    <n v="1"/>
    <x v="0"/>
    <s v="US"/>
    <s v="USD"/>
    <n v="1408942740"/>
    <d v="2014-08-25T04:59:00"/>
    <n v="1407157756"/>
    <x v="3372"/>
    <x v="21"/>
    <b v="0"/>
    <n v="27"/>
    <n v="38.33"/>
    <b v="1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n v="1"/>
    <x v="0"/>
    <s v="GB"/>
    <s v="GBP"/>
    <n v="1437235200"/>
    <d v="2015-07-18T16:00:00"/>
    <n v="1435177840"/>
    <x v="3373"/>
    <x v="17"/>
    <b v="0"/>
    <n v="30"/>
    <n v="66.83"/>
    <b v="1"/>
    <x v="1"/>
    <x v="6"/>
  </r>
  <r>
    <n v="3374"/>
    <s v="HELP BUILD &quot;THE CASTLE&quot;"/>
    <s v="A rare  production of World acclaimed playwright Howard Barker's groundbreaking &amp; provocative 'The Castle'."/>
    <n v="3500"/>
    <n v="3730"/>
    <n v="1"/>
    <x v="0"/>
    <s v="CA"/>
    <s v="CAD"/>
    <n v="1446053616"/>
    <d v="2015-10-28T17:33:36"/>
    <n v="1443461616"/>
    <x v="3374"/>
    <x v="1"/>
    <b v="0"/>
    <n v="52"/>
    <n v="71.73"/>
    <b v="1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n v="1"/>
    <x v="0"/>
    <s v="GB"/>
    <s v="GBP"/>
    <n v="1400423973"/>
    <d v="2014-05-18T14:39:33"/>
    <n v="1399387173"/>
    <x v="3375"/>
    <x v="65"/>
    <b v="0"/>
    <n v="17"/>
    <n v="176.47"/>
    <b v="1"/>
    <x v="1"/>
    <x v="6"/>
  </r>
  <r>
    <n v="3376"/>
    <s v="The Tutors"/>
    <s v="3 college grads struggling to fund their social network. 1 bratty blackmailing student. 1 dreamy Asian business man. 1 awesome play."/>
    <n v="8000"/>
    <n v="8001"/>
    <n v="1"/>
    <x v="0"/>
    <s v="US"/>
    <s v="USD"/>
    <n v="1429976994"/>
    <d v="2015-04-25T15:49:54"/>
    <n v="1424796594"/>
    <x v="3376"/>
    <x v="12"/>
    <b v="0"/>
    <n v="19"/>
    <n v="421.11"/>
    <b v="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n v="1"/>
    <x v="0"/>
    <s v="GB"/>
    <s v="GBP"/>
    <n v="1426870560"/>
    <d v="2015-03-20T16:56:00"/>
    <n v="1424280899"/>
    <x v="3377"/>
    <x v="1"/>
    <b v="0"/>
    <n v="77"/>
    <n v="104.99"/>
    <b v="1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n v="1"/>
    <x v="0"/>
    <s v="GB"/>
    <s v="GBP"/>
    <n v="1409490480"/>
    <d v="2014-08-31T13:08:00"/>
    <n v="1407400306"/>
    <x v="3378"/>
    <x v="17"/>
    <b v="0"/>
    <n v="21"/>
    <n v="28.19"/>
    <b v="1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n v="1"/>
    <x v="0"/>
    <s v="GB"/>
    <s v="GBP"/>
    <n v="1440630000"/>
    <d v="2015-08-26T23:00:00"/>
    <n v="1439122800"/>
    <x v="3379"/>
    <x v="42"/>
    <b v="0"/>
    <n v="38"/>
    <n v="54.55"/>
    <b v="1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n v="1"/>
    <x v="0"/>
    <s v="US"/>
    <s v="USD"/>
    <n v="1417305178"/>
    <d v="2014-11-29T23:52:58"/>
    <n v="1414277578"/>
    <x v="3380"/>
    <x v="6"/>
    <b v="0"/>
    <n v="28"/>
    <n v="111.89"/>
    <b v="1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"/>
    <x v="0"/>
    <s v="US"/>
    <s v="USD"/>
    <n v="1426044383"/>
    <d v="2015-03-11T03:26:23"/>
    <n v="1423455983"/>
    <x v="3381"/>
    <x v="1"/>
    <b v="0"/>
    <n v="48"/>
    <n v="85.21"/>
    <b v="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"/>
    <x v="0"/>
    <s v="GB"/>
    <s v="GBP"/>
    <n v="1470092340"/>
    <d v="2016-08-01T22:59:00"/>
    <n v="1467973256"/>
    <x v="3382"/>
    <x v="25"/>
    <b v="0"/>
    <n v="46"/>
    <n v="76.650000000000006"/>
    <b v="1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"/>
    <x v="0"/>
    <s v="US"/>
    <s v="USD"/>
    <n v="1466707620"/>
    <d v="2016-06-23T18:47:00"/>
    <n v="1464979620"/>
    <x v="3383"/>
    <x v="18"/>
    <b v="0"/>
    <n v="30"/>
    <n v="65.17"/>
    <b v="1"/>
    <x v="1"/>
    <x v="6"/>
  </r>
  <r>
    <n v="3384"/>
    <s v="The Hat"/>
    <s v="Six gay men, emotional baggage, and online dating: what could go wrong? A play about looking for love and finding something better."/>
    <n v="6000"/>
    <n v="6000.66"/>
    <n v="1"/>
    <x v="0"/>
    <s v="US"/>
    <s v="USD"/>
    <n v="1448074800"/>
    <d v="2015-11-21T03:00:00"/>
    <n v="1444874768"/>
    <x v="3384"/>
    <x v="46"/>
    <b v="0"/>
    <n v="64"/>
    <n v="93.76"/>
    <b v="1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"/>
    <x v="0"/>
    <s v="US"/>
    <s v="USD"/>
    <n v="1418244552"/>
    <d v="2014-12-10T20:49:12"/>
    <n v="1415652552"/>
    <x v="3385"/>
    <x v="1"/>
    <b v="0"/>
    <n v="15"/>
    <n v="133.33000000000001"/>
    <b v="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n v="1"/>
    <x v="0"/>
    <s v="US"/>
    <s v="USD"/>
    <n v="1417620506"/>
    <d v="2014-12-03T15:28:26"/>
    <n v="1415028506"/>
    <x v="3386"/>
    <x v="1"/>
    <b v="0"/>
    <n v="41"/>
    <n v="51.22"/>
    <b v="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"/>
    <x v="0"/>
    <s v="US"/>
    <s v="USD"/>
    <n v="1418581088"/>
    <d v="2014-12-14T18:18:08"/>
    <n v="1415125088"/>
    <x v="3387"/>
    <x v="4"/>
    <b v="0"/>
    <n v="35"/>
    <n v="100.17"/>
    <b v="1"/>
    <x v="1"/>
    <x v="6"/>
  </r>
  <r>
    <n v="3388"/>
    <s v="ICONS"/>
    <s v="ICONS is a unique new play about the Amazon warrior women from Greek myth and re-imagines them from a contemporary female perspective."/>
    <n v="1500"/>
    <n v="1557"/>
    <n v="1"/>
    <x v="0"/>
    <s v="GB"/>
    <s v="GBP"/>
    <n v="1434625441"/>
    <d v="2015-06-18T11:04:01"/>
    <n v="1432033441"/>
    <x v="3388"/>
    <x v="1"/>
    <b v="0"/>
    <n v="45"/>
    <n v="34.6"/>
    <b v="1"/>
    <x v="1"/>
    <x v="6"/>
  </r>
  <r>
    <n v="3389"/>
    <s v="Chimera Ensemble Productions Fund"/>
    <s v="Chimera Ensemble is launching 2 inaugural theater productions, and we need support to do high quality work!"/>
    <n v="10000"/>
    <n v="11450"/>
    <n v="1"/>
    <x v="0"/>
    <s v="US"/>
    <s v="USD"/>
    <n v="1464960682"/>
    <d v="2016-06-03T13:31:22"/>
    <n v="1462368682"/>
    <x v="3389"/>
    <x v="1"/>
    <b v="0"/>
    <n v="62"/>
    <n v="184.68"/>
    <b v="1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"/>
    <x v="0"/>
    <s v="US"/>
    <s v="USD"/>
    <n v="1405017345"/>
    <d v="2014-07-10T18:35:45"/>
    <n v="1403721345"/>
    <x v="3390"/>
    <x v="13"/>
    <b v="0"/>
    <n v="22"/>
    <n v="69.819999999999993"/>
    <b v="1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n v="2"/>
    <x v="0"/>
    <s v="US"/>
    <s v="USD"/>
    <n v="1407536880"/>
    <d v="2014-08-08T22:28:00"/>
    <n v="1404997548"/>
    <x v="3391"/>
    <x v="41"/>
    <b v="0"/>
    <n v="18"/>
    <n v="61.94"/>
    <b v="1"/>
    <x v="1"/>
    <x v="6"/>
  </r>
  <r>
    <n v="3392"/>
    <s v="1 in 3"/>
    <s v="Life is more than the days you have left. 1 in 3 tells of two normal people &amp; their confrontation with mortality and the dice of fate."/>
    <n v="500"/>
    <n v="500"/>
    <n v="1"/>
    <x v="0"/>
    <s v="GB"/>
    <s v="GBP"/>
    <n v="1462565855"/>
    <d v="2016-05-06T20:17:35"/>
    <n v="1458245855"/>
    <x v="3392"/>
    <x v="38"/>
    <b v="0"/>
    <n v="12"/>
    <n v="41.67"/>
    <b v="1"/>
    <x v="1"/>
    <x v="6"/>
  </r>
  <r>
    <n v="3393"/>
    <s v="The Maltese Bodkin"/>
    <s v="hiSTORYstage presents a film noir-style comedy mystery with a Shakespearean twist performed as a 1944 radio drama."/>
    <n v="1500"/>
    <n v="1587"/>
    <n v="1"/>
    <x v="0"/>
    <s v="US"/>
    <s v="USD"/>
    <n v="1415234760"/>
    <d v="2014-11-06T00:46:00"/>
    <n v="1413065230"/>
    <x v="3393"/>
    <x v="25"/>
    <b v="0"/>
    <n v="44"/>
    <n v="36.07"/>
    <b v="1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n v="1"/>
    <x v="0"/>
    <s v="GB"/>
    <s v="GBP"/>
    <n v="1406470645"/>
    <d v="2014-07-27T14:17:25"/>
    <n v="1403878645"/>
    <x v="3394"/>
    <x v="1"/>
    <b v="0"/>
    <n v="27"/>
    <n v="29"/>
    <b v="1"/>
    <x v="1"/>
    <x v="6"/>
  </r>
  <r>
    <n v="3395"/>
    <s v="MIRAMAR"/>
    <s v="Miramar is a a darkly funny play exploring what it is we call â€˜homeâ€™."/>
    <n v="500"/>
    <n v="920"/>
    <n v="2"/>
    <x v="0"/>
    <s v="GB"/>
    <s v="GBP"/>
    <n v="1433009400"/>
    <d v="2015-05-30T18:10:00"/>
    <n v="1431795944"/>
    <x v="3395"/>
    <x v="20"/>
    <b v="0"/>
    <n v="38"/>
    <n v="24.21"/>
    <b v="1"/>
    <x v="1"/>
    <x v="6"/>
  </r>
  <r>
    <n v="3396"/>
    <s v="Rainbowtown"/>
    <s v="&quot;Rainbowtown&quot; is a new play for kids. Help us bring it to the Main Line during the 2014 Philadelphia Fringe Festival!"/>
    <n v="1500"/>
    <n v="1565"/>
    <n v="1"/>
    <x v="0"/>
    <s v="US"/>
    <s v="USD"/>
    <n v="1401595140"/>
    <d v="2014-06-01T03:59:00"/>
    <n v="1399286589"/>
    <x v="3396"/>
    <x v="14"/>
    <b v="0"/>
    <n v="28"/>
    <n v="55.89"/>
    <b v="1"/>
    <x v="1"/>
    <x v="6"/>
  </r>
  <r>
    <n v="3397"/>
    <s v="Waiting for Godot - Blue Sky Theatre &amp; Arts"/>
    <s v="Help a group of recovering alcoholics bring Samuel Beckett's classic to a seaside town!"/>
    <n v="250"/>
    <n v="280"/>
    <n v="1"/>
    <x v="0"/>
    <s v="GB"/>
    <s v="GBP"/>
    <n v="1455832800"/>
    <d v="2016-02-18T22:00:00"/>
    <n v="1452338929"/>
    <x v="3397"/>
    <x v="4"/>
    <b v="0"/>
    <n v="24"/>
    <n v="11.67"/>
    <b v="1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"/>
    <x v="0"/>
    <s v="US"/>
    <s v="USD"/>
    <n v="1416589200"/>
    <d v="2014-11-21T17:00:00"/>
    <n v="1414605776"/>
    <x v="3398"/>
    <x v="26"/>
    <b v="0"/>
    <n v="65"/>
    <n v="68.349999999999994"/>
    <b v="1"/>
    <x v="1"/>
    <x v="6"/>
  </r>
  <r>
    <n v="3399"/>
    <s v="Spinning Wheel Youth Takeover"/>
    <s v="13 young people have taken over Spinning Wheel Theatre to choose, produce and create their own show from scratch."/>
    <n v="1200"/>
    <n v="1245"/>
    <n v="1"/>
    <x v="0"/>
    <s v="GB"/>
    <s v="GBP"/>
    <n v="1424556325"/>
    <d v="2015-02-21T22:05:25"/>
    <n v="1421964325"/>
    <x v="3399"/>
    <x v="1"/>
    <b v="0"/>
    <n v="46"/>
    <n v="27.07"/>
    <b v="1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n v="1"/>
    <x v="0"/>
    <s v="US"/>
    <s v="USD"/>
    <n v="1409266414"/>
    <d v="2014-08-28T22:53:34"/>
    <n v="1405378414"/>
    <x v="3400"/>
    <x v="11"/>
    <b v="0"/>
    <n v="85"/>
    <n v="118.13"/>
    <b v="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"/>
    <x v="0"/>
    <s v="GB"/>
    <s v="GBP"/>
    <n v="1438968146"/>
    <d v="2015-08-07T17:22:26"/>
    <n v="1436376146"/>
    <x v="3401"/>
    <x v="1"/>
    <b v="0"/>
    <n v="66"/>
    <n v="44.76"/>
    <b v="1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"/>
    <x v="0"/>
    <s v="US"/>
    <s v="USD"/>
    <n v="1447295460"/>
    <d v="2015-11-12T02:31:00"/>
    <n v="1444747843"/>
    <x v="3402"/>
    <x v="41"/>
    <b v="0"/>
    <n v="165"/>
    <n v="99.79"/>
    <b v="1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n v="1"/>
    <x v="0"/>
    <s v="GB"/>
    <s v="GBP"/>
    <n v="1435230324"/>
    <d v="2015-06-25T11:05:24"/>
    <n v="1432638324"/>
    <x v="3403"/>
    <x v="1"/>
    <b v="0"/>
    <n v="17"/>
    <n v="117.65"/>
    <b v="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"/>
    <x v="0"/>
    <s v="US"/>
    <s v="USD"/>
    <n v="1434542702"/>
    <d v="2015-06-17T12:05:02"/>
    <n v="1432814702"/>
    <x v="3404"/>
    <x v="18"/>
    <b v="0"/>
    <n v="3"/>
    <n v="203.33"/>
    <b v="1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"/>
    <x v="0"/>
    <s v="GB"/>
    <s v="GBP"/>
    <n v="1456876740"/>
    <d v="2016-03-01T23:59:00"/>
    <n v="1455063886"/>
    <x v="3405"/>
    <x v="21"/>
    <b v="0"/>
    <n v="17"/>
    <n v="28.32"/>
    <b v="1"/>
    <x v="1"/>
    <x v="6"/>
  </r>
  <r>
    <n v="3406"/>
    <s v="Voices of Swords"/>
    <s v="A funny and moving new play about two families dealing with aging parents in very different ways!"/>
    <n v="10000"/>
    <n v="10031"/>
    <n v="1"/>
    <x v="0"/>
    <s v="US"/>
    <s v="USD"/>
    <n v="1405511376"/>
    <d v="2014-07-16T11:49:36"/>
    <n v="1401623376"/>
    <x v="3406"/>
    <x v="11"/>
    <b v="0"/>
    <n v="91"/>
    <n v="110.23"/>
    <b v="1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n v="1"/>
    <x v="0"/>
    <s v="GB"/>
    <s v="GBP"/>
    <n v="1404641289"/>
    <d v="2014-07-06T10:08:09"/>
    <n v="1402049289"/>
    <x v="3407"/>
    <x v="1"/>
    <b v="0"/>
    <n v="67"/>
    <n v="31.97"/>
    <b v="1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n v="2"/>
    <x v="0"/>
    <s v="US"/>
    <s v="USD"/>
    <n v="1405727304"/>
    <d v="2014-07-18T23:48:24"/>
    <n v="1403135304"/>
    <x v="3408"/>
    <x v="1"/>
    <b v="0"/>
    <n v="18"/>
    <n v="58.61"/>
    <b v="1"/>
    <x v="1"/>
    <x v="6"/>
  </r>
  <r>
    <n v="3409"/>
    <s v="Who Said Theatre Presents: The Calm"/>
    <s v="Exciting and visceral new-writing that challenges the way we view the fine line between war and terror..."/>
    <n v="500"/>
    <n v="618"/>
    <n v="1"/>
    <x v="0"/>
    <s v="GB"/>
    <s v="GBP"/>
    <n v="1469998680"/>
    <d v="2016-07-31T20:58:00"/>
    <n v="1466710358"/>
    <x v="3409"/>
    <x v="52"/>
    <b v="0"/>
    <n v="21"/>
    <n v="29.43"/>
    <b v="1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n v="1"/>
    <x v="0"/>
    <s v="US"/>
    <s v="USD"/>
    <n v="1465196400"/>
    <d v="2016-06-06T07:00:00"/>
    <n v="1462841990"/>
    <x v="3410"/>
    <x v="14"/>
    <b v="0"/>
    <n v="40"/>
    <n v="81.38"/>
    <b v="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"/>
    <x v="0"/>
    <s v="US"/>
    <s v="USD"/>
    <n v="1444264372"/>
    <d v="2015-10-08T00:32:52"/>
    <n v="1442536372"/>
    <x v="3411"/>
    <x v="18"/>
    <b v="0"/>
    <n v="78"/>
    <n v="199.17"/>
    <b v="1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n v="1"/>
    <x v="0"/>
    <s v="GB"/>
    <s v="GBP"/>
    <n v="1411858862"/>
    <d v="2014-09-27T23:01:02"/>
    <n v="1409266862"/>
    <x v="3412"/>
    <x v="1"/>
    <b v="0"/>
    <n v="26"/>
    <n v="115.38"/>
    <b v="1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"/>
    <x v="0"/>
    <s v="US"/>
    <s v="USD"/>
    <n v="1425099540"/>
    <d v="2015-02-28T04:59:00"/>
    <n v="1424280938"/>
    <x v="3413"/>
    <x v="60"/>
    <b v="0"/>
    <n v="14"/>
    <n v="46.43"/>
    <b v="1"/>
    <x v="1"/>
    <x v="6"/>
  </r>
  <r>
    <n v="3414"/>
    <s v="PCSF PlayOffs 2016"/>
    <s v="A new twist on our annual festival of fully-produced plays by member playwrights, performed by a talented ensemble cast!"/>
    <n v="3000"/>
    <n v="3105"/>
    <n v="1"/>
    <x v="0"/>
    <s v="US"/>
    <s v="USD"/>
    <n v="1480579140"/>
    <d v="2016-12-01T07:59:00"/>
    <n v="1478030325"/>
    <x v="3414"/>
    <x v="1"/>
    <b v="0"/>
    <n v="44"/>
    <n v="70.569999999999993"/>
    <b v="1"/>
    <x v="1"/>
    <x v="6"/>
  </r>
  <r>
    <n v="3415"/>
    <s v="Balm in Gilead at Columbia"/>
    <s v="We are raising funds to allow for enhanced scenic, costume, and lighting design. Every dollar helps!"/>
    <n v="200"/>
    <n v="200"/>
    <n v="1"/>
    <x v="0"/>
    <s v="US"/>
    <s v="USD"/>
    <n v="1460935800"/>
    <d v="2016-04-17T23:30:00"/>
    <n v="1459999656"/>
    <x v="3415"/>
    <x v="55"/>
    <b v="0"/>
    <n v="9"/>
    <n v="22.22"/>
    <b v="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"/>
    <x v="0"/>
    <s v="GB"/>
    <s v="GBP"/>
    <n v="1429813800"/>
    <d v="2015-04-23T18:30:00"/>
    <n v="1427363645"/>
    <x v="3416"/>
    <x v="33"/>
    <b v="0"/>
    <n v="30"/>
    <n v="159.47"/>
    <b v="1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n v="1"/>
    <x v="0"/>
    <s v="US"/>
    <s v="USD"/>
    <n v="1414284180"/>
    <d v="2014-10-26T00:43:00"/>
    <n v="1410558948"/>
    <x v="3417"/>
    <x v="40"/>
    <b v="0"/>
    <n v="45"/>
    <n v="37.78"/>
    <b v="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"/>
    <x v="0"/>
    <s v="US"/>
    <s v="USD"/>
    <n v="1400875307"/>
    <d v="2014-05-23T20:01:47"/>
    <n v="1398283307"/>
    <x v="3418"/>
    <x v="1"/>
    <b v="0"/>
    <n v="56"/>
    <n v="72.05"/>
    <b v="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"/>
    <x v="0"/>
    <s v="IE"/>
    <s v="EUR"/>
    <n v="1459978200"/>
    <d v="2016-04-06T21:30:00"/>
    <n v="1458416585"/>
    <x v="3419"/>
    <x v="10"/>
    <b v="0"/>
    <n v="46"/>
    <n v="63.7"/>
    <b v="1"/>
    <x v="1"/>
    <x v="6"/>
  </r>
  <r>
    <n v="3420"/>
    <s v="Rounds. Set design campaign."/>
    <s v="A powerful and urgent tale of the first line of defence for the NHS. Based on true stories from junior doctors."/>
    <n v="700"/>
    <n v="966"/>
    <n v="1"/>
    <x v="0"/>
    <s v="GB"/>
    <s v="GBP"/>
    <n v="1455408000"/>
    <d v="2016-02-14T00:00:00"/>
    <n v="1454638202"/>
    <x v="3420"/>
    <x v="60"/>
    <b v="0"/>
    <n v="34"/>
    <n v="28.41"/>
    <b v="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"/>
    <x v="0"/>
    <s v="US"/>
    <s v="USD"/>
    <n v="1425495563"/>
    <d v="2015-03-04T18:59:23"/>
    <n v="1422903563"/>
    <x v="3421"/>
    <x v="1"/>
    <b v="0"/>
    <n v="98"/>
    <n v="103.21"/>
    <b v="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"/>
    <x v="0"/>
    <s v="GB"/>
    <s v="GBP"/>
    <n v="1450051200"/>
    <d v="2015-12-14T00:00:00"/>
    <n v="1447594176"/>
    <x v="3422"/>
    <x v="33"/>
    <b v="0"/>
    <n v="46"/>
    <n v="71.150000000000006"/>
    <b v="1"/>
    <x v="1"/>
    <x v="6"/>
  </r>
  <r>
    <n v="3423"/>
    <s v="And That's How The Story Goes"/>
    <s v="Forest Hills Eastern's Student Run Show 2015. Our goal is to present a professional quality show on a budget."/>
    <n v="250"/>
    <n v="350"/>
    <n v="1"/>
    <x v="0"/>
    <s v="US"/>
    <s v="USD"/>
    <n v="1429912341"/>
    <d v="2015-04-24T21:52:21"/>
    <n v="1427320341"/>
    <x v="3423"/>
    <x v="1"/>
    <b v="0"/>
    <n v="10"/>
    <n v="35"/>
    <b v="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"/>
    <x v="0"/>
    <s v="US"/>
    <s v="USD"/>
    <n v="1423119540"/>
    <d v="2015-02-05T06:59:00"/>
    <n v="1421252084"/>
    <x v="3424"/>
    <x v="24"/>
    <b v="0"/>
    <n v="76"/>
    <n v="81.78"/>
    <b v="1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n v="1"/>
    <x v="0"/>
    <s v="US"/>
    <s v="USD"/>
    <n v="1412434136"/>
    <d v="2014-10-04T14:48:56"/>
    <n v="1409669336"/>
    <x v="3425"/>
    <x v="22"/>
    <b v="0"/>
    <n v="104"/>
    <n v="297.02999999999997"/>
    <b v="1"/>
    <x v="1"/>
    <x v="6"/>
  </r>
  <r>
    <n v="3426"/>
    <s v="Holocene"/>
    <s v="Part ghost story, part cautionary tale, Holocene is a play about the end of our world, and the beginning of another."/>
    <n v="3750"/>
    <n v="4055"/>
    <n v="1"/>
    <x v="0"/>
    <s v="US"/>
    <s v="USD"/>
    <n v="1411264800"/>
    <d v="2014-09-21T02:00:00"/>
    <n v="1409620903"/>
    <x v="3426"/>
    <x v="23"/>
    <b v="0"/>
    <n v="87"/>
    <n v="46.61"/>
    <b v="1"/>
    <x v="1"/>
    <x v="6"/>
  </r>
  <r>
    <n v="3427"/>
    <s v="We Were Kings"/>
    <s v="A new play developed in collaboration with graduating theatre makers, premiering at the Edinburgh Fringe Festival 2014."/>
    <n v="1500"/>
    <n v="1500"/>
    <n v="1"/>
    <x v="0"/>
    <s v="GB"/>
    <s v="GBP"/>
    <n v="1404314952"/>
    <d v="2014-07-02T15:29:12"/>
    <n v="1401722952"/>
    <x v="3427"/>
    <x v="1"/>
    <b v="0"/>
    <n v="29"/>
    <n v="51.72"/>
    <b v="1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"/>
    <x v="0"/>
    <s v="GB"/>
    <s v="GBP"/>
    <n v="1425142800"/>
    <d v="2015-02-28T17:00:00"/>
    <n v="1422983847"/>
    <x v="3428"/>
    <x v="25"/>
    <b v="0"/>
    <n v="51"/>
    <n v="40.29"/>
    <b v="1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"/>
    <x v="0"/>
    <s v="GB"/>
    <s v="GBP"/>
    <n v="1478046661"/>
    <d v="2016-11-02T00:31:01"/>
    <n v="1476837061"/>
    <x v="3429"/>
    <x v="20"/>
    <b v="0"/>
    <n v="12"/>
    <n v="16.25"/>
    <b v="1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n v="1"/>
    <x v="0"/>
    <s v="GB"/>
    <s v="GBP"/>
    <n v="1406760101"/>
    <d v="2014-07-30T22:41:41"/>
    <n v="1404168101"/>
    <x v="3430"/>
    <x v="1"/>
    <b v="0"/>
    <n v="72"/>
    <n v="30.15"/>
    <b v="1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"/>
    <x v="0"/>
    <s v="US"/>
    <s v="USD"/>
    <n v="1408383153"/>
    <d v="2014-08-18T17:32:33"/>
    <n v="1405791153"/>
    <x v="3431"/>
    <x v="1"/>
    <b v="0"/>
    <n v="21"/>
    <n v="95.24"/>
    <b v="1"/>
    <x v="1"/>
    <x v="6"/>
  </r>
  <r>
    <n v="3432"/>
    <s v="Love Letters"/>
    <s v="Bare Theatre stages A.R. Gurney's Pulitzer Finalist script about a relationship spanning a lifetime and long distance."/>
    <n v="2000"/>
    <n v="2193"/>
    <n v="1"/>
    <x v="0"/>
    <s v="US"/>
    <s v="USD"/>
    <n v="1454709600"/>
    <d v="2016-02-05T22:00:00"/>
    <n v="1452520614"/>
    <x v="3432"/>
    <x v="25"/>
    <b v="0"/>
    <n v="42"/>
    <n v="52.21"/>
    <b v="1"/>
    <x v="1"/>
    <x v="6"/>
  </r>
  <r>
    <n v="3433"/>
    <s v="The Dybbuk"/>
    <s v="death&amp;pretzels presents their first Chicago based project:_x000a_The Dybbuk by S. Ansky"/>
    <n v="9500"/>
    <n v="9525"/>
    <n v="1"/>
    <x v="0"/>
    <s v="US"/>
    <s v="USD"/>
    <n v="1402974000"/>
    <d v="2014-06-17T03:00:00"/>
    <n v="1400290255"/>
    <x v="3433"/>
    <x v="0"/>
    <b v="0"/>
    <n v="71"/>
    <n v="134.15"/>
    <b v="1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n v="1"/>
    <x v="0"/>
    <s v="US"/>
    <s v="USD"/>
    <n v="1404983269"/>
    <d v="2014-07-10T09:07:49"/>
    <n v="1402391269"/>
    <x v="3434"/>
    <x v="1"/>
    <b v="0"/>
    <n v="168"/>
    <n v="62.83"/>
    <b v="1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n v="1"/>
    <x v="0"/>
    <s v="US"/>
    <s v="USD"/>
    <n v="1470538800"/>
    <d v="2016-08-07T03:00:00"/>
    <n v="1469112493"/>
    <x v="3435"/>
    <x v="42"/>
    <b v="0"/>
    <n v="19"/>
    <n v="58.95"/>
    <b v="1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"/>
    <x v="0"/>
    <s v="US"/>
    <s v="USD"/>
    <n v="1408638480"/>
    <d v="2014-08-21T16:28:00"/>
    <n v="1406811593"/>
    <x v="3436"/>
    <x v="21"/>
    <b v="0"/>
    <n v="37"/>
    <n v="143.11000000000001"/>
    <b v="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"/>
    <x v="0"/>
    <s v="US"/>
    <s v="USD"/>
    <n v="1440003820"/>
    <d v="2015-08-19T17:03:40"/>
    <n v="1437411820"/>
    <x v="3437"/>
    <x v="1"/>
    <b v="0"/>
    <n v="36"/>
    <n v="84.17"/>
    <b v="1"/>
    <x v="1"/>
    <x v="6"/>
  </r>
  <r>
    <n v="3438"/>
    <s v="KLIPPIES"/>
    <s v="Klippies is the debut play from Johannesburg-born writer Jessica SiÃ¢n, premiering at the Southwark Playhouse, London in May 2015."/>
    <n v="2500"/>
    <n v="2605"/>
    <n v="1"/>
    <x v="0"/>
    <s v="GB"/>
    <s v="GBP"/>
    <n v="1430600400"/>
    <d v="2015-05-02T21:00:00"/>
    <n v="1428358567"/>
    <x v="3438"/>
    <x v="9"/>
    <b v="0"/>
    <n v="14"/>
    <n v="186.07"/>
    <b v="1"/>
    <x v="1"/>
    <x v="6"/>
  </r>
  <r>
    <n v="3439"/>
    <s v="Cirque Inspired Alice's Adventures in Wonderland"/>
    <s v="Help a small theater produce an original adaptation of Lewis Carroll's classic story."/>
    <n v="1200"/>
    <n v="1616.14"/>
    <n v="1"/>
    <x v="0"/>
    <s v="US"/>
    <s v="USD"/>
    <n v="1453179540"/>
    <d v="2016-01-19T04:59:00"/>
    <n v="1452030730"/>
    <x v="3439"/>
    <x v="58"/>
    <b v="0"/>
    <n v="18"/>
    <n v="89.79"/>
    <b v="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n v="1"/>
    <x v="0"/>
    <s v="US"/>
    <s v="USD"/>
    <n v="1405095300"/>
    <d v="2014-07-11T16:15:00"/>
    <n v="1403146628"/>
    <x v="3440"/>
    <x v="26"/>
    <b v="0"/>
    <n v="82"/>
    <n v="64.16"/>
    <b v="1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"/>
    <x v="0"/>
    <s v="US"/>
    <s v="USD"/>
    <n v="1447445820"/>
    <d v="2015-11-13T20:17:00"/>
    <n v="1445077121"/>
    <x v="3441"/>
    <x v="14"/>
    <b v="0"/>
    <n v="43"/>
    <n v="59.65"/>
    <b v="1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n v="1"/>
    <x v="0"/>
    <s v="US"/>
    <s v="USD"/>
    <n v="1433016672"/>
    <d v="2015-05-30T20:11:12"/>
    <n v="1430424672"/>
    <x v="3442"/>
    <x v="1"/>
    <b v="0"/>
    <n v="8"/>
    <n v="31.25"/>
    <b v="1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n v="2"/>
    <x v="0"/>
    <s v="US"/>
    <s v="USD"/>
    <n v="1410266146"/>
    <d v="2014-09-09T12:35:46"/>
    <n v="1407674146"/>
    <x v="3443"/>
    <x v="1"/>
    <b v="0"/>
    <n v="45"/>
    <n v="41.22"/>
    <b v="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3"/>
    <x v="0"/>
    <s v="AU"/>
    <s v="AUD"/>
    <n v="1465394340"/>
    <d v="2016-06-08T13:59:00"/>
    <n v="1464677986"/>
    <x v="3444"/>
    <x v="36"/>
    <b v="0"/>
    <n v="20"/>
    <n v="43.35"/>
    <b v="1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n v="1"/>
    <x v="0"/>
    <s v="GB"/>
    <s v="GBP"/>
    <n v="1445604236"/>
    <d v="2015-10-23T12:43:56"/>
    <n v="1443185036"/>
    <x v="3445"/>
    <x v="33"/>
    <b v="0"/>
    <n v="31"/>
    <n v="64.52"/>
    <b v="1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"/>
    <x v="0"/>
    <s v="GB"/>
    <s v="GBP"/>
    <n v="1423138800"/>
    <d v="2015-02-05T12:20:00"/>
    <n v="1421092725"/>
    <x v="3446"/>
    <x v="17"/>
    <b v="0"/>
    <n v="25"/>
    <n v="43.28"/>
    <b v="1"/>
    <x v="1"/>
    <x v="6"/>
  </r>
  <r>
    <n v="3447"/>
    <s v="The Vagabond Halfback"/>
    <s v="&quot;He was a poet, a vagrant, a philosopher, a lady's man and a hard drinker&quot;"/>
    <n v="1000"/>
    <n v="1078"/>
    <n v="1"/>
    <x v="0"/>
    <s v="US"/>
    <s v="USD"/>
    <n v="1458332412"/>
    <d v="2016-03-18T20:20:12"/>
    <n v="1454448012"/>
    <x v="3447"/>
    <x v="11"/>
    <b v="0"/>
    <n v="14"/>
    <n v="77"/>
    <b v="1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n v="1"/>
    <x v="0"/>
    <s v="US"/>
    <s v="USD"/>
    <n v="1418784689"/>
    <d v="2014-12-17T02:51:29"/>
    <n v="1416192689"/>
    <x v="3448"/>
    <x v="1"/>
    <b v="0"/>
    <n v="45"/>
    <n v="51.22"/>
    <b v="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n v="2"/>
    <x v="0"/>
    <s v="US"/>
    <s v="USD"/>
    <n v="1468036800"/>
    <d v="2016-07-09T04:00:00"/>
    <n v="1465607738"/>
    <x v="3449"/>
    <x v="33"/>
    <b v="0"/>
    <n v="20"/>
    <n v="68.25"/>
    <b v="1"/>
    <x v="1"/>
    <x v="6"/>
  </r>
  <r>
    <n v="3450"/>
    <s v="The Beautiful House"/>
    <s v="The Beautiful House' is a story of modern mummification and the present day post-humanist crisis in our relationship with death."/>
    <n v="500"/>
    <n v="760"/>
    <n v="2"/>
    <x v="0"/>
    <s v="GB"/>
    <s v="GBP"/>
    <n v="1427990071"/>
    <d v="2015-04-02T15:54:31"/>
    <n v="1422809671"/>
    <x v="3450"/>
    <x v="12"/>
    <b v="0"/>
    <n v="39"/>
    <n v="19.489999999999998"/>
    <b v="1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n v="1"/>
    <x v="0"/>
    <s v="US"/>
    <s v="USD"/>
    <n v="1429636927"/>
    <d v="2015-04-21T17:22:07"/>
    <n v="1427304127"/>
    <x v="3451"/>
    <x v="14"/>
    <b v="0"/>
    <n v="16"/>
    <n v="41.13"/>
    <b v="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2"/>
    <x v="0"/>
    <s v="US"/>
    <s v="USD"/>
    <n v="1406087940"/>
    <d v="2014-07-23T03:59:00"/>
    <n v="1404141626"/>
    <x v="3452"/>
    <x v="26"/>
    <b v="0"/>
    <n v="37"/>
    <n v="41.41"/>
    <b v="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n v="1"/>
    <x v="0"/>
    <s v="GB"/>
    <s v="GBP"/>
    <n v="1471130956"/>
    <d v="2016-08-13T23:29:16"/>
    <n v="1465946956"/>
    <x v="3453"/>
    <x v="12"/>
    <b v="0"/>
    <n v="14"/>
    <n v="27.5"/>
    <b v="1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"/>
    <x v="0"/>
    <s v="GB"/>
    <s v="GBP"/>
    <n v="1406825159"/>
    <d v="2014-07-31T16:45:59"/>
    <n v="1404233159"/>
    <x v="3454"/>
    <x v="1"/>
    <b v="0"/>
    <n v="21"/>
    <n v="33.57"/>
    <b v="1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"/>
    <x v="0"/>
    <s v="US"/>
    <s v="USD"/>
    <n v="1476381627"/>
    <d v="2016-10-13T18:00:27"/>
    <n v="1473789627"/>
    <x v="3455"/>
    <x v="1"/>
    <b v="0"/>
    <n v="69"/>
    <n v="145.87"/>
    <b v="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n v="2"/>
    <x v="0"/>
    <s v="US"/>
    <s v="USD"/>
    <n v="1406876340"/>
    <d v="2014-08-01T06:59:00"/>
    <n v="1404190567"/>
    <x v="3456"/>
    <x v="0"/>
    <b v="0"/>
    <n v="16"/>
    <n v="358.69"/>
    <b v="1"/>
    <x v="1"/>
    <x v="6"/>
  </r>
  <r>
    <n v="3457"/>
    <s v="The Impossible Adventures Of Supernova Jones"/>
    <s v="Robots, Space Battles, Mystery, and Intrigue. Nothing is Impossible..."/>
    <n v="2000"/>
    <n v="2804"/>
    <n v="1"/>
    <x v="0"/>
    <s v="US"/>
    <s v="USD"/>
    <n v="1423720740"/>
    <d v="2015-02-12T05:59:00"/>
    <n v="1421081857"/>
    <x v="3457"/>
    <x v="0"/>
    <b v="0"/>
    <n v="55"/>
    <n v="50.98"/>
    <b v="1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n v="1"/>
    <x v="0"/>
    <s v="US"/>
    <s v="USD"/>
    <n v="1422937620"/>
    <d v="2015-02-03T04:27:00"/>
    <n v="1420606303"/>
    <x v="3458"/>
    <x v="14"/>
    <b v="0"/>
    <n v="27"/>
    <n v="45.04"/>
    <b v="1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"/>
    <x v="0"/>
    <s v="GB"/>
    <s v="GBP"/>
    <n v="1463743860"/>
    <d v="2016-05-20T11:31:00"/>
    <n v="1461151860"/>
    <x v="3459"/>
    <x v="1"/>
    <b v="0"/>
    <n v="36"/>
    <n v="17.53"/>
    <b v="1"/>
    <x v="1"/>
    <x v="6"/>
  </r>
  <r>
    <n v="3460"/>
    <s v="Pushers"/>
    <s v="'Pushers' is an exciting new play and the first project for brand new theatre company, Ain't Got No Home Productions."/>
    <n v="500"/>
    <n v="950"/>
    <n v="2"/>
    <x v="0"/>
    <s v="GB"/>
    <s v="GBP"/>
    <n v="1408106352"/>
    <d v="2014-08-15T12:39:12"/>
    <n v="1406896752"/>
    <x v="3460"/>
    <x v="20"/>
    <b v="0"/>
    <n v="19"/>
    <n v="50"/>
    <b v="1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"/>
    <x v="0"/>
    <s v="US"/>
    <s v="USD"/>
    <n v="1477710000"/>
    <d v="2016-10-29T03:00:00"/>
    <n v="1475248279"/>
    <x v="3461"/>
    <x v="33"/>
    <b v="0"/>
    <n v="12"/>
    <n v="57.92"/>
    <b v="1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n v="2"/>
    <x v="0"/>
    <s v="US"/>
    <s v="USD"/>
    <n v="1436551200"/>
    <d v="2015-07-10T18:00:00"/>
    <n v="1435181628"/>
    <x v="3462"/>
    <x v="3"/>
    <b v="0"/>
    <n v="17"/>
    <n v="29.71"/>
    <b v="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"/>
    <x v="0"/>
    <s v="CA"/>
    <s v="CAD"/>
    <n v="1476158340"/>
    <d v="2016-10-11T03:59:00"/>
    <n v="1472594585"/>
    <x v="3463"/>
    <x v="43"/>
    <b v="0"/>
    <n v="114"/>
    <n v="90.68"/>
    <b v="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n v="1"/>
    <x v="0"/>
    <s v="US"/>
    <s v="USD"/>
    <n v="1471921637"/>
    <d v="2016-08-23T03:07:17"/>
    <n v="1469329637"/>
    <x v="3464"/>
    <x v="1"/>
    <b v="0"/>
    <n v="93"/>
    <n v="55.01"/>
    <b v="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"/>
    <x v="0"/>
    <s v="GB"/>
    <s v="GBP"/>
    <n v="1439136000"/>
    <d v="2015-08-09T16:00:00"/>
    <n v="1436972472"/>
    <x v="3465"/>
    <x v="25"/>
    <b v="0"/>
    <n v="36"/>
    <n v="57.22"/>
    <b v="1"/>
    <x v="1"/>
    <x v="6"/>
  </r>
  <r>
    <n v="3466"/>
    <s v="Spotlight Youth Theater Production of Wizard"/>
    <s v="The Spotlight Youth Theater is a program where every participant has a moment in the spotlight."/>
    <n v="3500"/>
    <n v="4450"/>
    <n v="1"/>
    <x v="0"/>
    <s v="US"/>
    <s v="USD"/>
    <n v="1461108450"/>
    <d v="2016-04-19T23:27:30"/>
    <n v="1455928050"/>
    <x v="3466"/>
    <x v="12"/>
    <b v="0"/>
    <n v="61"/>
    <n v="72.95"/>
    <b v="1"/>
    <x v="1"/>
    <x v="6"/>
  </r>
  <r>
    <n v="3467"/>
    <s v="Venus in Fur, Los Angeles."/>
    <s v="Venus in Fur, By David Ives."/>
    <n v="3000"/>
    <n v="3030"/>
    <n v="1"/>
    <x v="0"/>
    <s v="US"/>
    <s v="USD"/>
    <n v="1426864032"/>
    <d v="2015-03-20T15:07:12"/>
    <n v="1424275632"/>
    <x v="3467"/>
    <x v="1"/>
    <b v="0"/>
    <n v="47"/>
    <n v="64.47"/>
    <b v="1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n v="1"/>
    <x v="0"/>
    <s v="US"/>
    <s v="USD"/>
    <n v="1474426800"/>
    <d v="2016-09-21T03:00:00"/>
    <n v="1471976529"/>
    <x v="3468"/>
    <x v="33"/>
    <b v="0"/>
    <n v="17"/>
    <n v="716.35"/>
    <b v="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n v="1"/>
    <x v="0"/>
    <s v="US"/>
    <s v="USD"/>
    <n v="1461857045"/>
    <d v="2016-04-28T15:24:05"/>
    <n v="1459265045"/>
    <x v="3469"/>
    <x v="1"/>
    <b v="0"/>
    <n v="63"/>
    <n v="50.4"/>
    <b v="1"/>
    <x v="1"/>
    <x v="6"/>
  </r>
  <r>
    <n v="3470"/>
    <s v="She Kills Monsters"/>
    <s v="The New Artist's Circle is a theatre company dedicated to bringing the arts to young people."/>
    <n v="250"/>
    <n v="375"/>
    <n v="2"/>
    <x v="0"/>
    <s v="US"/>
    <s v="USD"/>
    <n v="1468618680"/>
    <d v="2016-07-15T21:38:00"/>
    <n v="1465345902"/>
    <x v="3470"/>
    <x v="52"/>
    <b v="0"/>
    <n v="9"/>
    <n v="41.67"/>
    <b v="1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n v="2"/>
    <x v="0"/>
    <s v="GB"/>
    <s v="GBP"/>
    <n v="1409515200"/>
    <d v="2014-08-31T20:00:00"/>
    <n v="1405971690"/>
    <x v="3471"/>
    <x v="43"/>
    <b v="0"/>
    <n v="30"/>
    <n v="35.770000000000003"/>
    <b v="1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"/>
    <x v="0"/>
    <s v="US"/>
    <s v="USD"/>
    <n v="1415253540"/>
    <d v="2014-11-06T05:59:00"/>
    <n v="1413432331"/>
    <x v="3472"/>
    <x v="21"/>
    <b v="0"/>
    <n v="23"/>
    <n v="88.74"/>
    <b v="1"/>
    <x v="1"/>
    <x v="6"/>
  </r>
  <r>
    <n v="3473"/>
    <s v="King Sisyphus"/>
    <s v="A modern telling of the Greek myth. Sisyphus defies the Gods and attempts to change the world order... but can he overcome his fate?"/>
    <n v="4900"/>
    <n v="4900"/>
    <n v="1"/>
    <x v="0"/>
    <s v="US"/>
    <s v="USD"/>
    <n v="1426883220"/>
    <d v="2015-03-20T20:27:00"/>
    <n v="1425067296"/>
    <x v="3473"/>
    <x v="21"/>
    <b v="0"/>
    <n v="33"/>
    <n v="148.47999999999999"/>
    <b v="1"/>
    <x v="1"/>
    <x v="6"/>
  </r>
  <r>
    <n v="3474"/>
    <s v="Be Prepared"/>
    <s v="Help us get actor-writer Ian Bonar's debut play - a hilarious, heartbreaking story of grief and loss - to the 2016 Edinburgh Fringe."/>
    <n v="2000"/>
    <n v="2020"/>
    <n v="1"/>
    <x v="0"/>
    <s v="GB"/>
    <s v="GBP"/>
    <n v="1469016131"/>
    <d v="2016-07-20T12:02:11"/>
    <n v="1466424131"/>
    <x v="3474"/>
    <x v="1"/>
    <b v="0"/>
    <n v="39"/>
    <n v="51.79"/>
    <b v="1"/>
    <x v="1"/>
    <x v="6"/>
  </r>
  <r>
    <n v="3475"/>
    <s v="Score"/>
    <s v="Score is a musical play inspired by true stories of parents who have recovered from addiction and regained their children."/>
    <n v="300"/>
    <n v="340"/>
    <n v="1"/>
    <x v="0"/>
    <s v="GB"/>
    <s v="GBP"/>
    <n v="1414972800"/>
    <d v="2014-11-03T00:00:00"/>
    <n v="1412629704"/>
    <x v="3475"/>
    <x v="14"/>
    <b v="0"/>
    <n v="17"/>
    <n v="20"/>
    <b v="1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"/>
    <x v="0"/>
    <s v="US"/>
    <s v="USD"/>
    <n v="1414378800"/>
    <d v="2014-10-27T03:00:00"/>
    <n v="1412836990"/>
    <x v="3476"/>
    <x v="10"/>
    <b v="0"/>
    <n v="6"/>
    <n v="52"/>
    <b v="1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n v="1"/>
    <x v="0"/>
    <s v="US"/>
    <s v="USD"/>
    <n v="1431831600"/>
    <d v="2015-05-17T03:00:00"/>
    <n v="1430761243"/>
    <x v="3477"/>
    <x v="65"/>
    <b v="0"/>
    <n v="39"/>
    <n v="53.23"/>
    <b v="1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n v="1"/>
    <x v="0"/>
    <s v="US"/>
    <s v="USD"/>
    <n v="1426539600"/>
    <d v="2015-03-16T21:00:00"/>
    <n v="1424296822"/>
    <x v="3478"/>
    <x v="9"/>
    <b v="0"/>
    <n v="57"/>
    <n v="39.6"/>
    <b v="1"/>
    <x v="1"/>
    <x v="6"/>
  </r>
  <r>
    <n v="3479"/>
    <s v="Civil Rogues"/>
    <s v="A new comedy about what happened to a band of foolhardy actors when the Puritans closed the theatres in the 1640s."/>
    <n v="1500"/>
    <n v="1918"/>
    <n v="1"/>
    <x v="0"/>
    <s v="GB"/>
    <s v="GBP"/>
    <n v="1403382680"/>
    <d v="2014-06-21T20:31:20"/>
    <n v="1400790680"/>
    <x v="3479"/>
    <x v="1"/>
    <b v="0"/>
    <n v="56"/>
    <n v="34.25"/>
    <b v="1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n v="1"/>
    <x v="0"/>
    <s v="US"/>
    <s v="USD"/>
    <n v="1436562000"/>
    <d v="2015-07-10T21:00:00"/>
    <n v="1434440227"/>
    <x v="3480"/>
    <x v="25"/>
    <b v="0"/>
    <n v="13"/>
    <n v="164.62"/>
    <b v="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n v="1"/>
    <x v="0"/>
    <s v="AU"/>
    <s v="AUD"/>
    <n v="1420178188"/>
    <d v="2015-01-02T05:56:28"/>
    <n v="1418709388"/>
    <x v="3481"/>
    <x v="42"/>
    <b v="0"/>
    <n v="95"/>
    <n v="125.05"/>
    <b v="1"/>
    <x v="1"/>
    <x v="6"/>
  </r>
  <r>
    <n v="3482"/>
    <s v="Old Trunk - Edinburgh 2014"/>
    <s v="Critically-acclaimed new-writing company Old Trunk make their Edinburgh debut alternating their two darkly comic plays."/>
    <n v="3000"/>
    <n v="4150"/>
    <n v="1"/>
    <x v="0"/>
    <s v="GB"/>
    <s v="GBP"/>
    <n v="1404671466"/>
    <d v="2014-07-06T18:31:06"/>
    <n v="1402079466"/>
    <x v="3482"/>
    <x v="1"/>
    <b v="0"/>
    <n v="80"/>
    <n v="51.88"/>
    <b v="1"/>
    <x v="1"/>
    <x v="6"/>
  </r>
  <r>
    <n v="3483"/>
    <s v="The Faculty Lounge"/>
    <s v="Join 5 high school teachers in the lounge of every high school in America.  Hear what they never say in the classroom."/>
    <n v="3350"/>
    <n v="5358"/>
    <n v="2"/>
    <x v="0"/>
    <s v="US"/>
    <s v="USD"/>
    <n v="1404403381"/>
    <d v="2014-07-03T16:03:01"/>
    <n v="1401811381"/>
    <x v="3483"/>
    <x v="1"/>
    <b v="0"/>
    <n v="133"/>
    <n v="40.29"/>
    <b v="1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n v="1"/>
    <x v="0"/>
    <s v="US"/>
    <s v="USD"/>
    <n v="1466014499"/>
    <d v="2016-06-15T18:14:59"/>
    <n v="1463422499"/>
    <x v="3484"/>
    <x v="1"/>
    <b v="0"/>
    <n v="44"/>
    <n v="64.91"/>
    <b v="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"/>
    <x v="0"/>
    <s v="US"/>
    <s v="USD"/>
    <n v="1454431080"/>
    <d v="2016-02-02T16:38:00"/>
    <n v="1451839080"/>
    <x v="3485"/>
    <x v="1"/>
    <b v="0"/>
    <n v="30"/>
    <n v="55.33"/>
    <b v="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2"/>
    <x v="0"/>
    <s v="US"/>
    <s v="USD"/>
    <n v="1433314740"/>
    <d v="2015-06-03T06:59:00"/>
    <n v="1430600401"/>
    <x v="3486"/>
    <x v="0"/>
    <b v="0"/>
    <n v="56"/>
    <n v="83.14"/>
    <b v="1"/>
    <x v="1"/>
    <x v="6"/>
  </r>
  <r>
    <n v="3487"/>
    <s v="Jericho Creek"/>
    <s v="Jericho Creek is an original production by Fledgling Theatre Company which will be performed at The Cockpit Theatre in July 2015"/>
    <n v="2000"/>
    <n v="2555"/>
    <n v="1"/>
    <x v="0"/>
    <s v="GB"/>
    <s v="GBP"/>
    <n v="1435185252"/>
    <d v="2015-06-24T22:34:12"/>
    <n v="1432593252"/>
    <x v="3487"/>
    <x v="1"/>
    <b v="0"/>
    <n v="66"/>
    <n v="38.71"/>
    <b v="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"/>
    <x v="0"/>
    <s v="US"/>
    <s v="USD"/>
    <n v="1429286400"/>
    <d v="2015-04-17T16:00:00"/>
    <n v="1427221560"/>
    <x v="3488"/>
    <x v="17"/>
    <b v="0"/>
    <n v="29"/>
    <n v="125.38"/>
    <b v="1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"/>
    <x v="0"/>
    <s v="GB"/>
    <s v="GBP"/>
    <n v="1400965200"/>
    <d v="2014-05-24T21:00:00"/>
    <n v="1398352531"/>
    <x v="3489"/>
    <x v="1"/>
    <b v="0"/>
    <n v="72"/>
    <n v="78.260000000000005"/>
    <b v="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"/>
    <x v="0"/>
    <s v="US"/>
    <s v="USD"/>
    <n v="1460574924"/>
    <d v="2016-04-13T19:15:24"/>
    <n v="1457982924"/>
    <x v="3490"/>
    <x v="1"/>
    <b v="0"/>
    <n v="27"/>
    <n v="47.22"/>
    <b v="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n v="2"/>
    <x v="0"/>
    <s v="US"/>
    <s v="USD"/>
    <n v="1431928784"/>
    <d v="2015-05-18T05:59:44"/>
    <n v="1430114384"/>
    <x v="3491"/>
    <x v="21"/>
    <b v="0"/>
    <n v="10"/>
    <n v="79.099999999999994"/>
    <b v="1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"/>
    <x v="0"/>
    <s v="US"/>
    <s v="USD"/>
    <n v="1445818397"/>
    <d v="2015-10-26T00:13:17"/>
    <n v="1442794397"/>
    <x v="3492"/>
    <x v="6"/>
    <b v="0"/>
    <n v="35"/>
    <n v="114.29"/>
    <b v="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n v="1"/>
    <x v="0"/>
    <s v="US"/>
    <s v="USD"/>
    <n v="1408252260"/>
    <d v="2014-08-17T05:11:00"/>
    <n v="1406580436"/>
    <x v="3493"/>
    <x v="23"/>
    <b v="0"/>
    <n v="29"/>
    <n v="51.72"/>
    <b v="1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n v="1"/>
    <x v="0"/>
    <s v="US"/>
    <s v="USD"/>
    <n v="1480140000"/>
    <d v="2016-11-26T06:00:00"/>
    <n v="1479186575"/>
    <x v="3494"/>
    <x v="55"/>
    <b v="0"/>
    <n v="13"/>
    <n v="30.77"/>
    <b v="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n v="1"/>
    <x v="0"/>
    <s v="CA"/>
    <s v="CAD"/>
    <n v="1414862280"/>
    <d v="2014-11-01T17:18:00"/>
    <n v="1412360309"/>
    <x v="3495"/>
    <x v="41"/>
    <b v="0"/>
    <n v="72"/>
    <n v="74.209999999999994"/>
    <b v="1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n v="1"/>
    <x v="0"/>
    <s v="US"/>
    <s v="USD"/>
    <n v="1473625166"/>
    <d v="2016-09-11T20:19:26"/>
    <n v="1470169166"/>
    <x v="3496"/>
    <x v="4"/>
    <b v="0"/>
    <n v="78"/>
    <n v="47.85"/>
    <b v="1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n v="1"/>
    <x v="0"/>
    <s v="US"/>
    <s v="USD"/>
    <n v="1464904800"/>
    <d v="2016-06-02T22:00:00"/>
    <n v="1463852904"/>
    <x v="3497"/>
    <x v="65"/>
    <b v="0"/>
    <n v="49"/>
    <n v="34.409999999999997"/>
    <b v="1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"/>
    <x v="0"/>
    <s v="CA"/>
    <s v="CAD"/>
    <n v="1464471840"/>
    <d v="2016-05-28T21:44:00"/>
    <n v="1459309704"/>
    <x v="3498"/>
    <x v="12"/>
    <b v="0"/>
    <n v="42"/>
    <n v="40.24"/>
    <b v="1"/>
    <x v="1"/>
    <x v="6"/>
  </r>
  <r>
    <n v="3499"/>
    <s v="Fefu and Her Friends"/>
    <s v="Figure 8 Troupe's debut performance! A stunning piece of theatre written by premier female playwright Maria Irene Fornes."/>
    <n v="2000"/>
    <n v="2110"/>
    <n v="1"/>
    <x v="0"/>
    <s v="US"/>
    <s v="USD"/>
    <n v="1435733940"/>
    <d v="2015-07-01T06:59:00"/>
    <n v="1431046325"/>
    <x v="3499"/>
    <x v="59"/>
    <b v="0"/>
    <n v="35"/>
    <n v="60.29"/>
    <b v="1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"/>
    <x v="0"/>
    <s v="US"/>
    <s v="USD"/>
    <n v="1457326740"/>
    <d v="2016-03-07T04:59:00"/>
    <n v="1455919438"/>
    <x v="3500"/>
    <x v="3"/>
    <b v="0"/>
    <n v="42"/>
    <n v="25.31"/>
    <b v="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n v="1"/>
    <x v="0"/>
    <s v="GB"/>
    <s v="GBP"/>
    <n v="1441995595"/>
    <d v="2015-09-11T18:19:55"/>
    <n v="1439835595"/>
    <x v="3501"/>
    <x v="25"/>
    <b v="0"/>
    <n v="42"/>
    <n v="35.950000000000003"/>
    <b v="1"/>
    <x v="1"/>
    <x v="6"/>
  </r>
  <r>
    <n v="3502"/>
    <s v="Dickhead"/>
    <s v="Dickhead is a play about one man's struggle with the dicks in his head. If you want to know more stop being a twat and put out...please"/>
    <n v="4000"/>
    <n v="4216"/>
    <n v="1"/>
    <x v="0"/>
    <s v="US"/>
    <s v="USD"/>
    <n v="1458100740"/>
    <d v="2016-03-16T03:59:00"/>
    <n v="1456862924"/>
    <x v="3502"/>
    <x v="20"/>
    <b v="0"/>
    <n v="31"/>
    <n v="136"/>
    <b v="1"/>
    <x v="1"/>
    <x v="6"/>
  </r>
  <r>
    <n v="3503"/>
    <s v="Tarantella"/>
    <s v="A group of Sicilian immigrants in New York struggle to deal with conflict from both within the family and from without."/>
    <n v="2500"/>
    <n v="2689"/>
    <n v="1"/>
    <x v="0"/>
    <s v="GB"/>
    <s v="GBP"/>
    <n v="1469359728"/>
    <d v="2016-07-24T11:28:48"/>
    <n v="1466767728"/>
    <x v="3503"/>
    <x v="1"/>
    <b v="0"/>
    <n v="38"/>
    <n v="70.760000000000005"/>
    <b v="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n v="1"/>
    <x v="0"/>
    <s v="US"/>
    <s v="USD"/>
    <n v="1447959491"/>
    <d v="2015-11-19T18:58:11"/>
    <n v="1445363891"/>
    <x v="3504"/>
    <x v="1"/>
    <b v="0"/>
    <n v="8"/>
    <n v="125"/>
    <b v="1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"/>
    <x v="0"/>
    <s v="US"/>
    <s v="USD"/>
    <n v="1399953600"/>
    <d v="2014-05-13T04:00:00"/>
    <n v="1398983245"/>
    <x v="3505"/>
    <x v="55"/>
    <b v="0"/>
    <n v="39"/>
    <n v="66.510000000000005"/>
    <b v="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"/>
    <x v="0"/>
    <s v="US"/>
    <s v="USD"/>
    <n v="1408815440"/>
    <d v="2014-08-23T17:37:20"/>
    <n v="1404927440"/>
    <x v="3506"/>
    <x v="11"/>
    <b v="0"/>
    <n v="29"/>
    <n v="105"/>
    <b v="1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n v="1"/>
    <x v="0"/>
    <s v="US"/>
    <s v="USD"/>
    <n v="1464732537"/>
    <d v="2016-05-31T22:08:57"/>
    <n v="1462140537"/>
    <x v="3507"/>
    <x v="1"/>
    <b v="0"/>
    <n v="72"/>
    <n v="145"/>
    <b v="1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n v="2"/>
    <x v="0"/>
    <s v="GB"/>
    <s v="GBP"/>
    <n v="1462914000"/>
    <d v="2016-05-10T21:00:00"/>
    <n v="1460914253"/>
    <x v="3508"/>
    <x v="26"/>
    <b v="0"/>
    <n v="15"/>
    <n v="12"/>
    <b v="1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"/>
    <x v="0"/>
    <s v="US"/>
    <s v="USD"/>
    <n v="1416545700"/>
    <d v="2014-11-21T04:55:00"/>
    <n v="1415392666"/>
    <x v="3509"/>
    <x v="58"/>
    <b v="0"/>
    <n v="33"/>
    <n v="96.67"/>
    <b v="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"/>
    <x v="0"/>
    <s v="US"/>
    <s v="USD"/>
    <n v="1404312846"/>
    <d v="2014-07-02T14:54:06"/>
    <n v="1402584846"/>
    <x v="3510"/>
    <x v="18"/>
    <b v="0"/>
    <n v="15"/>
    <n v="60.33"/>
    <b v="1"/>
    <x v="1"/>
    <x v="6"/>
  </r>
  <r>
    <n v="3511"/>
    <s v="Silent Planet"/>
    <s v="The world premiere of the first full-length play by Eve Leigh, at the intimate Finborough Theatre in London."/>
    <n v="1500"/>
    <n v="1518"/>
    <n v="1"/>
    <x v="0"/>
    <s v="GB"/>
    <s v="GBP"/>
    <n v="1415385000"/>
    <d v="2014-11-07T18:30:00"/>
    <n v="1413406695"/>
    <x v="3511"/>
    <x v="26"/>
    <b v="0"/>
    <n v="19"/>
    <n v="79.89"/>
    <b v="1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n v="1"/>
    <x v="0"/>
    <s v="GB"/>
    <s v="GBP"/>
    <n v="1429789992"/>
    <d v="2015-04-23T11:53:12"/>
    <n v="1424609592"/>
    <x v="3512"/>
    <x v="12"/>
    <b v="0"/>
    <n v="17"/>
    <n v="58.82"/>
    <b v="1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"/>
    <x v="0"/>
    <s v="US"/>
    <s v="USD"/>
    <n v="1401857940"/>
    <d v="2014-06-04T04:59:00"/>
    <n v="1400725112"/>
    <x v="3513"/>
    <x v="58"/>
    <b v="0"/>
    <n v="44"/>
    <n v="75.34"/>
    <b v="1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"/>
    <x v="0"/>
    <s v="US"/>
    <s v="USD"/>
    <n v="1422853140"/>
    <d v="2015-02-02T04:59:00"/>
    <n v="1421439552"/>
    <x v="3514"/>
    <x v="3"/>
    <b v="0"/>
    <n v="10"/>
    <n v="55"/>
    <b v="1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n v="1"/>
    <x v="0"/>
    <s v="US"/>
    <s v="USD"/>
    <n v="1433097171"/>
    <d v="2015-05-31T18:32:51"/>
    <n v="1430505171"/>
    <x v="3515"/>
    <x v="1"/>
    <b v="0"/>
    <n v="46"/>
    <n v="66.959999999999994"/>
    <b v="1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n v="1"/>
    <x v="0"/>
    <s v="US"/>
    <s v="USD"/>
    <n v="1410145200"/>
    <d v="2014-09-08T03:00:00"/>
    <n v="1407197670"/>
    <x v="3516"/>
    <x v="35"/>
    <b v="0"/>
    <n v="11"/>
    <n v="227.27"/>
    <b v="1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n v="1"/>
    <x v="0"/>
    <s v="GB"/>
    <s v="GBP"/>
    <n v="1404471600"/>
    <d v="2014-07-04T11:00:00"/>
    <n v="1401910634"/>
    <x v="3517"/>
    <x v="1"/>
    <b v="0"/>
    <n v="13"/>
    <n v="307.69"/>
    <b v="1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n v="1"/>
    <x v="0"/>
    <s v="US"/>
    <s v="USD"/>
    <n v="1412259660"/>
    <d v="2014-10-02T14:21:00"/>
    <n v="1410461299"/>
    <x v="3518"/>
    <x v="21"/>
    <b v="0"/>
    <n v="33"/>
    <n v="50.02"/>
    <b v="1"/>
    <x v="1"/>
    <x v="6"/>
  </r>
  <r>
    <n v="3519"/>
    <s v="Bookstory"/>
    <s v="Bookstory is a tiny puppet musical with some very big ideas that tells the story of the story in the digital age"/>
    <n v="2000"/>
    <n v="2027"/>
    <n v="1"/>
    <x v="0"/>
    <s v="GB"/>
    <s v="GBP"/>
    <n v="1425478950"/>
    <d v="2015-03-04T14:22:30"/>
    <n v="1422886950"/>
    <x v="3519"/>
    <x v="1"/>
    <b v="0"/>
    <n v="28"/>
    <n v="72.39"/>
    <b v="1"/>
    <x v="1"/>
    <x v="6"/>
  </r>
  <r>
    <n v="3520"/>
    <s v="Protocols"/>
    <s v="Help us to bring &quot;Protocols&quot; at the 2015 Camden Fringe. The most controversial play of the year."/>
    <n v="2000"/>
    <n v="2015"/>
    <n v="1"/>
    <x v="0"/>
    <s v="GB"/>
    <s v="GBP"/>
    <n v="1441547220"/>
    <d v="2015-09-06T13:47:00"/>
    <n v="1439322412"/>
    <x v="3520"/>
    <x v="9"/>
    <b v="0"/>
    <n v="21"/>
    <n v="95.95"/>
    <b v="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2"/>
    <x v="0"/>
    <s v="US"/>
    <s v="USD"/>
    <n v="1411980020"/>
    <d v="2014-09-29T08:40:20"/>
    <n v="1409388020"/>
    <x v="3521"/>
    <x v="1"/>
    <b v="0"/>
    <n v="13"/>
    <n v="45.62"/>
    <b v="1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"/>
    <x v="0"/>
    <s v="GB"/>
    <s v="GBP"/>
    <n v="1442311560"/>
    <d v="2015-09-15T10:06:00"/>
    <n v="1439924246"/>
    <x v="3522"/>
    <x v="33"/>
    <b v="0"/>
    <n v="34"/>
    <n v="41.03"/>
    <b v="1"/>
    <x v="1"/>
    <x v="6"/>
  </r>
  <r>
    <n v="3523"/>
    <s v="Magnificence"/>
    <s v="An old play about our world. Set in 1970s England, Magnificence is a gut-wrenching story of radicalisation, idealism and pity."/>
    <n v="4000"/>
    <n v="4546"/>
    <n v="1"/>
    <x v="0"/>
    <s v="GB"/>
    <s v="GBP"/>
    <n v="1474844400"/>
    <d v="2016-09-25T23:00:00"/>
    <n v="1469871148"/>
    <x v="3523"/>
    <x v="44"/>
    <b v="0"/>
    <n v="80"/>
    <n v="56.83"/>
    <b v="1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n v="1"/>
    <x v="0"/>
    <s v="US"/>
    <s v="USD"/>
    <n v="1410580800"/>
    <d v="2014-09-13T04:00:00"/>
    <n v="1409336373"/>
    <x v="3524"/>
    <x v="20"/>
    <b v="0"/>
    <n v="74"/>
    <n v="137.24"/>
    <b v="1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"/>
    <x v="0"/>
    <s v="US"/>
    <s v="USD"/>
    <n v="1439136000"/>
    <d v="2015-08-09T16:00:00"/>
    <n v="1438188106"/>
    <x v="3525"/>
    <x v="55"/>
    <b v="0"/>
    <n v="7"/>
    <n v="75.709999999999994"/>
    <b v="1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n v="1"/>
    <x v="0"/>
    <s v="US"/>
    <s v="USD"/>
    <n v="1461823140"/>
    <d v="2016-04-28T05:59:00"/>
    <n v="1459411371"/>
    <x v="3526"/>
    <x v="33"/>
    <b v="0"/>
    <n v="34"/>
    <n v="99"/>
    <b v="1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"/>
    <x v="0"/>
    <s v="US"/>
    <s v="USD"/>
    <n v="1436587140"/>
    <d v="2015-07-11T03:59:00"/>
    <n v="1434069205"/>
    <x v="3527"/>
    <x v="41"/>
    <b v="0"/>
    <n v="86"/>
    <n v="81.569999999999993"/>
    <b v="1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"/>
    <x v="0"/>
    <s v="GB"/>
    <s v="GBP"/>
    <n v="1484740918"/>
    <d v="2017-01-18T12:01:58"/>
    <n v="1483012918"/>
    <x v="3528"/>
    <x v="18"/>
    <b v="0"/>
    <n v="37"/>
    <n v="45.11"/>
    <b v="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"/>
    <x v="0"/>
    <s v="US"/>
    <s v="USD"/>
    <n v="1436749200"/>
    <d v="2015-07-13T01:00:00"/>
    <n v="1434997018"/>
    <x v="3529"/>
    <x v="18"/>
    <b v="0"/>
    <n v="18"/>
    <n v="36.67"/>
    <b v="1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n v="1"/>
    <x v="0"/>
    <s v="GB"/>
    <s v="GBP"/>
    <n v="1460318400"/>
    <d v="2016-04-10T20:00:00"/>
    <n v="1457881057"/>
    <x v="3530"/>
    <x v="33"/>
    <b v="0"/>
    <n v="22"/>
    <n v="125"/>
    <b v="1"/>
    <x v="1"/>
    <x v="6"/>
  </r>
  <r>
    <n v="3531"/>
    <s v="The Reinvention of Lily Johnson"/>
    <s v="A political comedy for a crazy election year"/>
    <n v="1000"/>
    <n v="1280"/>
    <n v="1"/>
    <x v="0"/>
    <s v="US"/>
    <s v="USD"/>
    <n v="1467301334"/>
    <d v="2016-06-30T15:42:14"/>
    <n v="1464709334"/>
    <x v="3531"/>
    <x v="1"/>
    <b v="0"/>
    <n v="26"/>
    <n v="49.23"/>
    <b v="1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"/>
    <x v="0"/>
    <s v="US"/>
    <s v="USD"/>
    <n v="1411012740"/>
    <d v="2014-09-18T03:59:00"/>
    <n v="1409667827"/>
    <x v="3532"/>
    <x v="3"/>
    <b v="0"/>
    <n v="27"/>
    <n v="42.3"/>
    <b v="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"/>
    <x v="0"/>
    <s v="US"/>
    <s v="USD"/>
    <n v="1447269367"/>
    <d v="2015-11-11T19:16:07"/>
    <n v="1444673767"/>
    <x v="3533"/>
    <x v="1"/>
    <b v="0"/>
    <n v="8"/>
    <n v="78.88"/>
    <b v="1"/>
    <x v="1"/>
    <x v="6"/>
  </r>
  <r>
    <n v="3534"/>
    <s v="Night of Ashes"/>
    <s v="A Theatrical Prequel to Hell's Rebels, the current Pathfinder Adventure Path from Paizo Publishing"/>
    <n v="5000"/>
    <n v="7810"/>
    <n v="2"/>
    <x v="0"/>
    <s v="US"/>
    <s v="USD"/>
    <n v="1443711623"/>
    <d v="2015-10-01T15:00:23"/>
    <n v="1440687623"/>
    <x v="3534"/>
    <x v="6"/>
    <b v="0"/>
    <n v="204"/>
    <n v="38.28"/>
    <b v="1"/>
    <x v="1"/>
    <x v="6"/>
  </r>
  <r>
    <n v="3535"/>
    <s v="Twelve Angry Women"/>
    <s v="On the 60th anniversary of Twelve Angry Men, 12 female writers create 12 short pieces about what makes them angry."/>
    <n v="2000"/>
    <n v="2063"/>
    <n v="1"/>
    <x v="0"/>
    <s v="GB"/>
    <s v="GBP"/>
    <n v="1443808800"/>
    <d v="2015-10-02T18:00:00"/>
    <n v="1441120910"/>
    <x v="3535"/>
    <x v="0"/>
    <b v="0"/>
    <n v="46"/>
    <n v="44.85"/>
    <b v="1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2"/>
    <x v="0"/>
    <s v="GB"/>
    <s v="GBP"/>
    <n v="1450612740"/>
    <d v="2015-12-20T11:59:00"/>
    <n v="1448040425"/>
    <x v="3536"/>
    <x v="1"/>
    <b v="0"/>
    <n v="17"/>
    <n v="13.53"/>
    <b v="1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2"/>
    <x v="0"/>
    <s v="CA"/>
    <s v="CAD"/>
    <n v="1416211140"/>
    <d v="2014-11-17T07:59:00"/>
    <n v="1413016216"/>
    <x v="3537"/>
    <x v="46"/>
    <b v="0"/>
    <n v="28"/>
    <n v="43.5"/>
    <b v="1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"/>
    <x v="0"/>
    <s v="GB"/>
    <s v="GBP"/>
    <n v="1471428340"/>
    <d v="2016-08-17T10:05:40"/>
    <n v="1469009140"/>
    <x v="3538"/>
    <x v="33"/>
    <b v="0"/>
    <n v="83"/>
    <n v="30.95"/>
    <b v="1"/>
    <x v="1"/>
    <x v="6"/>
  </r>
  <r>
    <n v="3539"/>
    <s v="Chokehold"/>
    <s v="A searing new play that takes  an unflinching look at the terrible costs of police shootings in the African American community."/>
    <n v="600"/>
    <n v="718"/>
    <n v="1"/>
    <x v="0"/>
    <s v="US"/>
    <s v="USD"/>
    <n v="1473358122"/>
    <d v="2016-09-08T18:08:42"/>
    <n v="1471543722"/>
    <x v="3539"/>
    <x v="21"/>
    <b v="0"/>
    <n v="13"/>
    <n v="55.23"/>
    <b v="1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n v="1"/>
    <x v="0"/>
    <s v="GB"/>
    <s v="GBP"/>
    <n v="1466899491"/>
    <d v="2016-06-26T00:04:51"/>
    <n v="1464307491"/>
    <x v="3540"/>
    <x v="1"/>
    <b v="0"/>
    <n v="8"/>
    <n v="46.13"/>
    <b v="1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n v="1"/>
    <x v="0"/>
    <s v="GB"/>
    <s v="GBP"/>
    <n v="1441042275"/>
    <d v="2015-08-31T17:31:15"/>
    <n v="1438882275"/>
    <x v="3541"/>
    <x v="25"/>
    <b v="0"/>
    <n v="32"/>
    <n v="39.380000000000003"/>
    <b v="1"/>
    <x v="1"/>
    <x v="6"/>
  </r>
  <r>
    <n v="3542"/>
    <s v="Gifts of War"/>
    <s v="Ancient Greece. Giddy, champagne soaked debauchery celebrating the Trojan War's end leads to a shocking and deadly surprise."/>
    <n v="5500"/>
    <n v="5623"/>
    <n v="1"/>
    <x v="0"/>
    <s v="US"/>
    <s v="USD"/>
    <n v="1410099822"/>
    <d v="2014-09-07T14:23:42"/>
    <n v="1404915822"/>
    <x v="3542"/>
    <x v="12"/>
    <b v="0"/>
    <n v="85"/>
    <n v="66.150000000000006"/>
    <b v="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"/>
    <x v="0"/>
    <s v="DE"/>
    <s v="EUR"/>
    <n v="1435255659"/>
    <d v="2015-06-25T18:07:39"/>
    <n v="1432663659"/>
    <x v="3543"/>
    <x v="1"/>
    <b v="0"/>
    <n v="29"/>
    <n v="54.14"/>
    <b v="1"/>
    <x v="1"/>
    <x v="6"/>
  </r>
  <r>
    <n v="3544"/>
    <s v="Gruoch, or Lady Macbeth"/>
    <s v="Death &amp; Pretzels presents the world premiere of Paul Pasulka's Gruoch, or Lady Macbeth"/>
    <n v="2500"/>
    <n v="2500"/>
    <n v="1"/>
    <x v="0"/>
    <s v="US"/>
    <s v="USD"/>
    <n v="1425758257"/>
    <d v="2015-03-07T19:57:37"/>
    <n v="1423166257"/>
    <x v="3544"/>
    <x v="1"/>
    <b v="0"/>
    <n v="24"/>
    <n v="104.17"/>
    <b v="1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"/>
    <x v="0"/>
    <s v="US"/>
    <s v="USD"/>
    <n v="1428780159"/>
    <d v="2015-04-11T19:22:39"/>
    <n v="1426188159"/>
    <x v="3545"/>
    <x v="1"/>
    <b v="0"/>
    <n v="8"/>
    <n v="31.38"/>
    <b v="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"/>
    <x v="0"/>
    <s v="US"/>
    <s v="USD"/>
    <n v="1427860740"/>
    <d v="2015-04-01T03:59:00"/>
    <n v="1426002684"/>
    <x v="3546"/>
    <x v="24"/>
    <b v="0"/>
    <n v="19"/>
    <n v="59.21"/>
    <b v="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n v="1"/>
    <x v="0"/>
    <s v="US"/>
    <s v="USD"/>
    <n v="1463198340"/>
    <d v="2016-05-14T03:59:00"/>
    <n v="1461117201"/>
    <x v="3547"/>
    <x v="17"/>
    <b v="0"/>
    <n v="336"/>
    <n v="119.18"/>
    <b v="1"/>
    <x v="1"/>
    <x v="6"/>
  </r>
  <r>
    <n v="3548"/>
    <s v="THE UNDERSTUDY @ WORKING STAGE"/>
    <s v="We're putting together a production of THE UNDERSTUDY by Theresa Rebeck and hope you'll help us share this story."/>
    <n v="2100"/>
    <n v="2140"/>
    <n v="1"/>
    <x v="0"/>
    <s v="US"/>
    <s v="USD"/>
    <n v="1457139600"/>
    <d v="2016-03-05T01:00:00"/>
    <n v="1455230214"/>
    <x v="3548"/>
    <x v="24"/>
    <b v="0"/>
    <n v="13"/>
    <n v="164.62"/>
    <b v="1"/>
    <x v="1"/>
    <x v="6"/>
  </r>
  <r>
    <n v="3549"/>
    <s v="The Munitionettes"/>
    <s v="Help us bring to life tales of hardship, danger and community of extraordinary women working in WW1 munitions factories."/>
    <n v="1000"/>
    <n v="1020"/>
    <n v="1"/>
    <x v="0"/>
    <s v="GB"/>
    <s v="GBP"/>
    <n v="1441358873"/>
    <d v="2015-09-04T09:27:53"/>
    <n v="1438939673"/>
    <x v="3549"/>
    <x v="33"/>
    <b v="0"/>
    <n v="42"/>
    <n v="24.29"/>
    <b v="1"/>
    <x v="1"/>
    <x v="6"/>
  </r>
  <r>
    <n v="3550"/>
    <s v="MOONFACE"/>
    <s v="MOONFACE explores the formative f***k-ups of adolescence. Fresh, incisive new writing. Monologue, movement and striking naturalism."/>
    <n v="2500"/>
    <n v="2620"/>
    <n v="1"/>
    <x v="0"/>
    <s v="GB"/>
    <s v="GBP"/>
    <n v="1462224398"/>
    <d v="2016-05-02T21:26:38"/>
    <n v="1459632398"/>
    <x v="3550"/>
    <x v="1"/>
    <b v="0"/>
    <n v="64"/>
    <n v="40.94"/>
    <b v="1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n v="1"/>
    <x v="0"/>
    <s v="US"/>
    <s v="USD"/>
    <n v="1400796420"/>
    <d v="2014-05-22T22:07:00"/>
    <n v="1398342170"/>
    <x v="3551"/>
    <x v="33"/>
    <b v="0"/>
    <n v="25"/>
    <n v="61.1"/>
    <b v="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"/>
    <x v="0"/>
    <s v="GB"/>
    <s v="GBP"/>
    <n v="1403964324"/>
    <d v="2014-06-28T14:05:24"/>
    <n v="1401372324"/>
    <x v="3552"/>
    <x v="1"/>
    <b v="0"/>
    <n v="20"/>
    <n v="38.65"/>
    <b v="1"/>
    <x v="1"/>
    <x v="6"/>
  </r>
  <r>
    <n v="3553"/>
    <s v="Coming Home"/>
    <s v="Professional actors bring to life the true stories of 5 African-Americans struggling with mental health and their search for healing."/>
    <n v="5500"/>
    <n v="5845"/>
    <n v="1"/>
    <x v="0"/>
    <s v="US"/>
    <s v="USD"/>
    <n v="1439337600"/>
    <d v="2015-08-12T00:00:00"/>
    <n v="1436575280"/>
    <x v="3553"/>
    <x v="22"/>
    <b v="0"/>
    <n v="104"/>
    <n v="56.2"/>
    <b v="1"/>
    <x v="1"/>
    <x v="6"/>
  </r>
  <r>
    <n v="3554"/>
    <s v="MASKS: Off-Broadway Debut"/>
    <s v="MASKS is a dramedy dealing with what it means to be alive, the reliability of identity, and what it means to suffer."/>
    <n v="5000"/>
    <n v="5671.11"/>
    <n v="1"/>
    <x v="0"/>
    <s v="US"/>
    <s v="USD"/>
    <n v="1423674000"/>
    <d v="2015-02-11T17:00:00"/>
    <n v="1421025159"/>
    <x v="3554"/>
    <x v="0"/>
    <b v="0"/>
    <n v="53"/>
    <n v="107"/>
    <b v="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"/>
    <x v="0"/>
    <s v="IT"/>
    <s v="EUR"/>
    <n v="1479382594"/>
    <d v="2016-11-17T11:36:34"/>
    <n v="1476786994"/>
    <x v="3555"/>
    <x v="1"/>
    <b v="0"/>
    <n v="14"/>
    <n v="171.43"/>
    <b v="1"/>
    <x v="1"/>
    <x v="6"/>
  </r>
  <r>
    <n v="3556"/>
    <s v="Immortal"/>
    <s v="'Immortal', a play about five English Air Bombers in WW2, is an exciting first project for the brand new Production Company, GreanTea."/>
    <n v="2200"/>
    <n v="2210"/>
    <n v="1"/>
    <x v="0"/>
    <s v="GB"/>
    <s v="GBP"/>
    <n v="1408289724"/>
    <d v="2014-08-17T15:35:24"/>
    <n v="1403105724"/>
    <x v="3556"/>
    <x v="12"/>
    <b v="0"/>
    <n v="20"/>
    <n v="110.5"/>
    <b v="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n v="1"/>
    <x v="0"/>
    <s v="US"/>
    <s v="USD"/>
    <n v="1399271911"/>
    <d v="2014-05-05T06:38:31"/>
    <n v="1396334311"/>
    <x v="3557"/>
    <x v="35"/>
    <b v="0"/>
    <n v="558"/>
    <n v="179.28"/>
    <b v="1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n v="1"/>
    <x v="0"/>
    <s v="GB"/>
    <s v="GBP"/>
    <n v="1435352400"/>
    <d v="2015-06-26T21:00:00"/>
    <n v="1431718575"/>
    <x v="3558"/>
    <x v="16"/>
    <b v="0"/>
    <n v="22"/>
    <n v="22.91"/>
    <b v="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"/>
    <x v="0"/>
    <s v="AU"/>
    <s v="AUD"/>
    <n v="1438333080"/>
    <d v="2015-07-31T08:58:00"/>
    <n v="1436408308"/>
    <x v="3559"/>
    <x v="24"/>
    <b v="0"/>
    <n v="24"/>
    <n v="43.13"/>
    <b v="1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n v="1"/>
    <x v="0"/>
    <s v="CA"/>
    <s v="CAD"/>
    <n v="1432694700"/>
    <d v="2015-05-27T02:45:00"/>
    <n v="1429651266"/>
    <x v="3560"/>
    <x v="6"/>
    <b v="0"/>
    <n v="74"/>
    <n v="46.89"/>
    <b v="1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"/>
    <x v="0"/>
    <s v="US"/>
    <s v="USD"/>
    <n v="1438799760"/>
    <d v="2015-08-05T18:36:00"/>
    <n v="1437236378"/>
    <x v="3561"/>
    <x v="10"/>
    <b v="0"/>
    <n v="54"/>
    <n v="47.41"/>
    <b v="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"/>
    <x v="0"/>
    <s v="GB"/>
    <s v="GBP"/>
    <n v="1457906400"/>
    <d v="2016-03-13T22:00:00"/>
    <n v="1457115427"/>
    <x v="3562"/>
    <x v="60"/>
    <b v="0"/>
    <n v="31"/>
    <n v="15.13"/>
    <b v="1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"/>
    <x v="0"/>
    <s v="GB"/>
    <s v="GBP"/>
    <n v="1470078000"/>
    <d v="2016-08-01T19:00:00"/>
    <n v="1467648456"/>
    <x v="3563"/>
    <x v="33"/>
    <b v="0"/>
    <n v="25"/>
    <n v="21.1"/>
    <b v="1"/>
    <x v="1"/>
    <x v="6"/>
  </r>
  <r>
    <n v="3564"/>
    <s v="The Pillowman Aberdeen"/>
    <s v="Multi Award-Winng play THE PILLOWMAN coming to the Arts Centre Theatre, Aberdeen"/>
    <n v="1000"/>
    <n v="1005"/>
    <n v="1"/>
    <x v="0"/>
    <s v="GB"/>
    <s v="GBP"/>
    <n v="1444060800"/>
    <d v="2015-10-05T16:00:00"/>
    <n v="1440082649"/>
    <x v="3564"/>
    <x v="32"/>
    <b v="0"/>
    <n v="17"/>
    <n v="59.12"/>
    <b v="1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"/>
    <x v="0"/>
    <s v="US"/>
    <s v="USD"/>
    <n v="1420048208"/>
    <d v="2014-12-31T17:50:08"/>
    <n v="1417456208"/>
    <x v="3565"/>
    <x v="1"/>
    <b v="0"/>
    <n v="12"/>
    <n v="97.92"/>
    <b v="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"/>
    <x v="0"/>
    <s v="GB"/>
    <s v="GBP"/>
    <n v="1422015083"/>
    <d v="2015-01-23T12:11:23"/>
    <n v="1419423083"/>
    <x v="3566"/>
    <x v="1"/>
    <b v="0"/>
    <n v="38"/>
    <n v="55.13"/>
    <b v="1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"/>
    <x v="0"/>
    <s v="GB"/>
    <s v="GBP"/>
    <n v="1433964444"/>
    <d v="2015-06-10T19:27:24"/>
    <n v="1431372444"/>
    <x v="3567"/>
    <x v="1"/>
    <b v="0"/>
    <n v="41"/>
    <n v="26.54"/>
    <b v="1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n v="1"/>
    <x v="0"/>
    <s v="US"/>
    <s v="USD"/>
    <n v="1410975994"/>
    <d v="2014-09-17T17:46:34"/>
    <n v="1408383994"/>
    <x v="3568"/>
    <x v="1"/>
    <b v="0"/>
    <n v="19"/>
    <n v="58.42"/>
    <b v="1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"/>
    <x v="0"/>
    <s v="US"/>
    <s v="USD"/>
    <n v="1420734696"/>
    <d v="2015-01-08T16:31:36"/>
    <n v="1418142696"/>
    <x v="3569"/>
    <x v="1"/>
    <b v="0"/>
    <n v="41"/>
    <n v="122.54"/>
    <b v="1"/>
    <x v="1"/>
    <x v="6"/>
  </r>
  <r>
    <n v="3570"/>
    <s v="The Lower Depths"/>
    <s v="Theatre Machine presents an all-new adaptation of Maxim Gorky's classic of Russian theatre, The Lower Depths."/>
    <n v="2000"/>
    <n v="2287"/>
    <n v="1"/>
    <x v="0"/>
    <s v="US"/>
    <s v="USD"/>
    <n v="1420009200"/>
    <d v="2014-12-31T07:00:00"/>
    <n v="1417593483"/>
    <x v="3570"/>
    <x v="33"/>
    <b v="0"/>
    <n v="26"/>
    <n v="87.96"/>
    <b v="1"/>
    <x v="1"/>
    <x v="6"/>
  </r>
  <r>
    <n v="3571"/>
    <s v="Cans at Theatre503"/>
    <s v="Support Kuleshovâ€™s first full length production; help to build the set and bring a fierce and important new play to life"/>
    <n v="1500"/>
    <n v="1831"/>
    <n v="1"/>
    <x v="0"/>
    <s v="GB"/>
    <s v="GBP"/>
    <n v="1414701413"/>
    <d v="2014-10-30T20:36:53"/>
    <n v="1412109413"/>
    <x v="3571"/>
    <x v="1"/>
    <b v="0"/>
    <n v="25"/>
    <n v="73.239999999999995"/>
    <b v="1"/>
    <x v="1"/>
    <x v="6"/>
  </r>
  <r>
    <n v="3572"/>
    <s v="Monster"/>
    <s v="A darkly comic one woman show by Abram Rooney as part of The Camden Fringe 2015."/>
    <n v="500"/>
    <n v="500"/>
    <n v="1"/>
    <x v="0"/>
    <s v="GB"/>
    <s v="GBP"/>
    <n v="1434894082"/>
    <d v="2015-06-21T13:41:22"/>
    <n v="1432302082"/>
    <x v="3572"/>
    <x v="1"/>
    <b v="0"/>
    <n v="9"/>
    <n v="55.56"/>
    <b v="1"/>
    <x v="1"/>
    <x v="6"/>
  </r>
  <r>
    <n v="3573"/>
    <s v="Licensed To Ill"/>
    <s v="London based theatre makers collaborating to create a new show about the history of HipHop."/>
    <n v="3000"/>
    <n v="3084"/>
    <n v="1"/>
    <x v="0"/>
    <s v="GB"/>
    <s v="GBP"/>
    <n v="1415440846"/>
    <d v="2014-11-08T10:00:46"/>
    <n v="1412845246"/>
    <x v="3573"/>
    <x v="1"/>
    <b v="0"/>
    <n v="78"/>
    <n v="39.54"/>
    <b v="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"/>
    <x v="0"/>
    <s v="US"/>
    <s v="USD"/>
    <n v="1415921848"/>
    <d v="2014-11-13T23:37:28"/>
    <n v="1413326248"/>
    <x v="3574"/>
    <x v="1"/>
    <b v="0"/>
    <n v="45"/>
    <n v="136.78"/>
    <b v="1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n v="1"/>
    <x v="0"/>
    <s v="US"/>
    <s v="USD"/>
    <n v="1470887940"/>
    <d v="2016-08-11T03:59:00"/>
    <n v="1468176527"/>
    <x v="3575"/>
    <x v="0"/>
    <b v="0"/>
    <n v="102"/>
    <n v="99.34"/>
    <b v="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n v="1"/>
    <x v="0"/>
    <s v="US"/>
    <s v="USD"/>
    <n v="1480947054"/>
    <d v="2016-12-05T14:10:54"/>
    <n v="1475759454"/>
    <x v="3576"/>
    <x v="12"/>
    <b v="0"/>
    <n v="5"/>
    <n v="20"/>
    <b v="1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n v="1"/>
    <x v="0"/>
    <s v="US"/>
    <s v="USD"/>
    <n v="1430029680"/>
    <d v="2015-04-26T06:28:00"/>
    <n v="1427741583"/>
    <x v="3577"/>
    <x v="9"/>
    <b v="0"/>
    <n v="27"/>
    <n v="28.89"/>
    <b v="1"/>
    <x v="1"/>
    <x v="6"/>
  </r>
  <r>
    <n v="3578"/>
    <s v="Home"/>
    <s v="An unsparing, slightly surreal look at the effects of the private rented sector on two young women. Based on real events."/>
    <n v="1500"/>
    <n v="1500.2"/>
    <n v="1"/>
    <x v="0"/>
    <s v="GB"/>
    <s v="GBP"/>
    <n v="1462037777"/>
    <d v="2016-04-30T17:36:17"/>
    <n v="1459445777"/>
    <x v="3578"/>
    <x v="1"/>
    <b v="0"/>
    <n v="37"/>
    <n v="40.549999999999997"/>
    <b v="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"/>
    <x v="0"/>
    <s v="GB"/>
    <s v="GBP"/>
    <n v="1459444656"/>
    <d v="2016-03-31T17:17:36"/>
    <n v="1456856256"/>
    <x v="3579"/>
    <x v="1"/>
    <b v="0"/>
    <n v="14"/>
    <n v="35.71"/>
    <b v="1"/>
    <x v="1"/>
    <x v="6"/>
  </r>
  <r>
    <n v="3580"/>
    <s v="Annabel Lost"/>
    <s v="Annabel Lost combines visual art and performance poetry to tell the story of two orphaned refugees, Quetzal and Rhime."/>
    <n v="900"/>
    <n v="1025"/>
    <n v="1"/>
    <x v="0"/>
    <s v="US"/>
    <s v="USD"/>
    <n v="1425185940"/>
    <d v="2015-03-01T04:59:00"/>
    <n v="1421900022"/>
    <x v="3580"/>
    <x v="52"/>
    <b v="0"/>
    <n v="27"/>
    <n v="37.96"/>
    <b v="1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n v="1"/>
    <x v="0"/>
    <s v="GB"/>
    <s v="GBP"/>
    <n v="1406719110"/>
    <d v="2014-07-30T11:18:30"/>
    <n v="1405509510"/>
    <x v="3581"/>
    <x v="20"/>
    <b v="0"/>
    <n v="45"/>
    <n v="33.33"/>
    <b v="1"/>
    <x v="1"/>
    <x v="6"/>
  </r>
  <r>
    <n v="3582"/>
    <s v="REALLY REALLY"/>
    <s v="A contemporary American play touching on the scorching realities of growing up in the Millennial generation."/>
    <n v="1000"/>
    <n v="2870"/>
    <n v="3"/>
    <x v="0"/>
    <s v="US"/>
    <s v="USD"/>
    <n v="1459822682"/>
    <d v="2016-04-05T02:18:02"/>
    <n v="1458613082"/>
    <x v="3582"/>
    <x v="20"/>
    <b v="0"/>
    <n v="49"/>
    <n v="58.57"/>
    <b v="1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n v="1"/>
    <x v="0"/>
    <s v="US"/>
    <s v="USD"/>
    <n v="1460970805"/>
    <d v="2016-04-18T09:13:25"/>
    <n v="1455790405"/>
    <x v="3583"/>
    <x v="12"/>
    <b v="0"/>
    <n v="24"/>
    <n v="135.63"/>
    <b v="1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"/>
    <x v="0"/>
    <s v="GB"/>
    <s v="GBP"/>
    <n v="1436772944"/>
    <d v="2015-07-13T07:35:44"/>
    <n v="1434180944"/>
    <x v="3584"/>
    <x v="1"/>
    <b v="0"/>
    <n v="112"/>
    <n v="30.94"/>
    <b v="1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n v="1"/>
    <x v="0"/>
    <s v="US"/>
    <s v="USD"/>
    <n v="1419181890"/>
    <d v="2014-12-21T17:11:30"/>
    <n v="1416589890"/>
    <x v="3585"/>
    <x v="1"/>
    <b v="0"/>
    <n v="23"/>
    <n v="176.09"/>
    <b v="1"/>
    <x v="1"/>
    <x v="6"/>
  </r>
  <r>
    <n v="3586"/>
    <s v="Actors &amp; Musicians who are Blind or Autistic"/>
    <s v="See Theatre In A New Light"/>
    <n v="7500"/>
    <n v="8207"/>
    <n v="1"/>
    <x v="0"/>
    <s v="US"/>
    <s v="USD"/>
    <n v="1474649070"/>
    <d v="2016-09-23T16:44:30"/>
    <n v="1469465070"/>
    <x v="3586"/>
    <x v="12"/>
    <b v="0"/>
    <n v="54"/>
    <n v="151.97999999999999"/>
    <b v="1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n v="1"/>
    <x v="0"/>
    <s v="GB"/>
    <s v="GBP"/>
    <n v="1467054000"/>
    <d v="2016-06-27T19:00:00"/>
    <n v="1463144254"/>
    <x v="3587"/>
    <x v="11"/>
    <b v="0"/>
    <n v="28"/>
    <n v="22.61"/>
    <b v="1"/>
    <x v="1"/>
    <x v="6"/>
  </r>
  <r>
    <n v="3588"/>
    <s v="MENTAL Play short-tour 2015!"/>
    <s v="Touring the fast-paced, playful and poignant story of three twenty-somethings in a mental-health support group."/>
    <n v="200"/>
    <n v="201"/>
    <n v="1"/>
    <x v="0"/>
    <s v="GB"/>
    <s v="GBP"/>
    <n v="1430348400"/>
    <d v="2015-04-29T23:00:00"/>
    <n v="1428436410"/>
    <x v="3588"/>
    <x v="24"/>
    <b v="0"/>
    <n v="11"/>
    <n v="18.27"/>
    <b v="1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"/>
    <x v="0"/>
    <s v="US"/>
    <s v="USD"/>
    <n v="1432654347"/>
    <d v="2015-05-26T15:32:27"/>
    <n v="1430494347"/>
    <x v="3589"/>
    <x v="25"/>
    <b v="0"/>
    <n v="62"/>
    <n v="82.26"/>
    <b v="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n v="1"/>
    <x v="0"/>
    <s v="GB"/>
    <s v="GBP"/>
    <n v="1413792034"/>
    <d v="2014-10-20T08:00:34"/>
    <n v="1411200034"/>
    <x v="3590"/>
    <x v="1"/>
    <b v="0"/>
    <n v="73"/>
    <n v="68.53"/>
    <b v="1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2"/>
    <x v="0"/>
    <s v="US"/>
    <s v="USD"/>
    <n v="1422075540"/>
    <d v="2015-01-24T04:59:00"/>
    <n v="1419979544"/>
    <x v="3591"/>
    <x v="17"/>
    <b v="0"/>
    <n v="18"/>
    <n v="68.06"/>
    <b v="1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n v="1"/>
    <x v="0"/>
    <s v="US"/>
    <s v="USD"/>
    <n v="1423630740"/>
    <d v="2015-02-11T04:59:00"/>
    <n v="1418673307"/>
    <x v="3592"/>
    <x v="39"/>
    <b v="0"/>
    <n v="35"/>
    <n v="72.709999999999994"/>
    <b v="1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"/>
    <x v="0"/>
    <s v="US"/>
    <s v="USD"/>
    <n v="1420489560"/>
    <d v="2015-01-05T20:26:00"/>
    <n v="1417469639"/>
    <x v="3593"/>
    <x v="6"/>
    <b v="0"/>
    <n v="43"/>
    <n v="77.19"/>
    <b v="1"/>
    <x v="1"/>
    <x v="6"/>
  </r>
  <r>
    <n v="3594"/>
    <s v="HEDDA"/>
    <s v="An adaptation that realizes the internal struggle of Ibsenâ€™s most renowned protagonist as she traverses a claustrophobic social world"/>
    <n v="1600"/>
    <n v="2015"/>
    <n v="1"/>
    <x v="0"/>
    <s v="US"/>
    <s v="USD"/>
    <n v="1472952982"/>
    <d v="2016-09-04T01:36:22"/>
    <n v="1470792982"/>
    <x v="3594"/>
    <x v="25"/>
    <b v="0"/>
    <n v="36"/>
    <n v="55.97"/>
    <b v="1"/>
    <x v="1"/>
    <x v="6"/>
  </r>
  <r>
    <n v="3595"/>
    <s v="The Flu Season"/>
    <s v="A new theatre company staging Will Eno's The Flu Season in Seattle"/>
    <n v="2600"/>
    <n v="3081"/>
    <n v="1"/>
    <x v="0"/>
    <s v="US"/>
    <s v="USD"/>
    <n v="1426229940"/>
    <d v="2015-03-13T06:59:00"/>
    <n v="1423959123"/>
    <x v="3595"/>
    <x v="9"/>
    <b v="0"/>
    <n v="62"/>
    <n v="49.69"/>
    <b v="1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n v="1"/>
    <x v="0"/>
    <s v="CA"/>
    <s v="CAD"/>
    <n v="1409072982"/>
    <d v="2014-08-26T17:09:42"/>
    <n v="1407258582"/>
    <x v="3596"/>
    <x v="21"/>
    <b v="0"/>
    <n v="15"/>
    <n v="79"/>
    <b v="1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n v="1"/>
    <x v="0"/>
    <s v="US"/>
    <s v="USD"/>
    <n v="1456984740"/>
    <d v="2016-03-03T05:59:00"/>
    <n v="1455717790"/>
    <x v="3597"/>
    <x v="13"/>
    <b v="0"/>
    <n v="33"/>
    <n v="77.73"/>
    <b v="1"/>
    <x v="1"/>
    <x v="6"/>
  </r>
  <r>
    <n v="3598"/>
    <s v="Cinderella"/>
    <s v="River City Theatre Company needs your support as we embark on our thirteenth production, CINDERELLA!"/>
    <n v="1000"/>
    <n v="1101"/>
    <n v="1"/>
    <x v="0"/>
    <s v="US"/>
    <s v="USD"/>
    <n v="1409720340"/>
    <d v="2014-09-03T04:59:00"/>
    <n v="1408129822"/>
    <x v="3598"/>
    <x v="10"/>
    <b v="0"/>
    <n v="27"/>
    <n v="40.78"/>
    <b v="1"/>
    <x v="1"/>
    <x v="6"/>
  </r>
  <r>
    <n v="3599"/>
    <s v="Promised Land"/>
    <s v="Help Chrysalis get this production off the ground!  An original play, we only need $500 to get this production on its feet!"/>
    <n v="500"/>
    <n v="1010"/>
    <n v="2"/>
    <x v="0"/>
    <s v="US"/>
    <s v="USD"/>
    <n v="1440892800"/>
    <d v="2015-08-30T00:00:00"/>
    <n v="1438715077"/>
    <x v="3599"/>
    <x v="25"/>
    <b v="0"/>
    <n v="17"/>
    <n v="59.41"/>
    <b v="1"/>
    <x v="1"/>
    <x v="6"/>
  </r>
  <r>
    <n v="3600"/>
    <s v="Pariah"/>
    <s v="The First Play From The Man Who Brought You The Black James Bond!"/>
    <n v="10"/>
    <n v="13"/>
    <n v="1"/>
    <x v="0"/>
    <s v="US"/>
    <s v="USD"/>
    <n v="1476390164"/>
    <d v="2016-10-13T20:22:44"/>
    <n v="1473970964"/>
    <x v="3600"/>
    <x v="33"/>
    <b v="0"/>
    <n v="4"/>
    <n v="3.25"/>
    <b v="1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n v="1"/>
    <x v="0"/>
    <s v="GB"/>
    <s v="GBP"/>
    <n v="1421452682"/>
    <d v="2015-01-16T23:58:02"/>
    <n v="1418860682"/>
    <x v="3601"/>
    <x v="1"/>
    <b v="0"/>
    <n v="53"/>
    <n v="39.380000000000003"/>
    <b v="1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"/>
    <x v="0"/>
    <s v="US"/>
    <s v="USD"/>
    <n v="1463520479"/>
    <d v="2016-05-17T21:27:59"/>
    <n v="1458336479"/>
    <x v="3602"/>
    <x v="12"/>
    <b v="0"/>
    <n v="49"/>
    <n v="81.67"/>
    <b v="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n v="2"/>
    <x v="0"/>
    <s v="US"/>
    <s v="USD"/>
    <n v="1446759880"/>
    <d v="2015-11-05T21:44:40"/>
    <n v="1444164280"/>
    <x v="3603"/>
    <x v="1"/>
    <b v="0"/>
    <n v="57"/>
    <n v="44.91"/>
    <b v="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"/>
    <x v="0"/>
    <s v="US"/>
    <s v="USD"/>
    <n v="1461913140"/>
    <d v="2016-04-29T06:59:00"/>
    <n v="1461370956"/>
    <x v="3604"/>
    <x v="69"/>
    <b v="0"/>
    <n v="69"/>
    <n v="49.06"/>
    <b v="1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2"/>
    <x v="0"/>
    <s v="GB"/>
    <s v="GBP"/>
    <n v="1455390126"/>
    <d v="2016-02-13T19:02:06"/>
    <n v="1452798126"/>
    <x v="3605"/>
    <x v="1"/>
    <b v="0"/>
    <n v="15"/>
    <n v="30.67"/>
    <b v="1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n v="1"/>
    <x v="0"/>
    <s v="GB"/>
    <s v="GBP"/>
    <n v="1471185057"/>
    <d v="2016-08-14T14:30:57"/>
    <n v="1468593057"/>
    <x v="3606"/>
    <x v="1"/>
    <b v="0"/>
    <n v="64"/>
    <n v="61.06"/>
    <b v="1"/>
    <x v="1"/>
    <x v="6"/>
  </r>
  <r>
    <n v="3607"/>
    <s v="E15 at The Pleasance and CPT"/>
    <s v="'E15' is a verbatim project that looks at the story of the Focus E15 Campaign"/>
    <n v="550"/>
    <n v="580"/>
    <n v="1"/>
    <x v="0"/>
    <s v="GB"/>
    <s v="GBP"/>
    <n v="1450137600"/>
    <d v="2015-12-15T00:00:00"/>
    <n v="1448924882"/>
    <x v="3607"/>
    <x v="20"/>
    <b v="0"/>
    <n v="20"/>
    <n v="29"/>
    <b v="1"/>
    <x v="1"/>
    <x v="6"/>
  </r>
  <r>
    <n v="3608"/>
    <s v="Petrification"/>
    <s v="Help us get the show on the road! Petrification is a new play about home, memory and identity and we need your help to tour."/>
    <n v="800"/>
    <n v="800"/>
    <n v="1"/>
    <x v="0"/>
    <s v="GB"/>
    <s v="GBP"/>
    <n v="1466172000"/>
    <d v="2016-06-17T14:00:00"/>
    <n v="1463418090"/>
    <x v="3608"/>
    <x v="22"/>
    <b v="0"/>
    <n v="27"/>
    <n v="29.63"/>
    <b v="1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2"/>
    <x v="0"/>
    <s v="GB"/>
    <s v="GBP"/>
    <n v="1459378085"/>
    <d v="2016-03-30T22:48:05"/>
    <n v="1456789685"/>
    <x v="3609"/>
    <x v="1"/>
    <b v="0"/>
    <n v="21"/>
    <n v="143.1"/>
    <b v="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n v="2"/>
    <x v="0"/>
    <s v="GB"/>
    <s v="GBP"/>
    <n v="1439806936"/>
    <d v="2015-08-17T10:22:16"/>
    <n v="1437214936"/>
    <x v="3610"/>
    <x v="1"/>
    <b v="0"/>
    <n v="31"/>
    <n v="52.35"/>
    <b v="1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n v="1"/>
    <x v="0"/>
    <s v="GB"/>
    <s v="GBP"/>
    <n v="1428483201"/>
    <d v="2015-04-08T08:53:21"/>
    <n v="1425891201"/>
    <x v="3611"/>
    <x v="1"/>
    <b v="0"/>
    <n v="51"/>
    <n v="66.67"/>
    <b v="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n v="1"/>
    <x v="0"/>
    <s v="CA"/>
    <s v="CAD"/>
    <n v="1402334811"/>
    <d v="2014-06-09T17:26:51"/>
    <n v="1401470811"/>
    <x v="3612"/>
    <x v="2"/>
    <b v="0"/>
    <n v="57"/>
    <n v="126.67"/>
    <b v="1"/>
    <x v="1"/>
    <x v="6"/>
  </r>
  <r>
    <n v="3613"/>
    <s v="HIS NAME IS ARTHUR HOLMBERG"/>
    <s v="a woman walks into a bar except she looks like a man and no one's serving drinks. one night only"/>
    <n v="1250"/>
    <n v="1250"/>
    <n v="1"/>
    <x v="0"/>
    <s v="US"/>
    <s v="USD"/>
    <n v="1403964574"/>
    <d v="2014-06-28T14:09:34"/>
    <n v="1401372574"/>
    <x v="3613"/>
    <x v="1"/>
    <b v="0"/>
    <n v="20"/>
    <n v="62.5"/>
    <b v="1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n v="1"/>
    <x v="0"/>
    <s v="US"/>
    <s v="USD"/>
    <n v="1434675616"/>
    <d v="2015-06-19T01:00:16"/>
    <n v="1432083616"/>
    <x v="3614"/>
    <x v="1"/>
    <b v="0"/>
    <n v="71"/>
    <n v="35.49"/>
    <b v="1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n v="1"/>
    <x v="0"/>
    <s v="GB"/>
    <s v="GBP"/>
    <n v="1449756896"/>
    <d v="2015-12-10T14:14:56"/>
    <n v="1447164896"/>
    <x v="3615"/>
    <x v="1"/>
    <b v="0"/>
    <n v="72"/>
    <n v="37.08"/>
    <b v="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"/>
    <x v="0"/>
    <s v="GB"/>
    <s v="GBP"/>
    <n v="1426801664"/>
    <d v="2015-03-19T21:47:44"/>
    <n v="1424213264"/>
    <x v="3616"/>
    <x v="1"/>
    <b v="0"/>
    <n v="45"/>
    <n v="69.33"/>
    <b v="1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n v="1"/>
    <x v="0"/>
    <s v="GB"/>
    <s v="GBP"/>
    <n v="1488240000"/>
    <d v="2017-02-28T00:00:00"/>
    <n v="1486996729"/>
    <x v="3617"/>
    <x v="20"/>
    <b v="0"/>
    <n v="51"/>
    <n v="17.25"/>
    <b v="1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n v="1"/>
    <x v="0"/>
    <s v="GB"/>
    <s v="GBP"/>
    <n v="1433343850"/>
    <d v="2015-06-03T15:04:10"/>
    <n v="1430751850"/>
    <x v="3618"/>
    <x v="1"/>
    <b v="0"/>
    <n v="56"/>
    <n v="36.07"/>
    <b v="1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n v="1"/>
    <x v="0"/>
    <s v="US"/>
    <s v="USD"/>
    <n v="1479592800"/>
    <d v="2016-11-19T22:00:00"/>
    <n v="1476760226"/>
    <x v="3619"/>
    <x v="15"/>
    <b v="0"/>
    <n v="17"/>
    <n v="66.47"/>
    <b v="1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"/>
    <x v="0"/>
    <s v="US"/>
    <s v="USD"/>
    <n v="1425528000"/>
    <d v="2015-03-05T04:00:00"/>
    <n v="1422916261"/>
    <x v="3620"/>
    <x v="1"/>
    <b v="0"/>
    <n v="197"/>
    <n v="56.07"/>
    <b v="1"/>
    <x v="1"/>
    <x v="6"/>
  </r>
  <r>
    <n v="3621"/>
    <s v="EverScape"/>
    <s v="Bare Theatre and Sonorous Road collaborate on the NC debut of  Allan Maule's gamer fantasy play that was extended in New York."/>
    <n v="3000"/>
    <n v="3292"/>
    <n v="1"/>
    <x v="0"/>
    <s v="US"/>
    <s v="USD"/>
    <n v="1475269200"/>
    <d v="2016-09-30T21:00:00"/>
    <n v="1473200844"/>
    <x v="3621"/>
    <x v="17"/>
    <b v="0"/>
    <n v="70"/>
    <n v="47.03"/>
    <b v="1"/>
    <x v="1"/>
    <x v="6"/>
  </r>
  <r>
    <n v="3622"/>
    <s v="Shakespeare's Pericles, Prince of Tyre"/>
    <s v="5 actors. 39 characters. 1 epic adventure. Presented by the Cradle Theatre Company."/>
    <n v="1000"/>
    <n v="1000.99"/>
    <n v="1"/>
    <x v="0"/>
    <s v="US"/>
    <s v="USD"/>
    <n v="1411874580"/>
    <d v="2014-09-28T03:23:00"/>
    <n v="1409030371"/>
    <x v="3622"/>
    <x v="15"/>
    <b v="0"/>
    <n v="21"/>
    <n v="47.67"/>
    <b v="1"/>
    <x v="1"/>
    <x v="6"/>
  </r>
  <r>
    <n v="3623"/>
    <s v="Since I've Been Here"/>
    <s v="An original play exploring the complications of romantic relationships in all forms."/>
    <n v="2500"/>
    <n v="3000"/>
    <n v="1"/>
    <x v="0"/>
    <s v="US"/>
    <s v="USD"/>
    <n v="1406358000"/>
    <d v="2014-07-26T07:00:00"/>
    <n v="1404841270"/>
    <x v="3623"/>
    <x v="10"/>
    <b v="0"/>
    <n v="34"/>
    <n v="88.24"/>
    <b v="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"/>
    <x v="0"/>
    <s v="US"/>
    <s v="USD"/>
    <n v="1471977290"/>
    <d v="2016-08-23T18:34:50"/>
    <n v="1466793290"/>
    <x v="3624"/>
    <x v="12"/>
    <b v="0"/>
    <n v="39"/>
    <n v="80.72"/>
    <b v="1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"/>
    <x v="0"/>
    <s v="GB"/>
    <s v="GBP"/>
    <n v="1435851577"/>
    <d v="2015-07-02T15:39:37"/>
    <n v="1433259577"/>
    <x v="3625"/>
    <x v="1"/>
    <b v="0"/>
    <n v="78"/>
    <n v="39.49"/>
    <b v="1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n v="1"/>
    <x v="0"/>
    <s v="GB"/>
    <s v="GBP"/>
    <n v="1408204857"/>
    <d v="2014-08-16T16:00:57"/>
    <n v="1406390457"/>
    <x v="3626"/>
    <x v="21"/>
    <b v="0"/>
    <n v="48"/>
    <n v="84.85"/>
    <b v="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n v="1"/>
    <x v="0"/>
    <s v="US"/>
    <s v="USD"/>
    <n v="1463803140"/>
    <d v="2016-05-21T03:59:00"/>
    <n v="1459446487"/>
    <x v="3627"/>
    <x v="38"/>
    <b v="0"/>
    <n v="29"/>
    <n v="68.97"/>
    <b v="1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s v="US"/>
    <s v="USD"/>
    <n v="1450040396"/>
    <d v="2015-12-13T20:59:56"/>
    <n v="1444852796"/>
    <x v="3628"/>
    <x v="12"/>
    <b v="0"/>
    <n v="0"/>
    <s v="N/A"/>
    <b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2"/>
    <s v="US"/>
    <s v="USD"/>
    <n v="1462467600"/>
    <d v="2016-05-05T17:00:00"/>
    <n v="1457403364"/>
    <x v="3629"/>
    <x v="50"/>
    <b v="0"/>
    <n v="2"/>
    <n v="1"/>
    <b v="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n v="0"/>
    <x v="2"/>
    <s v="GB"/>
    <s v="GBP"/>
    <n v="1417295990"/>
    <d v="2014-11-29T21:19:50"/>
    <n v="1414700390"/>
    <x v="3630"/>
    <x v="1"/>
    <b v="0"/>
    <n v="1"/>
    <n v="1"/>
    <b v="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n v="1"/>
    <x v="2"/>
    <s v="US"/>
    <s v="USD"/>
    <n v="1411444740"/>
    <d v="2014-09-23T03:59:00"/>
    <n v="1409335497"/>
    <x v="3631"/>
    <x v="17"/>
    <b v="0"/>
    <n v="59"/>
    <n v="147.88"/>
    <b v="0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n v="0"/>
    <x v="2"/>
    <s v="GB"/>
    <s v="GBP"/>
    <n v="1416781749"/>
    <d v="2014-11-23T22:29:09"/>
    <n v="1415053749"/>
    <x v="3632"/>
    <x v="18"/>
    <b v="0"/>
    <n v="1"/>
    <n v="100"/>
    <b v="0"/>
    <x v="1"/>
    <x v="40"/>
  </r>
  <r>
    <n v="3633"/>
    <s v="SMOKEY AND THE BANDIT: THE MUSICAL"/>
    <s v="SMOKEY AND THE BANDIT: THE MUSICAL_x000a_The classic film, characters and music you love, on stage, LIVE!"/>
    <n v="5000"/>
    <n v="1762"/>
    <n v="0"/>
    <x v="2"/>
    <s v="US"/>
    <s v="USD"/>
    <n v="1479517200"/>
    <d v="2016-11-19T01:00:00"/>
    <n v="1475765867"/>
    <x v="3633"/>
    <x v="40"/>
    <b v="0"/>
    <n v="31"/>
    <n v="56.84"/>
    <b v="0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n v="0"/>
    <x v="2"/>
    <s v="CA"/>
    <s v="CAD"/>
    <n v="1484366340"/>
    <d v="2017-01-14T03:59:00"/>
    <n v="1480219174"/>
    <x v="3634"/>
    <x v="64"/>
    <b v="0"/>
    <n v="18"/>
    <n v="176.94"/>
    <b v="0"/>
    <x v="1"/>
    <x v="40"/>
  </r>
  <r>
    <n v="3635"/>
    <s v="Mary's Son"/>
    <s v="Mary's Son is a pop opera about Jesus and the hope he brings to all people."/>
    <n v="3500"/>
    <n v="1276"/>
    <n v="0"/>
    <x v="2"/>
    <s v="US"/>
    <s v="USD"/>
    <n v="1461186676"/>
    <d v="2016-04-20T21:11:16"/>
    <n v="1458594676"/>
    <x v="3635"/>
    <x v="1"/>
    <b v="0"/>
    <n v="10"/>
    <n v="127.6"/>
    <b v="0"/>
    <x v="1"/>
    <x v="40"/>
  </r>
  <r>
    <n v="3636"/>
    <s v="The Brother's of B-Block"/>
    <s v="The Brotherâ€™s of B-block is a musical play. A new take on &quot;OZ&quot; _x000a_The Wizard of OZ meets HBO's OZ."/>
    <n v="150000"/>
    <n v="0"/>
    <n v="0"/>
    <x v="2"/>
    <s v="US"/>
    <s v="USD"/>
    <n v="1442248829"/>
    <d v="2015-09-14T16:40:29"/>
    <n v="1439224829"/>
    <x v="3636"/>
    <x v="6"/>
    <b v="0"/>
    <n v="0"/>
    <s v="N/A"/>
    <b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n v="0"/>
    <x v="2"/>
    <s v="US"/>
    <s v="USD"/>
    <n v="1420130935"/>
    <d v="2015-01-01T16:48:55"/>
    <n v="1417538935"/>
    <x v="3637"/>
    <x v="1"/>
    <b v="0"/>
    <n v="14"/>
    <n v="66.14"/>
    <b v="0"/>
    <x v="1"/>
    <x v="40"/>
  </r>
  <r>
    <n v="3638"/>
    <s v="Project Hedwig and the Angry Inch"/>
    <s v="A rock and roll journey that explores love, loss, redemption, duality and ascension."/>
    <n v="3300"/>
    <n v="216"/>
    <n v="0"/>
    <x v="2"/>
    <s v="CA"/>
    <s v="CAD"/>
    <n v="1429456132"/>
    <d v="2015-04-19T15:08:52"/>
    <n v="1424275732"/>
    <x v="3638"/>
    <x v="12"/>
    <b v="0"/>
    <n v="2"/>
    <n v="108"/>
    <b v="0"/>
    <x v="1"/>
    <x v="40"/>
  </r>
  <r>
    <n v="3639"/>
    <s v="POE!"/>
    <s v="POE is a tragicomic musical about the life and works of Edgar Poe, with Death as his therapist helping him find peace in the beyond."/>
    <n v="25000"/>
    <n v="1"/>
    <n v="0"/>
    <x v="2"/>
    <s v="US"/>
    <s v="USD"/>
    <n v="1475853060"/>
    <d v="2016-10-07T15:11:00"/>
    <n v="1470672906"/>
    <x v="3639"/>
    <x v="12"/>
    <b v="0"/>
    <n v="1"/>
    <n v="1"/>
    <b v="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0"/>
    <x v="2"/>
    <s v="US"/>
    <s v="USD"/>
    <n v="1431283530"/>
    <d v="2015-05-10T18:45:30"/>
    <n v="1428691530"/>
    <x v="3640"/>
    <x v="1"/>
    <b v="0"/>
    <n v="3"/>
    <n v="18.329999999999998"/>
    <b v="0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s v="US"/>
    <s v="USD"/>
    <n v="1412485200"/>
    <d v="2014-10-05T05:00:00"/>
    <n v="1410966179"/>
    <x v="3641"/>
    <x v="10"/>
    <b v="0"/>
    <n v="0"/>
    <s v="N/A"/>
    <b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n v="0"/>
    <x v="2"/>
    <s v="DE"/>
    <s v="EUR"/>
    <n v="1448902800"/>
    <d v="2015-11-30T17:00:00"/>
    <n v="1445369727"/>
    <x v="3642"/>
    <x v="43"/>
    <b v="0"/>
    <n v="2"/>
    <n v="7.5"/>
    <b v="0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s v="US"/>
    <s v="USD"/>
    <n v="1447734439"/>
    <d v="2015-11-17T04:27:19"/>
    <n v="1444274839"/>
    <x v="3643"/>
    <x v="4"/>
    <b v="0"/>
    <n v="0"/>
    <s v="N/A"/>
    <b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n v="0"/>
    <x v="2"/>
    <s v="US"/>
    <s v="USD"/>
    <n v="1457413140"/>
    <d v="2016-03-08T04:59:00"/>
    <n v="1454996887"/>
    <x v="3644"/>
    <x v="33"/>
    <b v="0"/>
    <n v="12"/>
    <n v="68.42"/>
    <b v="0"/>
    <x v="1"/>
    <x v="40"/>
  </r>
  <r>
    <n v="3645"/>
    <s v="If the Shoe Fits"/>
    <s v="This new musical comedy empowers women and girls of all ages to be themselves in their shoes, whatever shoes they choose."/>
    <n v="1000"/>
    <n v="1"/>
    <n v="0"/>
    <x v="2"/>
    <s v="CA"/>
    <s v="CAD"/>
    <n v="1479773838"/>
    <d v="2016-11-22T00:17:18"/>
    <n v="1477178238"/>
    <x v="3645"/>
    <x v="1"/>
    <b v="0"/>
    <n v="1"/>
    <n v="1"/>
    <b v="0"/>
    <x v="1"/>
    <x v="40"/>
  </r>
  <r>
    <n v="3646"/>
    <s v="Our Sacred Honor"/>
    <s v="Develop demo materials for new, true story of teen Revolutionary War heroes - for hybrid film/live stage musical"/>
    <n v="10000"/>
    <n v="481"/>
    <n v="0"/>
    <x v="2"/>
    <s v="US"/>
    <s v="USD"/>
    <n v="1434497400"/>
    <d v="2015-06-16T23:30:00"/>
    <n v="1431770802"/>
    <x v="3646"/>
    <x v="22"/>
    <b v="0"/>
    <n v="8"/>
    <n v="60.13"/>
    <b v="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n v="0"/>
    <x v="2"/>
    <s v="GB"/>
    <s v="GBP"/>
    <n v="1475258327"/>
    <d v="2016-09-30T17:58:47"/>
    <n v="1471370327"/>
    <x v="3647"/>
    <x v="11"/>
    <b v="0"/>
    <n v="2"/>
    <n v="15"/>
    <b v="0"/>
    <x v="1"/>
    <x v="40"/>
  </r>
  <r>
    <n v="3648"/>
    <s v="Moth Theater Lives"/>
    <s v="Help Moth Live! Support Moth and its artist collective to achieve its 2014/15 season."/>
    <n v="40000"/>
    <n v="40153"/>
    <n v="1"/>
    <x v="0"/>
    <s v="US"/>
    <s v="USD"/>
    <n v="1412492445"/>
    <d v="2014-10-05T07:00:45"/>
    <n v="1409900445"/>
    <x v="3648"/>
    <x v="1"/>
    <b v="0"/>
    <n v="73"/>
    <n v="550.04"/>
    <b v="1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"/>
    <x v="0"/>
    <s v="CA"/>
    <s v="CAD"/>
    <n v="1402938394"/>
    <d v="2014-06-16T17:06:34"/>
    <n v="1400691994"/>
    <x v="3649"/>
    <x v="9"/>
    <b v="0"/>
    <n v="8"/>
    <n v="97.5"/>
    <b v="1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n v="1"/>
    <x v="0"/>
    <s v="GB"/>
    <s v="GBP"/>
    <n v="1454412584"/>
    <d v="2016-02-02T11:29:44"/>
    <n v="1452598184"/>
    <x v="3650"/>
    <x v="21"/>
    <b v="0"/>
    <n v="17"/>
    <n v="29.41"/>
    <b v="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"/>
    <x v="0"/>
    <s v="US"/>
    <s v="USD"/>
    <n v="1407686340"/>
    <d v="2014-08-10T15:59:00"/>
    <n v="1404833442"/>
    <x v="3651"/>
    <x v="15"/>
    <b v="0"/>
    <n v="9"/>
    <n v="57.78"/>
    <b v="1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n v="3"/>
    <x v="0"/>
    <s v="CA"/>
    <s v="CAD"/>
    <n v="1472097540"/>
    <d v="2016-08-25T03:59:00"/>
    <n v="1471188502"/>
    <x v="3652"/>
    <x v="55"/>
    <b v="0"/>
    <n v="17"/>
    <n v="44.24"/>
    <b v="1"/>
    <x v="1"/>
    <x v="6"/>
  </r>
  <r>
    <n v="3653"/>
    <s v="ALLIE"/>
    <s v="ALLIE is a new dark comedy play which will premiere at the Edinburgh Festival Fringe 2015. Written and produced by Ruaraidh Murray."/>
    <n v="2000"/>
    <n v="2010"/>
    <n v="1"/>
    <x v="0"/>
    <s v="GB"/>
    <s v="GBP"/>
    <n v="1438764207"/>
    <d v="2015-08-05T08:43:27"/>
    <n v="1436172207"/>
    <x v="3653"/>
    <x v="1"/>
    <b v="0"/>
    <n v="33"/>
    <n v="60.91"/>
    <b v="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2"/>
    <x v="0"/>
    <s v="GB"/>
    <s v="GBP"/>
    <n v="1459702800"/>
    <d v="2016-04-03T17:00:00"/>
    <n v="1457690386"/>
    <x v="3654"/>
    <x v="26"/>
    <b v="0"/>
    <n v="38"/>
    <n v="68.84"/>
    <b v="1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n v="1"/>
    <x v="0"/>
    <s v="US"/>
    <s v="USD"/>
    <n v="1437202740"/>
    <d v="2015-07-18T06:59:00"/>
    <n v="1434654998"/>
    <x v="3655"/>
    <x v="41"/>
    <b v="0"/>
    <n v="79"/>
    <n v="73.58"/>
    <b v="1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n v="1"/>
    <x v="0"/>
    <s v="CH"/>
    <s v="CHF"/>
    <n v="1485989940"/>
    <d v="2017-02-01T22:59:00"/>
    <n v="1483393836"/>
    <x v="3656"/>
    <x v="1"/>
    <b v="0"/>
    <n v="46"/>
    <n v="115.02"/>
    <b v="1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"/>
    <x v="0"/>
    <s v="DK"/>
    <s v="DKK"/>
    <n v="1464817320"/>
    <d v="2016-06-01T21:42:00"/>
    <n v="1462806419"/>
    <x v="3657"/>
    <x v="26"/>
    <b v="0"/>
    <n v="20"/>
    <n v="110.75"/>
    <b v="1"/>
    <x v="1"/>
    <x v="6"/>
  </r>
  <r>
    <n v="3658"/>
    <s v="Mr. Marmalade"/>
    <s v="Life is hard when your own imaginary friend can't make time for you."/>
    <n v="1500"/>
    <n v="1510"/>
    <n v="1"/>
    <x v="0"/>
    <s v="US"/>
    <s v="USD"/>
    <n v="1404273540"/>
    <d v="2014-07-02T03:59:00"/>
    <n v="1400272580"/>
    <x v="3658"/>
    <x v="32"/>
    <b v="0"/>
    <n v="20"/>
    <n v="75.5"/>
    <b v="1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n v="1"/>
    <x v="0"/>
    <s v="US"/>
    <s v="USD"/>
    <n v="1426775940"/>
    <d v="2015-03-19T14:39:00"/>
    <n v="1424414350"/>
    <x v="3659"/>
    <x v="14"/>
    <b v="0"/>
    <n v="13"/>
    <n v="235.46"/>
    <b v="1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"/>
    <x v="0"/>
    <s v="GB"/>
    <s v="GBP"/>
    <n v="1419368925"/>
    <d v="2014-12-23T21:08:45"/>
    <n v="1417208925"/>
    <x v="3660"/>
    <x v="25"/>
    <b v="0"/>
    <n v="22"/>
    <n v="11.36"/>
    <b v="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"/>
    <x v="0"/>
    <s v="US"/>
    <s v="USD"/>
    <n v="1460260800"/>
    <d v="2016-04-10T04:00:00"/>
    <n v="1458336672"/>
    <x v="3661"/>
    <x v="24"/>
    <b v="0"/>
    <n v="36"/>
    <n v="92.5"/>
    <b v="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"/>
    <x v="0"/>
    <s v="CA"/>
    <s v="CAD"/>
    <n v="1427775414"/>
    <d v="2015-03-31T04:16:54"/>
    <n v="1425187014"/>
    <x v="3662"/>
    <x v="1"/>
    <b v="0"/>
    <n v="40"/>
    <n v="202.85"/>
    <b v="1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"/>
    <x v="0"/>
    <s v="GB"/>
    <s v="GBP"/>
    <n v="1482321030"/>
    <d v="2016-12-21T11:50:30"/>
    <n v="1477133430"/>
    <x v="3663"/>
    <x v="12"/>
    <b v="0"/>
    <n v="9"/>
    <n v="26"/>
    <b v="1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n v="1"/>
    <x v="0"/>
    <s v="US"/>
    <s v="USD"/>
    <n v="1466056689"/>
    <d v="2016-06-16T05:58:09"/>
    <n v="1464847089"/>
    <x v="3664"/>
    <x v="20"/>
    <b v="0"/>
    <n v="19"/>
    <n v="46.05"/>
    <b v="1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"/>
    <x v="0"/>
    <s v="FR"/>
    <s v="EUR"/>
    <n v="1446062040"/>
    <d v="2015-10-28T19:54:00"/>
    <n v="1445109822"/>
    <x v="3665"/>
    <x v="55"/>
    <b v="0"/>
    <n v="14"/>
    <n v="51"/>
    <b v="1"/>
    <x v="1"/>
    <x v="6"/>
  </r>
  <r>
    <n v="3666"/>
    <s v="Israel LÃ³pez @ Ojai Playwrights Conference"/>
    <s v="Artistic Internship @ Ojai Playwrights Conference"/>
    <n v="1200"/>
    <n v="1200"/>
    <n v="1"/>
    <x v="0"/>
    <s v="US"/>
    <s v="USD"/>
    <n v="1406185200"/>
    <d v="2014-07-24T07:00:00"/>
    <n v="1404337382"/>
    <x v="3666"/>
    <x v="21"/>
    <b v="0"/>
    <n v="38"/>
    <n v="31.58"/>
    <b v="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n v="1"/>
    <x v="0"/>
    <s v="GB"/>
    <s v="GBP"/>
    <n v="1437261419"/>
    <d v="2015-07-18T23:16:59"/>
    <n v="1434669419"/>
    <x v="3667"/>
    <x v="1"/>
    <b v="0"/>
    <n v="58"/>
    <n v="53.36"/>
    <b v="1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"/>
    <x v="0"/>
    <s v="US"/>
    <s v="USD"/>
    <n v="1437676380"/>
    <d v="2015-07-23T18:33:00"/>
    <n v="1435670452"/>
    <x v="3668"/>
    <x v="26"/>
    <b v="0"/>
    <n v="28"/>
    <n v="36.96"/>
    <b v="1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n v="1"/>
    <x v="0"/>
    <s v="GB"/>
    <s v="GBP"/>
    <n v="1434039137"/>
    <d v="2015-06-11T16:12:17"/>
    <n v="1431447137"/>
    <x v="3669"/>
    <x v="1"/>
    <b v="0"/>
    <n v="17"/>
    <n v="81.290000000000006"/>
    <b v="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"/>
    <x v="0"/>
    <s v="GB"/>
    <s v="GBP"/>
    <n v="1433113200"/>
    <d v="2015-05-31T23:00:00"/>
    <n v="1431951611"/>
    <x v="3670"/>
    <x v="58"/>
    <b v="0"/>
    <n v="12"/>
    <n v="20.079999999999998"/>
    <b v="1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n v="1"/>
    <x v="0"/>
    <s v="US"/>
    <s v="USD"/>
    <n v="1405915140"/>
    <d v="2014-07-21T03:59:00"/>
    <n v="1404140667"/>
    <x v="3671"/>
    <x v="21"/>
    <b v="0"/>
    <n v="40"/>
    <n v="88.25"/>
    <b v="1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"/>
    <x v="0"/>
    <s v="GB"/>
    <s v="GBP"/>
    <n v="1411771384"/>
    <d v="2014-09-26T22:43:04"/>
    <n v="1409179384"/>
    <x v="3672"/>
    <x v="1"/>
    <b v="0"/>
    <n v="57"/>
    <n v="53.44"/>
    <b v="1"/>
    <x v="1"/>
    <x v="6"/>
  </r>
  <r>
    <n v="3673"/>
    <s v="CHILD Z"/>
    <s v="Zoe is a teenage girl growing up in a deeply disturbing society. If those paid to protect her aren't listening, then who is?"/>
    <n v="4000"/>
    <n v="4545"/>
    <n v="1"/>
    <x v="0"/>
    <s v="GB"/>
    <s v="GBP"/>
    <n v="1415191920"/>
    <d v="2014-11-05T12:52:00"/>
    <n v="1412233497"/>
    <x v="3673"/>
    <x v="35"/>
    <b v="0"/>
    <n v="114"/>
    <n v="39.869999999999997"/>
    <b v="1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n v="1"/>
    <x v="0"/>
    <s v="DE"/>
    <s v="EUR"/>
    <n v="1472936229"/>
    <d v="2016-09-03T20:57:09"/>
    <n v="1467752229"/>
    <x v="3674"/>
    <x v="12"/>
    <b v="0"/>
    <n v="31"/>
    <n v="145.16"/>
    <b v="1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n v="1"/>
    <x v="0"/>
    <s v="GB"/>
    <s v="GBP"/>
    <n v="1463353200"/>
    <d v="2016-05-15T23:00:00"/>
    <n v="1462285182"/>
    <x v="3675"/>
    <x v="65"/>
    <b v="0"/>
    <n v="3"/>
    <n v="23.33"/>
    <b v="1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n v="1"/>
    <x v="0"/>
    <s v="US"/>
    <s v="USD"/>
    <n v="1410550484"/>
    <d v="2014-09-12T19:34:44"/>
    <n v="1408995284"/>
    <x v="3676"/>
    <x v="10"/>
    <b v="0"/>
    <n v="16"/>
    <n v="64.38"/>
    <b v="1"/>
    <x v="1"/>
    <x v="6"/>
  </r>
  <r>
    <n v="3677"/>
    <s v="Goldfish Memory Productions"/>
    <s v="Goldfish Memory Productions seeks at least $12,000 to begin their first 3 professional projects."/>
    <n v="12000"/>
    <n v="12348.5"/>
    <n v="1"/>
    <x v="0"/>
    <s v="US"/>
    <s v="USD"/>
    <n v="1404359940"/>
    <d v="2014-07-03T03:59:00"/>
    <n v="1402580818"/>
    <x v="3677"/>
    <x v="21"/>
    <b v="0"/>
    <n v="199"/>
    <n v="62.05"/>
    <b v="1"/>
    <x v="1"/>
    <x v="6"/>
  </r>
  <r>
    <n v="3678"/>
    <s v="Some big Some bang"/>
    <s v="The Ugly Collective takes Some big Some bang to the Underbelly Venues at the Edinburgh Fringe!"/>
    <n v="2000"/>
    <n v="2050"/>
    <n v="1"/>
    <x v="0"/>
    <s v="GB"/>
    <s v="GBP"/>
    <n v="1433076298"/>
    <d v="2015-05-31T12:44:58"/>
    <n v="1430052298"/>
    <x v="3678"/>
    <x v="6"/>
    <b v="0"/>
    <n v="31"/>
    <n v="66.13"/>
    <b v="1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"/>
    <x v="0"/>
    <s v="US"/>
    <s v="USD"/>
    <n v="1404190740"/>
    <d v="2014-07-01T04:59:00"/>
    <n v="1401214581"/>
    <x v="3679"/>
    <x v="35"/>
    <b v="0"/>
    <n v="30"/>
    <n v="73.400000000000006"/>
    <b v="1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n v="1"/>
    <x v="0"/>
    <s v="US"/>
    <s v="USD"/>
    <n v="1475664834"/>
    <d v="2016-10-05T10:53:54"/>
    <n v="1473850434"/>
    <x v="3680"/>
    <x v="21"/>
    <b v="0"/>
    <n v="34"/>
    <n v="99.5"/>
    <b v="1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"/>
    <x v="0"/>
    <s v="US"/>
    <s v="USD"/>
    <n v="1452872290"/>
    <d v="2016-01-15T15:38:10"/>
    <n v="1452008290"/>
    <x v="3681"/>
    <x v="2"/>
    <b v="0"/>
    <n v="18"/>
    <n v="62.17"/>
    <b v="1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"/>
    <x v="0"/>
    <s v="US"/>
    <s v="USD"/>
    <n v="1402901940"/>
    <d v="2014-06-16T06:59:00"/>
    <n v="1399998418"/>
    <x v="3682"/>
    <x v="35"/>
    <b v="0"/>
    <n v="67"/>
    <n v="62.33"/>
    <b v="1"/>
    <x v="1"/>
    <x v="6"/>
  </r>
  <r>
    <n v="3683"/>
    <s v="A Krumpus Story - World Premiere"/>
    <s v="A Krumpus Story is a dark holiday comedy for anyone who wants a little more spice in their holiday fare."/>
    <n v="3500"/>
    <n v="3880"/>
    <n v="1"/>
    <x v="0"/>
    <s v="US"/>
    <s v="USD"/>
    <n v="1476931696"/>
    <d v="2016-10-20T02:48:16"/>
    <n v="1474339696"/>
    <x v="3683"/>
    <x v="1"/>
    <b v="0"/>
    <n v="66"/>
    <n v="58.79"/>
    <b v="1"/>
    <x v="1"/>
    <x v="6"/>
  </r>
  <r>
    <n v="3684"/>
    <s v="Cassiopeia"/>
    <s v="Thespis Theater Festival presents Cassiopeia: A romantic tale of a bride finding her way to her unknown groom before it is too late."/>
    <n v="750"/>
    <n v="1043"/>
    <n v="1"/>
    <x v="0"/>
    <s v="US"/>
    <s v="USD"/>
    <n v="1441167586"/>
    <d v="2015-09-02T04:19:46"/>
    <n v="1438575586"/>
    <x v="3684"/>
    <x v="1"/>
    <b v="0"/>
    <n v="23"/>
    <n v="45.35"/>
    <b v="1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n v="1"/>
    <x v="0"/>
    <s v="US"/>
    <s v="USD"/>
    <n v="1400533200"/>
    <d v="2014-05-19T21:00:00"/>
    <n v="1398348859"/>
    <x v="3685"/>
    <x v="25"/>
    <b v="0"/>
    <n v="126"/>
    <n v="41.94"/>
    <b v="1"/>
    <x v="1"/>
    <x v="6"/>
  </r>
  <r>
    <n v="3686"/>
    <s v="Dog sees God by Bert V. Royal @ FSU"/>
    <s v="This October, in association with Rogue Productions at FSU, I will be directing a production of Dog sees God."/>
    <n v="350"/>
    <n v="355"/>
    <n v="1"/>
    <x v="0"/>
    <s v="US"/>
    <s v="USD"/>
    <n v="1440820740"/>
    <d v="2015-08-29T03:59:00"/>
    <n v="1439567660"/>
    <x v="3686"/>
    <x v="13"/>
    <b v="0"/>
    <n v="6"/>
    <n v="59.17"/>
    <b v="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"/>
    <x v="0"/>
    <s v="US"/>
    <s v="USD"/>
    <n v="1403846055"/>
    <d v="2014-06-27T05:14:15"/>
    <n v="1401254055"/>
    <x v="3687"/>
    <x v="1"/>
    <b v="0"/>
    <n v="25"/>
    <n v="200.49"/>
    <b v="1"/>
    <x v="1"/>
    <x v="6"/>
  </r>
  <r>
    <n v="3688"/>
    <s v="The Tulip Tree 2014"/>
    <s v="The Tulip Tree is a project I have been passionate about for 5 years. It is an unforgettable story that has never been told."/>
    <n v="3000"/>
    <n v="3275"/>
    <n v="1"/>
    <x v="0"/>
    <s v="GB"/>
    <s v="GBP"/>
    <n v="1407524004"/>
    <d v="2014-08-08T18:53:24"/>
    <n v="1404932004"/>
    <x v="3688"/>
    <x v="1"/>
    <b v="0"/>
    <n v="39"/>
    <n v="83.97"/>
    <b v="1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n v="1"/>
    <x v="0"/>
    <s v="US"/>
    <s v="USD"/>
    <n v="1434925500"/>
    <d v="2015-06-21T22:25:00"/>
    <n v="1432410639"/>
    <x v="3689"/>
    <x v="41"/>
    <b v="0"/>
    <n v="62"/>
    <n v="57.26"/>
    <b v="1"/>
    <x v="1"/>
    <x v="6"/>
  </r>
  <r>
    <n v="3690"/>
    <s v="We Rise"/>
    <s v="A play honoring the lives and legacies of the activists and those remembered at the 1992 ACT UP Ashes Action at The White House"/>
    <n v="1500"/>
    <n v="1800"/>
    <n v="1"/>
    <x v="0"/>
    <s v="US"/>
    <s v="USD"/>
    <n v="1417101683"/>
    <d v="2014-11-27T15:21:23"/>
    <n v="1414506083"/>
    <x v="3690"/>
    <x v="1"/>
    <b v="0"/>
    <n v="31"/>
    <n v="58.06"/>
    <b v="1"/>
    <x v="1"/>
    <x v="6"/>
  </r>
  <r>
    <n v="3691"/>
    <s v="Most Dangerous Man in America (WEB DuBois) by Amiri  Baraka"/>
    <s v="World Premiere of last play written by Amiri Baraka"/>
    <n v="40000"/>
    <n v="51184"/>
    <n v="1"/>
    <x v="0"/>
    <s v="US"/>
    <s v="USD"/>
    <n v="1425272340"/>
    <d v="2015-03-02T04:59:00"/>
    <n v="1421426929"/>
    <x v="3691"/>
    <x v="11"/>
    <b v="0"/>
    <n v="274"/>
    <n v="186.8"/>
    <b v="1"/>
    <x v="1"/>
    <x v="6"/>
  </r>
  <r>
    <n v="3692"/>
    <s v="An Evening With Durang"/>
    <s v="Help us independently produce two great comedies by Christopher Durang."/>
    <n v="1000"/>
    <n v="1260"/>
    <n v="1"/>
    <x v="0"/>
    <s v="US"/>
    <s v="USD"/>
    <n v="1411084800"/>
    <d v="2014-09-19T00:00:00"/>
    <n v="1410304179"/>
    <x v="3692"/>
    <x v="60"/>
    <b v="0"/>
    <n v="17"/>
    <n v="74.12"/>
    <b v="1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n v="1"/>
    <x v="0"/>
    <s v="GB"/>
    <s v="GBP"/>
    <n v="1448922600"/>
    <d v="2015-11-30T22:30:00"/>
    <n v="1446352529"/>
    <x v="3693"/>
    <x v="1"/>
    <b v="0"/>
    <n v="14"/>
    <n v="30.71"/>
    <b v="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"/>
    <x v="0"/>
    <s v="US"/>
    <s v="USD"/>
    <n v="1465178400"/>
    <d v="2016-06-06T02:00:00"/>
    <n v="1461985967"/>
    <x v="3694"/>
    <x v="46"/>
    <b v="0"/>
    <n v="60"/>
    <n v="62.67"/>
    <b v="1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n v="1"/>
    <x v="0"/>
    <s v="US"/>
    <s v="USD"/>
    <n v="1421009610"/>
    <d v="2015-01-11T20:53:30"/>
    <n v="1419281610"/>
    <x v="3695"/>
    <x v="18"/>
    <b v="0"/>
    <n v="33"/>
    <n v="121.36"/>
    <b v="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2"/>
    <x v="0"/>
    <s v="GB"/>
    <s v="GBP"/>
    <n v="1423838916"/>
    <d v="2015-02-13T14:48:36"/>
    <n v="1418654916"/>
    <x v="3696"/>
    <x v="12"/>
    <b v="0"/>
    <n v="78"/>
    <n v="39.74"/>
    <b v="1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n v="1"/>
    <x v="0"/>
    <s v="GB"/>
    <s v="GBP"/>
    <n v="1462878648"/>
    <d v="2016-05-10T11:10:48"/>
    <n v="1461064248"/>
    <x v="3697"/>
    <x v="21"/>
    <b v="0"/>
    <n v="30"/>
    <n v="72"/>
    <b v="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n v="1"/>
    <x v="0"/>
    <s v="US"/>
    <s v="USD"/>
    <n v="1456946487"/>
    <d v="2016-03-02T19:21:27"/>
    <n v="1454354487"/>
    <x v="3698"/>
    <x v="1"/>
    <b v="0"/>
    <n v="136"/>
    <n v="40.630000000000003"/>
    <b v="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n v="1"/>
    <x v="0"/>
    <s v="US"/>
    <s v="USD"/>
    <n v="1413383216"/>
    <d v="2014-10-15T14:26:56"/>
    <n v="1410791216"/>
    <x v="3699"/>
    <x v="1"/>
    <b v="0"/>
    <n v="40"/>
    <n v="63"/>
    <b v="1"/>
    <x v="1"/>
    <x v="6"/>
  </r>
  <r>
    <n v="3700"/>
    <s v="Generations (Senior Project)"/>
    <s v="Help me produce the play I have written for my senior project!"/>
    <n v="500"/>
    <n v="606"/>
    <n v="1"/>
    <x v="0"/>
    <s v="US"/>
    <s v="USD"/>
    <n v="1412092800"/>
    <d v="2014-09-30T16:00:00"/>
    <n v="1409493800"/>
    <x v="3700"/>
    <x v="1"/>
    <b v="0"/>
    <n v="18"/>
    <n v="33.67"/>
    <b v="1"/>
    <x v="1"/>
    <x v="6"/>
  </r>
  <r>
    <n v="3701"/>
    <s v="Dog Show"/>
    <s v="Part-silent film, part-thriller, Dog Show sees four actors play a community of dogs and their owners. One autumn, a killer strikes."/>
    <n v="1500"/>
    <n v="1505"/>
    <n v="1"/>
    <x v="0"/>
    <s v="GB"/>
    <s v="GBP"/>
    <n v="1433422793"/>
    <d v="2015-06-04T12:59:53"/>
    <n v="1430830793"/>
    <x v="3701"/>
    <x v="1"/>
    <b v="0"/>
    <n v="39"/>
    <n v="38.590000000000003"/>
    <b v="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n v="1"/>
    <x v="0"/>
    <s v="GB"/>
    <s v="GBP"/>
    <n v="1468191540"/>
    <d v="2016-07-10T22:59:00"/>
    <n v="1464958484"/>
    <x v="3702"/>
    <x v="46"/>
    <b v="0"/>
    <n v="21"/>
    <n v="155.94999999999999"/>
    <b v="1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"/>
    <x v="0"/>
    <s v="US"/>
    <s v="USD"/>
    <n v="1471071540"/>
    <d v="2016-08-13T06:59:00"/>
    <n v="1467720388"/>
    <x v="3703"/>
    <x v="19"/>
    <b v="0"/>
    <n v="30"/>
    <n v="43.2"/>
    <b v="1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"/>
    <x v="0"/>
    <s v="GB"/>
    <s v="GBP"/>
    <n v="1464712394"/>
    <d v="2016-05-31T16:33:14"/>
    <n v="1459528394"/>
    <x v="3704"/>
    <x v="12"/>
    <b v="0"/>
    <n v="27"/>
    <n v="15.15"/>
    <b v="1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n v="1"/>
    <x v="0"/>
    <s v="US"/>
    <s v="USD"/>
    <n v="1403546400"/>
    <d v="2014-06-23T18:00:00"/>
    <n v="1401714114"/>
    <x v="3705"/>
    <x v="21"/>
    <b v="0"/>
    <n v="35"/>
    <n v="83.57"/>
    <b v="1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n v="1"/>
    <x v="0"/>
    <s v="US"/>
    <s v="USD"/>
    <n v="1410558949"/>
    <d v="2014-09-12T21:55:49"/>
    <n v="1409262949"/>
    <x v="3706"/>
    <x v="13"/>
    <b v="0"/>
    <n v="13"/>
    <n v="140"/>
    <b v="1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n v="2"/>
    <x v="0"/>
    <s v="US"/>
    <s v="USD"/>
    <n v="1469165160"/>
    <d v="2016-07-22T05:26:00"/>
    <n v="1467335378"/>
    <x v="3707"/>
    <x v="21"/>
    <b v="0"/>
    <n v="23"/>
    <n v="80.87"/>
    <b v="1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n v="3"/>
    <x v="0"/>
    <s v="US"/>
    <s v="USD"/>
    <n v="1404444286"/>
    <d v="2014-07-04T03:24:46"/>
    <n v="1403234686"/>
    <x v="3708"/>
    <x v="20"/>
    <b v="0"/>
    <n v="39"/>
    <n v="53.85"/>
    <b v="1"/>
    <x v="1"/>
    <x v="6"/>
  </r>
  <r>
    <n v="3709"/>
    <s v="The Ruby Darlings Show"/>
    <s v="The filthily talented Ruby and Darling, take you on a raunch-tastic musical discovery of life with a vagina. #sayno"/>
    <n v="1000"/>
    <n v="1082.5"/>
    <n v="1"/>
    <x v="0"/>
    <s v="GB"/>
    <s v="GBP"/>
    <n v="1403715546"/>
    <d v="2014-06-25T16:59:06"/>
    <n v="1401123546"/>
    <x v="3709"/>
    <x v="1"/>
    <b v="0"/>
    <n v="35"/>
    <n v="30.93"/>
    <b v="1"/>
    <x v="1"/>
    <x v="6"/>
  </r>
  <r>
    <n v="3710"/>
    <s v="&quot;Loving Alanis&quot; Rocky Mountain Regional Premier"/>
    <s v="A comedy about, life, death, men, women, and the power of a good Kegel."/>
    <n v="1300"/>
    <n v="1835"/>
    <n v="1"/>
    <x v="0"/>
    <s v="US"/>
    <s v="USD"/>
    <n v="1428068988"/>
    <d v="2015-04-03T13:49:48"/>
    <n v="1425908988"/>
    <x v="3710"/>
    <x v="25"/>
    <b v="0"/>
    <n v="27"/>
    <n v="67.959999999999994"/>
    <b v="1"/>
    <x v="1"/>
    <x v="6"/>
  </r>
  <r>
    <n v="3711"/>
    <s v="The Youth Shakespeare Project 2014"/>
    <s v="Two teachers and twenty kids bring one of Shakespeare's plays to life!"/>
    <n v="500"/>
    <n v="570"/>
    <n v="1"/>
    <x v="0"/>
    <s v="US"/>
    <s v="USD"/>
    <n v="1402848000"/>
    <d v="2014-06-15T16:00:00"/>
    <n v="1400606573"/>
    <x v="3711"/>
    <x v="9"/>
    <b v="0"/>
    <n v="21"/>
    <n v="27.14"/>
    <b v="1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n v="2"/>
    <x v="0"/>
    <s v="US"/>
    <s v="USD"/>
    <n v="1433055540"/>
    <d v="2015-05-31T06:59:00"/>
    <n v="1431230867"/>
    <x v="3712"/>
    <x v="21"/>
    <b v="0"/>
    <n v="104"/>
    <n v="110.87"/>
    <b v="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n v="1"/>
    <x v="0"/>
    <s v="US"/>
    <s v="USD"/>
    <n v="1465062166"/>
    <d v="2016-06-04T17:42:46"/>
    <n v="1463334166"/>
    <x v="3713"/>
    <x v="18"/>
    <b v="0"/>
    <n v="19"/>
    <n v="106.84"/>
    <b v="1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n v="1"/>
    <x v="0"/>
    <s v="US"/>
    <s v="USD"/>
    <n v="1432612740"/>
    <d v="2015-05-26T03:59:00"/>
    <n v="1429881667"/>
    <x v="3714"/>
    <x v="22"/>
    <b v="0"/>
    <n v="97"/>
    <n v="105.52"/>
    <b v="1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n v="1"/>
    <x v="0"/>
    <s v="GB"/>
    <s v="GBP"/>
    <n v="1427806320"/>
    <d v="2015-03-31T12:52:00"/>
    <n v="1422834819"/>
    <x v="3715"/>
    <x v="44"/>
    <b v="0"/>
    <n v="27"/>
    <n v="132.96"/>
    <b v="1"/>
    <x v="1"/>
    <x v="6"/>
  </r>
  <r>
    <n v="3716"/>
    <s v="Sylvia (a benefit show)"/>
    <s v="I am raising money to pay for the rights to produce Sylvia by A.R. Gurney. The show will be a fundraiser for Wayside Waifs."/>
    <n v="800"/>
    <n v="1246"/>
    <n v="2"/>
    <x v="0"/>
    <s v="US"/>
    <s v="USD"/>
    <n v="1453411109"/>
    <d v="2016-01-21T21:18:29"/>
    <n v="1450819109"/>
    <x v="3716"/>
    <x v="1"/>
    <b v="0"/>
    <n v="24"/>
    <n v="51.92"/>
    <b v="1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n v="1"/>
    <x v="0"/>
    <s v="GB"/>
    <s v="GBP"/>
    <n v="1431204449"/>
    <d v="2015-05-09T20:47:29"/>
    <n v="1428526049"/>
    <x v="3717"/>
    <x v="0"/>
    <b v="0"/>
    <n v="13"/>
    <n v="310"/>
    <b v="1"/>
    <x v="1"/>
    <x v="6"/>
  </r>
  <r>
    <n v="3718"/>
    <s v="PUNK ROCK"/>
    <s v="William Carlisle has the world at his feet but its weight on his shoulders. He is intelligent, articulate and fucked."/>
    <n v="500"/>
    <n v="1197"/>
    <n v="2"/>
    <x v="0"/>
    <s v="GB"/>
    <s v="GBP"/>
    <n v="1425057075"/>
    <d v="2015-02-27T17:11:15"/>
    <n v="1422465075"/>
    <x v="3718"/>
    <x v="1"/>
    <b v="0"/>
    <n v="46"/>
    <n v="26.02"/>
    <b v="1"/>
    <x v="1"/>
    <x v="6"/>
  </r>
  <r>
    <n v="3719"/>
    <s v="Corium"/>
    <s v="A new piece of physical theatre about love, regret and longing."/>
    <n v="200"/>
    <n v="420"/>
    <n v="2"/>
    <x v="0"/>
    <s v="GB"/>
    <s v="GBP"/>
    <n v="1434994266"/>
    <d v="2015-06-22T17:31:06"/>
    <n v="1432402266"/>
    <x v="3719"/>
    <x v="1"/>
    <b v="0"/>
    <n v="4"/>
    <n v="105"/>
    <b v="1"/>
    <x v="1"/>
    <x v="6"/>
  </r>
  <r>
    <n v="3720"/>
    <s v="Lakotas and the American Theatre"/>
    <s v="Breaking the American Indian stereotype in the American Theatre."/>
    <n v="3300"/>
    <n v="3449"/>
    <n v="1"/>
    <x v="0"/>
    <s v="US"/>
    <s v="USD"/>
    <n v="1435881006"/>
    <d v="2015-07-02T23:50:06"/>
    <n v="1433980206"/>
    <x v="3720"/>
    <x v="24"/>
    <b v="0"/>
    <n v="40"/>
    <n v="86.23"/>
    <b v="1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"/>
    <x v="0"/>
    <s v="US"/>
    <s v="USD"/>
    <n v="1415230084"/>
    <d v="2014-11-05T23:28:04"/>
    <n v="1413412084"/>
    <x v="3721"/>
    <x v="21"/>
    <b v="0"/>
    <n v="44"/>
    <n v="114.55"/>
    <b v="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"/>
    <x v="0"/>
    <s v="CA"/>
    <s v="CAD"/>
    <n v="1455231540"/>
    <d v="2016-02-11T22:59:00"/>
    <n v="1452614847"/>
    <x v="3722"/>
    <x v="1"/>
    <b v="0"/>
    <n v="35"/>
    <n v="47.66"/>
    <b v="1"/>
    <x v="1"/>
    <x v="6"/>
  </r>
  <r>
    <n v="3723"/>
    <s v="Beauty and the Beast"/>
    <s v="Saltmine Theatre Company present Beauty and the Beast:"/>
    <n v="4500"/>
    <n v="4592"/>
    <n v="1"/>
    <x v="0"/>
    <s v="GB"/>
    <s v="GBP"/>
    <n v="1417374262"/>
    <d v="2014-11-30T19:04:22"/>
    <n v="1414778662"/>
    <x v="3723"/>
    <x v="1"/>
    <b v="0"/>
    <n v="63"/>
    <n v="72.89"/>
    <b v="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"/>
    <x v="0"/>
    <s v="GB"/>
    <s v="GBP"/>
    <n v="1462402800"/>
    <d v="2016-05-04T23:00:00"/>
    <n v="1459856860"/>
    <x v="3724"/>
    <x v="41"/>
    <b v="0"/>
    <n v="89"/>
    <n v="49.55"/>
    <b v="1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"/>
    <x v="0"/>
    <s v="GB"/>
    <s v="GBP"/>
    <n v="1455831000"/>
    <d v="2016-02-18T21:30:00"/>
    <n v="1454366467"/>
    <x v="3725"/>
    <x v="42"/>
    <b v="0"/>
    <n v="15"/>
    <n v="25.4"/>
    <b v="1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n v="3"/>
    <x v="0"/>
    <s v="US"/>
    <s v="USD"/>
    <n v="1461963600"/>
    <d v="2016-04-29T21:00:00"/>
    <n v="1459567371"/>
    <x v="3726"/>
    <x v="33"/>
    <b v="0"/>
    <n v="46"/>
    <n v="62.59"/>
    <b v="1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n v="1"/>
    <x v="0"/>
    <s v="US"/>
    <s v="USD"/>
    <n v="1476939300"/>
    <d v="2016-10-20T04:55:00"/>
    <n v="1474273294"/>
    <x v="3727"/>
    <x v="0"/>
    <b v="0"/>
    <n v="33"/>
    <n v="61.06"/>
    <b v="1"/>
    <x v="1"/>
    <x v="6"/>
  </r>
  <r>
    <n v="3728"/>
    <s v="Bare Bones Shakespeare 2015-16 Season"/>
    <s v="Bare Bones Shakespeare's first season will start with a DFW school touring show: Romeo and Juliet."/>
    <n v="20000"/>
    <n v="1862"/>
    <n v="0"/>
    <x v="2"/>
    <s v="US"/>
    <s v="USD"/>
    <n v="1439957176"/>
    <d v="2015-08-19T04:06:16"/>
    <n v="1437365176"/>
    <x v="3728"/>
    <x v="1"/>
    <b v="0"/>
    <n v="31"/>
    <n v="60.06"/>
    <b v="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0"/>
    <x v="2"/>
    <s v="US"/>
    <s v="USD"/>
    <n v="1427082912"/>
    <d v="2015-03-23T03:55:12"/>
    <n v="1423198512"/>
    <x v="3729"/>
    <x v="11"/>
    <b v="0"/>
    <n v="5"/>
    <n v="72.400000000000006"/>
    <b v="0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0"/>
    <x v="2"/>
    <s v="US"/>
    <s v="USD"/>
    <n v="1439828159"/>
    <d v="2015-08-17T16:15:59"/>
    <n v="1437236159"/>
    <x v="3730"/>
    <x v="1"/>
    <b v="0"/>
    <n v="1"/>
    <n v="100"/>
    <b v="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n v="0"/>
    <x v="2"/>
    <s v="US"/>
    <s v="USD"/>
    <n v="1420860180"/>
    <d v="2015-01-10T03:23:00"/>
    <n v="1418234646"/>
    <x v="3731"/>
    <x v="1"/>
    <b v="0"/>
    <n v="12"/>
    <n v="51.67"/>
    <b v="0"/>
    <x v="1"/>
    <x v="6"/>
  </r>
  <r>
    <n v="3732"/>
    <s v="Elektra Bekent - Afstudeervoorstelling"/>
    <s v="Mijn solo voorstelling gaat over Elektra (Sophokles) en hoe zij als jongere alles beleeft en meemaakt!"/>
    <n v="850"/>
    <n v="131"/>
    <n v="0"/>
    <x v="2"/>
    <s v="NL"/>
    <s v="EUR"/>
    <n v="1422100800"/>
    <d v="2015-01-24T12:00:00"/>
    <n v="1416932133"/>
    <x v="3732"/>
    <x v="12"/>
    <b v="0"/>
    <n v="4"/>
    <n v="32.75"/>
    <b v="0"/>
    <x v="1"/>
    <x v="6"/>
  </r>
  <r>
    <n v="3733"/>
    <s v="laughter in the hood"/>
    <s v="want to donate tickets to residents who live in the community that cant afford the 35.00 price of ticket"/>
    <n v="1500"/>
    <n v="0"/>
    <n v="0"/>
    <x v="2"/>
    <s v="US"/>
    <s v="USD"/>
    <n v="1429396200"/>
    <d v="2015-04-18T22:30:00"/>
    <n v="1428539708"/>
    <x v="3733"/>
    <x v="2"/>
    <b v="0"/>
    <n v="0"/>
    <s v="N/A"/>
    <b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n v="0"/>
    <x v="2"/>
    <s v="US"/>
    <s v="USD"/>
    <n v="1432589896"/>
    <d v="2015-05-25T21:38:16"/>
    <n v="1427405896"/>
    <x v="3734"/>
    <x v="12"/>
    <b v="0"/>
    <n v="7"/>
    <n v="61"/>
    <b v="0"/>
    <x v="1"/>
    <x v="6"/>
  </r>
  <r>
    <n v="3735"/>
    <s v="Women Beware Women"/>
    <s v="Young Actor's taking on a Jacobean tragedy. Family, betrayal, love, lust, sex and death."/>
    <n v="150"/>
    <n v="20"/>
    <n v="0"/>
    <x v="2"/>
    <s v="GB"/>
    <s v="GBP"/>
    <n v="1432831089"/>
    <d v="2015-05-28T16:38:09"/>
    <n v="1430239089"/>
    <x v="3735"/>
    <x v="1"/>
    <b v="0"/>
    <n v="2"/>
    <n v="10"/>
    <b v="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n v="0"/>
    <x v="2"/>
    <s v="GB"/>
    <s v="GBP"/>
    <n v="1427133600"/>
    <d v="2015-03-23T18:00:00"/>
    <n v="1423847093"/>
    <x v="3736"/>
    <x v="52"/>
    <b v="0"/>
    <n v="1"/>
    <n v="10"/>
    <b v="0"/>
    <x v="1"/>
    <x v="6"/>
  </r>
  <r>
    <n v="3737"/>
    <s v="Measure For Measure"/>
    <s v="The ASU Theatre and Shakespeare Club presents Measure For Measure directed by Jordyn Ochser."/>
    <n v="700"/>
    <n v="150"/>
    <n v="0"/>
    <x v="2"/>
    <s v="US"/>
    <s v="USD"/>
    <n v="1447311540"/>
    <d v="2015-11-12T06:59:00"/>
    <n v="1445358903"/>
    <x v="3737"/>
    <x v="26"/>
    <b v="0"/>
    <n v="4"/>
    <n v="37.5"/>
    <b v="0"/>
    <x v="1"/>
    <x v="6"/>
  </r>
  <r>
    <n v="3738"/>
    <s v="'GULF' - a new play by PIVOT THEATRE"/>
    <s v="A filmic, fast-paced exploration of trust, making its debut at Camden People's Theatre this July."/>
    <n v="1500"/>
    <n v="270"/>
    <n v="0"/>
    <x v="2"/>
    <s v="GB"/>
    <s v="GBP"/>
    <n v="1405461600"/>
    <d v="2014-07-15T22:00:00"/>
    <n v="1403562705"/>
    <x v="3738"/>
    <x v="24"/>
    <b v="0"/>
    <n v="6"/>
    <n v="45"/>
    <b v="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0"/>
    <x v="2"/>
    <s v="GB"/>
    <s v="GBP"/>
    <n v="1468752468"/>
    <d v="2016-07-17T10:47:48"/>
    <n v="1467024468"/>
    <x v="3739"/>
    <x v="18"/>
    <b v="0"/>
    <n v="8"/>
    <n v="100.63"/>
    <b v="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n v="0"/>
    <x v="2"/>
    <s v="US"/>
    <s v="USD"/>
    <n v="1407808438"/>
    <d v="2014-08-12T01:53:58"/>
    <n v="1405217355"/>
    <x v="3740"/>
    <x v="1"/>
    <b v="0"/>
    <n v="14"/>
    <n v="25.57"/>
    <b v="0"/>
    <x v="1"/>
    <x v="6"/>
  </r>
  <r>
    <n v="3741"/>
    <s v="Open House Theater"/>
    <s v="A small community with a love for theater would like to continue. Help the children of this community continue."/>
    <n v="20000"/>
    <n v="0"/>
    <n v="0"/>
    <x v="2"/>
    <s v="US"/>
    <s v="USD"/>
    <n v="1450389950"/>
    <d v="2015-12-17T22:05:50"/>
    <n v="1447797950"/>
    <x v="3741"/>
    <x v="1"/>
    <b v="0"/>
    <n v="0"/>
    <s v="N/A"/>
    <b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n v="0"/>
    <x v="2"/>
    <s v="US"/>
    <s v="USD"/>
    <n v="1409980144"/>
    <d v="2014-09-06T05:09:04"/>
    <n v="1407388144"/>
    <x v="3742"/>
    <x v="1"/>
    <b v="0"/>
    <n v="4"/>
    <n v="25"/>
    <b v="0"/>
    <x v="1"/>
    <x v="6"/>
  </r>
  <r>
    <n v="3743"/>
    <s v="Down the Mississippi"/>
    <s v="I'm taking the Adventures of Huckleberry Finn puppet show down the Mississippi River!"/>
    <n v="2200"/>
    <n v="0"/>
    <n v="0"/>
    <x v="2"/>
    <s v="US"/>
    <s v="USD"/>
    <n v="1404406964"/>
    <d v="2014-07-03T17:02:44"/>
    <n v="1401814964"/>
    <x v="3743"/>
    <x v="1"/>
    <b v="0"/>
    <n v="0"/>
    <s v="N/A"/>
    <b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s v="US"/>
    <s v="USD"/>
    <n v="1404532740"/>
    <d v="2014-07-05T03:59:00"/>
    <n v="1401823952"/>
    <x v="3744"/>
    <x v="0"/>
    <b v="0"/>
    <n v="0"/>
    <s v="N/A"/>
    <b v="0"/>
    <x v="1"/>
    <x v="6"/>
  </r>
  <r>
    <n v="3745"/>
    <s v="Tyke Theatre Web Show"/>
    <s v="Tyke wants to expand her puppet theater show to weekly online web shows and is looking for backers."/>
    <n v="100"/>
    <n v="10"/>
    <n v="0"/>
    <x v="2"/>
    <s v="US"/>
    <s v="USD"/>
    <n v="1407689102"/>
    <d v="2014-08-10T16:45:02"/>
    <n v="1405097102"/>
    <x v="3745"/>
    <x v="1"/>
    <b v="0"/>
    <n v="1"/>
    <n v="10"/>
    <b v="0"/>
    <x v="1"/>
    <x v="6"/>
  </r>
  <r>
    <n v="3746"/>
    <s v="Stage Play Production - &quot;I Love You to Death&quot;"/>
    <s v="Generational curses CAN be broken...right?"/>
    <n v="8500"/>
    <n v="202"/>
    <n v="0"/>
    <x v="2"/>
    <s v="US"/>
    <s v="USD"/>
    <n v="1475918439"/>
    <d v="2016-10-08T09:20:39"/>
    <n v="1473326439"/>
    <x v="3746"/>
    <x v="1"/>
    <b v="0"/>
    <n v="1"/>
    <n v="202"/>
    <b v="0"/>
    <x v="1"/>
    <x v="6"/>
  </r>
  <r>
    <n v="3747"/>
    <s v="Counting Stars"/>
    <s v="The world premiere of an astonishing new play by acclaimed writer Atiha Sen Gupta."/>
    <n v="2500"/>
    <n v="25"/>
    <n v="0"/>
    <x v="2"/>
    <s v="GB"/>
    <s v="GBP"/>
    <n v="1436137140"/>
    <d v="2015-07-05T22:59:00"/>
    <n v="1433833896"/>
    <x v="3747"/>
    <x v="14"/>
    <b v="0"/>
    <n v="1"/>
    <n v="25"/>
    <b v="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n v="1"/>
    <x v="0"/>
    <s v="US"/>
    <s v="USD"/>
    <n v="1455602340"/>
    <d v="2016-02-16T05:59:00"/>
    <n v="1453827436"/>
    <x v="3748"/>
    <x v="21"/>
    <b v="0"/>
    <n v="52"/>
    <n v="99.54"/>
    <b v="1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n v="1"/>
    <x v="0"/>
    <s v="US"/>
    <s v="USD"/>
    <n v="1461902340"/>
    <d v="2016-04-29T03:59:00"/>
    <n v="1459220588"/>
    <x v="3749"/>
    <x v="0"/>
    <b v="0"/>
    <n v="7"/>
    <n v="75"/>
    <b v="1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"/>
    <x v="0"/>
    <s v="US"/>
    <s v="USD"/>
    <n v="1423555140"/>
    <d v="2015-02-10T07:59:00"/>
    <n v="1421105608"/>
    <x v="3750"/>
    <x v="33"/>
    <b v="0"/>
    <n v="28"/>
    <n v="215.25"/>
    <b v="1"/>
    <x v="1"/>
    <x v="40"/>
  </r>
  <r>
    <n v="3751"/>
    <s v="GGC Productions 2016"/>
    <s v="I will be performing in TWO productions to kick off the 2016 season. NEED HELP TO FUND THESE GREAT SHOWS!"/>
    <n v="1000"/>
    <n v="1326"/>
    <n v="1"/>
    <x v="0"/>
    <s v="US"/>
    <s v="USD"/>
    <n v="1459641073"/>
    <d v="2016-04-02T23:51:13"/>
    <n v="1454460673"/>
    <x v="3751"/>
    <x v="12"/>
    <b v="0"/>
    <n v="11"/>
    <n v="120.55"/>
    <b v="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"/>
    <x v="0"/>
    <s v="GB"/>
    <s v="GBP"/>
    <n v="1476651600"/>
    <d v="2016-10-16T21:00:00"/>
    <n v="1473189335"/>
    <x v="3752"/>
    <x v="4"/>
    <b v="0"/>
    <n v="15"/>
    <n v="37.67"/>
    <b v="1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n v="1"/>
    <x v="0"/>
    <s v="US"/>
    <s v="USD"/>
    <n v="1433289600"/>
    <d v="2015-06-03T00:00:00"/>
    <n v="1430768800"/>
    <x v="3753"/>
    <x v="41"/>
    <b v="0"/>
    <n v="30"/>
    <n v="172.23"/>
    <b v="1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n v="1"/>
    <x v="0"/>
    <s v="US"/>
    <s v="USD"/>
    <n v="1406350740"/>
    <d v="2014-07-26T04:59:00"/>
    <n v="1403125737"/>
    <x v="3754"/>
    <x v="46"/>
    <b v="0"/>
    <n v="27"/>
    <n v="111.11"/>
    <b v="1"/>
    <x v="1"/>
    <x v="40"/>
  </r>
  <r>
    <n v="3755"/>
    <s v="Retro Rhapsody"/>
    <s v="We have formed an innovative company that aims to create musical comedic performances suitable for a range of venues."/>
    <n v="550"/>
    <n v="713"/>
    <n v="1"/>
    <x v="0"/>
    <s v="GB"/>
    <s v="GBP"/>
    <n v="1460753307"/>
    <d v="2016-04-15T20:48:27"/>
    <n v="1458161307"/>
    <x v="3755"/>
    <x v="1"/>
    <b v="0"/>
    <n v="28"/>
    <n v="25.46"/>
    <b v="1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"/>
    <x v="0"/>
    <s v="US"/>
    <s v="USD"/>
    <n v="1402515198"/>
    <d v="2014-06-11T19:33:18"/>
    <n v="1399923198"/>
    <x v="3756"/>
    <x v="1"/>
    <b v="0"/>
    <n v="17"/>
    <n v="267.64999999999998"/>
    <b v="1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"/>
    <x v="0"/>
    <s v="US"/>
    <s v="USD"/>
    <n v="1417465515"/>
    <d v="2014-12-01T20:25:15"/>
    <n v="1415737515"/>
    <x v="3757"/>
    <x v="18"/>
    <b v="0"/>
    <n v="50"/>
    <n v="75.959999999999994"/>
    <b v="1"/>
    <x v="1"/>
    <x v="40"/>
  </r>
  <r>
    <n v="3758"/>
    <s v="Luigi's Ladies"/>
    <s v="LUIGI'S LADIES: an original one-woman musical comedy"/>
    <n v="1500"/>
    <n v="1535"/>
    <n v="1"/>
    <x v="0"/>
    <s v="US"/>
    <s v="USD"/>
    <n v="1400475600"/>
    <d v="2014-05-19T05:00:00"/>
    <n v="1397819938"/>
    <x v="3758"/>
    <x v="0"/>
    <b v="0"/>
    <n v="26"/>
    <n v="59.04"/>
    <b v="1"/>
    <x v="1"/>
    <x v="40"/>
  </r>
  <r>
    <n v="3759"/>
    <s v="Pared Down Productions"/>
    <s v="A production company specializing in small-scale musicals"/>
    <n v="4000"/>
    <n v="4409.7700000000004"/>
    <n v="1"/>
    <x v="0"/>
    <s v="US"/>
    <s v="USD"/>
    <n v="1440556553"/>
    <d v="2015-08-26T02:35:53"/>
    <n v="1435372553"/>
    <x v="3759"/>
    <x v="12"/>
    <b v="0"/>
    <n v="88"/>
    <n v="50.11"/>
    <b v="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n v="1"/>
    <x v="0"/>
    <s v="US"/>
    <s v="USD"/>
    <n v="1399293386"/>
    <d v="2014-05-05T12:36:26"/>
    <n v="1397133386"/>
    <x v="3760"/>
    <x v="25"/>
    <b v="0"/>
    <n v="91"/>
    <n v="55.5"/>
    <b v="1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n v="1"/>
    <x v="0"/>
    <s v="GB"/>
    <s v="GBP"/>
    <n v="1439247600"/>
    <d v="2015-08-10T23:00:00"/>
    <n v="1434625937"/>
    <x v="3761"/>
    <x v="28"/>
    <b v="0"/>
    <n v="3"/>
    <n v="166.67"/>
    <b v="1"/>
    <x v="1"/>
    <x v="40"/>
  </r>
  <r>
    <n v="3762"/>
    <s v="iolite the musical"/>
    <s v="We are trying to raise money to perform a musical we have written, called &quot;Iolite&quot;, at the Edinburgh Fringe in 2015."/>
    <n v="1250"/>
    <n v="1328"/>
    <n v="1"/>
    <x v="0"/>
    <s v="GB"/>
    <s v="GBP"/>
    <n v="1438543889"/>
    <d v="2015-08-02T19:31:29"/>
    <n v="1436383889"/>
    <x v="3762"/>
    <x v="25"/>
    <b v="0"/>
    <n v="28"/>
    <n v="47.43"/>
    <b v="1"/>
    <x v="1"/>
    <x v="40"/>
  </r>
  <r>
    <n v="3763"/>
    <s v="[title of show] â€” The Chicago Storefront Premiere"/>
    <s v="A musical about two guys writing a musical about...two guys writing a musical."/>
    <n v="5000"/>
    <n v="5000"/>
    <n v="1"/>
    <x v="0"/>
    <s v="US"/>
    <s v="USD"/>
    <n v="1427907626"/>
    <d v="2015-04-01T17:00:26"/>
    <n v="1425319226"/>
    <x v="3763"/>
    <x v="1"/>
    <b v="0"/>
    <n v="77"/>
    <n v="64.94"/>
    <b v="1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n v="1"/>
    <x v="0"/>
    <s v="US"/>
    <s v="USD"/>
    <n v="1464482160"/>
    <d v="2016-05-29T00:36:00"/>
    <n v="1462824832"/>
    <x v="3764"/>
    <x v="23"/>
    <b v="0"/>
    <n v="27"/>
    <n v="55.56"/>
    <b v="1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n v="1"/>
    <x v="0"/>
    <s v="US"/>
    <s v="USD"/>
    <n v="1406745482"/>
    <d v="2014-07-30T18:38:02"/>
    <n v="1404153482"/>
    <x v="3765"/>
    <x v="1"/>
    <b v="0"/>
    <n v="107"/>
    <n v="74.22"/>
    <b v="1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n v="1"/>
    <x v="0"/>
    <s v="US"/>
    <s v="USD"/>
    <n v="1404360045"/>
    <d v="2014-07-03T04:00:45"/>
    <n v="1401336045"/>
    <x v="3766"/>
    <x v="6"/>
    <b v="0"/>
    <n v="96"/>
    <n v="106.93"/>
    <b v="1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n v="1"/>
    <x v="0"/>
    <s v="US"/>
    <s v="USD"/>
    <n v="1425185940"/>
    <d v="2015-03-01T04:59:00"/>
    <n v="1423960097"/>
    <x v="3767"/>
    <x v="20"/>
    <b v="0"/>
    <n v="56"/>
    <n v="41.7"/>
    <b v="1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"/>
    <x v="0"/>
    <s v="US"/>
    <s v="USD"/>
    <n v="1402594090"/>
    <d v="2014-06-12T17:28:10"/>
    <n v="1400002090"/>
    <x v="3768"/>
    <x v="1"/>
    <b v="0"/>
    <n v="58"/>
    <n v="74.239999999999995"/>
    <b v="1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"/>
    <x v="0"/>
    <s v="US"/>
    <s v="USD"/>
    <n v="1460730079"/>
    <d v="2016-04-15T14:21:19"/>
    <n v="1458138079"/>
    <x v="3769"/>
    <x v="1"/>
    <b v="0"/>
    <n v="15"/>
    <n v="73.33"/>
    <b v="1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n v="1"/>
    <x v="0"/>
    <s v="GB"/>
    <s v="GBP"/>
    <n v="1434234010"/>
    <d v="2015-06-13T22:20:10"/>
    <n v="1431642010"/>
    <x v="3770"/>
    <x v="1"/>
    <b v="0"/>
    <n v="20"/>
    <n v="100"/>
    <b v="1"/>
    <x v="1"/>
    <x v="40"/>
  </r>
  <r>
    <n v="3771"/>
    <s v="COME OUT SWINGIN'!"/>
    <s v="I would like to make a demo recording of six songs from COME OUT SWINGIN'!"/>
    <n v="1000"/>
    <n v="1460"/>
    <n v="1"/>
    <x v="0"/>
    <s v="US"/>
    <s v="USD"/>
    <n v="1463529600"/>
    <d v="2016-05-18T00:00:00"/>
    <n v="1462307652"/>
    <x v="3771"/>
    <x v="20"/>
    <b v="0"/>
    <n v="38"/>
    <n v="38.42"/>
    <b v="1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n v="1"/>
    <x v="0"/>
    <s v="US"/>
    <s v="USD"/>
    <n v="1480399200"/>
    <d v="2016-11-29T06:00:00"/>
    <n v="1478616506"/>
    <x v="3772"/>
    <x v="21"/>
    <b v="0"/>
    <n v="33"/>
    <n v="166.97"/>
    <b v="1"/>
    <x v="1"/>
    <x v="40"/>
  </r>
  <r>
    <n v="3773"/>
    <s v="Dundee: A Hip-Hopera"/>
    <s v="A dramatic hip-hopera, inspired from monologues written by the performers."/>
    <n v="5000"/>
    <n v="5410"/>
    <n v="1"/>
    <x v="0"/>
    <s v="US"/>
    <s v="USD"/>
    <n v="1479175680"/>
    <d v="2016-11-15T02:08:00"/>
    <n v="1476317247"/>
    <x v="3773"/>
    <x v="15"/>
    <b v="0"/>
    <n v="57"/>
    <n v="94.91"/>
    <b v="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n v="1"/>
    <x v="0"/>
    <s v="CA"/>
    <s v="CAD"/>
    <n v="1428606055"/>
    <d v="2015-04-09T19:00:55"/>
    <n v="1427223655"/>
    <x v="3774"/>
    <x v="3"/>
    <b v="0"/>
    <n v="25"/>
    <n v="100"/>
    <b v="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"/>
    <x v="0"/>
    <s v="US"/>
    <s v="USD"/>
    <n v="1428552000"/>
    <d v="2015-04-09T04:00:00"/>
    <n v="1426199843"/>
    <x v="3775"/>
    <x v="14"/>
    <b v="0"/>
    <n v="14"/>
    <n v="143.21"/>
    <b v="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"/>
    <x v="0"/>
    <s v="US"/>
    <s v="USD"/>
    <n v="1406854800"/>
    <d v="2014-08-01T01:00:00"/>
    <n v="1403599778"/>
    <x v="3776"/>
    <x v="52"/>
    <b v="0"/>
    <n v="94"/>
    <n v="90.82"/>
    <b v="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n v="1"/>
    <x v="0"/>
    <s v="US"/>
    <s v="USD"/>
    <n v="1411790400"/>
    <d v="2014-09-27T04:00:00"/>
    <n v="1409884821"/>
    <x v="3777"/>
    <x v="24"/>
    <b v="0"/>
    <n v="59"/>
    <n v="48.54"/>
    <b v="1"/>
    <x v="1"/>
    <x v="40"/>
  </r>
  <r>
    <n v="3778"/>
    <s v="Give a Puppet a Hand"/>
    <s v="Sponsor an AVENUE Q puppet for The Barn Players April 2015 production."/>
    <n v="2400"/>
    <n v="2521"/>
    <n v="1"/>
    <x v="0"/>
    <s v="US"/>
    <s v="USD"/>
    <n v="1423942780"/>
    <d v="2015-02-14T19:39:40"/>
    <n v="1418758780"/>
    <x v="3778"/>
    <x v="12"/>
    <b v="0"/>
    <n v="36"/>
    <n v="70.03"/>
    <b v="1"/>
    <x v="1"/>
    <x v="40"/>
  </r>
  <r>
    <n v="3779"/>
    <s v="&quot;The Last Adam&quot; A New Musical, NYC reading"/>
    <s v="A fresh, re-telling of the Jesus story for a new generation."/>
    <n v="15000"/>
    <n v="15597"/>
    <n v="1"/>
    <x v="0"/>
    <s v="US"/>
    <s v="USD"/>
    <n v="1459010340"/>
    <d v="2016-03-26T16:39:00"/>
    <n v="1456421940"/>
    <x v="3779"/>
    <x v="1"/>
    <b v="0"/>
    <n v="115"/>
    <n v="135.63"/>
    <b v="1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n v="1"/>
    <x v="0"/>
    <s v="US"/>
    <s v="USD"/>
    <n v="1436817960"/>
    <d v="2015-07-13T20:06:00"/>
    <n v="1433999785"/>
    <x v="3780"/>
    <x v="15"/>
    <b v="0"/>
    <n v="30"/>
    <n v="100"/>
    <b v="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"/>
    <x v="0"/>
    <s v="US"/>
    <s v="USD"/>
    <n v="1410210685"/>
    <d v="2014-09-08T21:11:25"/>
    <n v="1408050685"/>
    <x v="3781"/>
    <x v="25"/>
    <b v="0"/>
    <n v="52"/>
    <n v="94.9"/>
    <b v="1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"/>
    <x v="0"/>
    <s v="GB"/>
    <s v="GBP"/>
    <n v="1469401200"/>
    <d v="2016-07-24T23:00:00"/>
    <n v="1466887297"/>
    <x v="3782"/>
    <x v="41"/>
    <b v="0"/>
    <n v="27"/>
    <n v="75.37"/>
    <b v="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"/>
    <x v="0"/>
    <s v="US"/>
    <s v="USD"/>
    <n v="1458057600"/>
    <d v="2016-03-15T16:00:00"/>
    <n v="1455938520"/>
    <x v="3783"/>
    <x v="25"/>
    <b v="0"/>
    <n v="24"/>
    <n v="64.459999999999994"/>
    <b v="1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"/>
    <x v="0"/>
    <s v="CA"/>
    <s v="CAD"/>
    <n v="1468193532"/>
    <d v="2016-07-10T23:32:12"/>
    <n v="1465601532"/>
    <x v="3784"/>
    <x v="1"/>
    <b v="0"/>
    <n v="10"/>
    <n v="115"/>
    <b v="1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n v="2"/>
    <x v="0"/>
    <s v="GB"/>
    <s v="GBP"/>
    <n v="1470132180"/>
    <d v="2016-08-02T10:03:00"/>
    <n v="1467040769"/>
    <x v="3785"/>
    <x v="8"/>
    <b v="0"/>
    <n v="30"/>
    <n v="100.5"/>
    <b v="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n v="1"/>
    <x v="0"/>
    <s v="US"/>
    <s v="USD"/>
    <n v="1464310475"/>
    <d v="2016-05-27T00:54:35"/>
    <n v="1461718475"/>
    <x v="3786"/>
    <x v="1"/>
    <b v="0"/>
    <n v="71"/>
    <n v="93.77"/>
    <b v="1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n v="1"/>
    <x v="0"/>
    <s v="US"/>
    <s v="USD"/>
    <n v="1436587140"/>
    <d v="2015-07-11T03:59:00"/>
    <n v="1434113406"/>
    <x v="3787"/>
    <x v="41"/>
    <b v="0"/>
    <n v="10"/>
    <n v="35.1"/>
    <b v="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0"/>
    <x v="2"/>
    <s v="US"/>
    <s v="USD"/>
    <n v="1450887480"/>
    <d v="2015-12-23T16:18:00"/>
    <n v="1448469719"/>
    <x v="3788"/>
    <x v="33"/>
    <b v="0"/>
    <n v="1"/>
    <n v="500"/>
    <b v="0"/>
    <x v="1"/>
    <x v="40"/>
  </r>
  <r>
    <n v="3789"/>
    <s v="Austen a New Musical Play"/>
    <s v="This fabulous new play explores the little known love life of England's most famous romantic novelist, Jane Austen."/>
    <n v="3550"/>
    <n v="116"/>
    <n v="0"/>
    <x v="2"/>
    <s v="GB"/>
    <s v="GBP"/>
    <n v="1434395418"/>
    <d v="2015-06-15T19:10:18"/>
    <n v="1431630618"/>
    <x v="3789"/>
    <x v="22"/>
    <b v="0"/>
    <n v="4"/>
    <n v="29"/>
    <b v="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s v="US"/>
    <s v="USD"/>
    <n v="1479834023"/>
    <d v="2016-11-22T17:00:23"/>
    <n v="1477238423"/>
    <x v="3790"/>
    <x v="1"/>
    <b v="0"/>
    <n v="0"/>
    <s v="N/A"/>
    <b v="0"/>
    <x v="1"/>
    <x v="40"/>
  </r>
  <r>
    <n v="3791"/>
    <s v="Spin! at The Cumming Playhouse"/>
    <s v="Spin! is an original musical comedy-drama presented by Blue Palm Productions."/>
    <n v="1500"/>
    <n v="0"/>
    <n v="0"/>
    <x v="2"/>
    <s v="US"/>
    <s v="USD"/>
    <n v="1404664592"/>
    <d v="2014-07-06T16:36:32"/>
    <n v="1399480592"/>
    <x v="3791"/>
    <x v="12"/>
    <b v="0"/>
    <n v="0"/>
    <s v="N/A"/>
    <b v="0"/>
    <x v="1"/>
    <x v="40"/>
  </r>
  <r>
    <n v="3792"/>
    <s v="BorikÃ©n: The Show"/>
    <s v="A cultural and historic journey through Puerto Rico's music and dance!"/>
    <n v="12500"/>
    <n v="35"/>
    <n v="0"/>
    <x v="2"/>
    <s v="US"/>
    <s v="USD"/>
    <n v="1436957022"/>
    <d v="2015-07-15T10:43:42"/>
    <n v="1434365022"/>
    <x v="3792"/>
    <x v="1"/>
    <b v="0"/>
    <n v="2"/>
    <n v="17.5"/>
    <b v="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1"/>
    <x v="2"/>
    <s v="US"/>
    <s v="USD"/>
    <n v="1418769129"/>
    <d v="2014-12-16T22:32:09"/>
    <n v="1416954729"/>
    <x v="3793"/>
    <x v="21"/>
    <b v="0"/>
    <n v="24"/>
    <n v="174"/>
    <b v="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0"/>
    <x v="2"/>
    <s v="GB"/>
    <s v="GBP"/>
    <n v="1433685354"/>
    <d v="2015-06-07T13:55:54"/>
    <n v="1431093354"/>
    <x v="3794"/>
    <x v="1"/>
    <b v="0"/>
    <n v="1"/>
    <n v="50"/>
    <b v="0"/>
    <x v="1"/>
    <x v="40"/>
  </r>
  <r>
    <n v="3795"/>
    <s v="Duodeca"/>
    <s v="Poppin Productions are currently entering the development stage of their very first production -  &quot;Duodeca&quot;."/>
    <n v="600"/>
    <n v="10"/>
    <n v="0"/>
    <x v="2"/>
    <s v="GB"/>
    <s v="GBP"/>
    <n v="1440801000"/>
    <d v="2015-08-28T22:30:00"/>
    <n v="1437042490"/>
    <x v="3795"/>
    <x v="7"/>
    <b v="0"/>
    <n v="2"/>
    <n v="5"/>
    <b v="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2"/>
    <s v="US"/>
    <s v="USD"/>
    <n v="1484354556"/>
    <d v="2017-01-14T00:42:36"/>
    <n v="1479170556"/>
    <x v="3796"/>
    <x v="12"/>
    <b v="0"/>
    <n v="1"/>
    <n v="1"/>
    <b v="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1"/>
    <x v="2"/>
    <s v="US"/>
    <s v="USD"/>
    <n v="1429564165"/>
    <d v="2015-04-20T21:09:25"/>
    <n v="1426972165"/>
    <x v="3797"/>
    <x v="1"/>
    <b v="0"/>
    <n v="37"/>
    <n v="145.41"/>
    <b v="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0"/>
    <x v="2"/>
    <s v="US"/>
    <s v="USD"/>
    <n v="1407691248"/>
    <d v="2014-08-10T17:20:48"/>
    <n v="1405099248"/>
    <x v="3798"/>
    <x v="1"/>
    <b v="0"/>
    <n v="5"/>
    <n v="205"/>
    <b v="0"/>
    <x v="1"/>
    <x v="40"/>
  </r>
  <r>
    <n v="3799"/>
    <s v="A Story Once Told"/>
    <s v="An original musical on it's way to the stage in Minneapolis, MN. Feel free to ask any questions."/>
    <n v="10000"/>
    <n v="402"/>
    <n v="0"/>
    <x v="2"/>
    <s v="US"/>
    <s v="USD"/>
    <n v="1457734843"/>
    <d v="2016-03-11T22:20:43"/>
    <n v="1455142843"/>
    <x v="3799"/>
    <x v="1"/>
    <b v="0"/>
    <n v="4"/>
    <n v="100.5"/>
    <b v="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n v="0"/>
    <x v="2"/>
    <s v="US"/>
    <s v="USD"/>
    <n v="1420952340"/>
    <d v="2015-01-11T04:59:00"/>
    <n v="1418146883"/>
    <x v="3800"/>
    <x v="22"/>
    <b v="0"/>
    <n v="16"/>
    <n v="55.06"/>
    <b v="0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n v="0"/>
    <x v="2"/>
    <s v="US"/>
    <s v="USD"/>
    <n v="1420215216"/>
    <d v="2015-01-02T16:13:36"/>
    <n v="1417536816"/>
    <x v="3801"/>
    <x v="0"/>
    <b v="0"/>
    <n v="9"/>
    <n v="47.33"/>
    <b v="0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s v="US"/>
    <s v="USD"/>
    <n v="1445482906"/>
    <d v="2015-10-22T03:01:46"/>
    <n v="1442890906"/>
    <x v="3802"/>
    <x v="1"/>
    <b v="0"/>
    <n v="0"/>
    <s v="N/A"/>
    <b v="0"/>
    <x v="1"/>
    <x v="40"/>
  </r>
  <r>
    <n v="3803"/>
    <s v="Benjamin Button the Musical Concept Album"/>
    <s v="A fully orchestrated concept album of Benjamin Button the Musical!"/>
    <n v="12000"/>
    <n v="2358"/>
    <n v="0"/>
    <x v="2"/>
    <s v="US"/>
    <s v="USD"/>
    <n v="1457133568"/>
    <d v="2016-03-04T23:19:28"/>
    <n v="1454541568"/>
    <x v="3803"/>
    <x v="1"/>
    <b v="0"/>
    <n v="40"/>
    <n v="58.95"/>
    <b v="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s v="US"/>
    <s v="USD"/>
    <n v="1469948400"/>
    <d v="2016-07-31T07:00:00"/>
    <n v="1465172024"/>
    <x v="3804"/>
    <x v="57"/>
    <b v="0"/>
    <n v="0"/>
    <s v="N/A"/>
    <b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2"/>
    <s v="US"/>
    <s v="USD"/>
    <n v="1411852640"/>
    <d v="2014-09-27T21:17:20"/>
    <n v="1406668640"/>
    <x v="3805"/>
    <x v="12"/>
    <b v="0"/>
    <n v="2"/>
    <n v="1.5"/>
    <b v="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2"/>
    <s v="AU"/>
    <s v="AUD"/>
    <n v="1404022381"/>
    <d v="2014-06-29T06:13:01"/>
    <n v="1402294381"/>
    <x v="3806"/>
    <x v="18"/>
    <b v="0"/>
    <n v="1"/>
    <n v="5"/>
    <b v="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0"/>
    <x v="2"/>
    <s v="US"/>
    <s v="USD"/>
    <n v="1428097739"/>
    <d v="2015-04-03T21:48:59"/>
    <n v="1427492939"/>
    <x v="3807"/>
    <x v="5"/>
    <b v="0"/>
    <n v="9"/>
    <n v="50.56"/>
    <b v="0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n v="1"/>
    <x v="0"/>
    <s v="GB"/>
    <s v="GBP"/>
    <n v="1429955619"/>
    <d v="2015-04-25T09:53:39"/>
    <n v="1424775219"/>
    <x v="3808"/>
    <x v="12"/>
    <b v="0"/>
    <n v="24"/>
    <n v="41.67"/>
    <b v="1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"/>
    <x v="0"/>
    <s v="GB"/>
    <s v="GBP"/>
    <n v="1406761200"/>
    <d v="2014-07-30T23:00:00"/>
    <n v="1402403907"/>
    <x v="3809"/>
    <x v="38"/>
    <b v="0"/>
    <n v="38"/>
    <n v="53.29"/>
    <b v="1"/>
    <x v="1"/>
    <x v="6"/>
  </r>
  <r>
    <n v="3810"/>
    <s v="Romeo &amp; Juliet"/>
    <s v="Theater students of UMass present a large-scale theater collaboration that will revolutionize the way you see Shakespeare."/>
    <n v="1500"/>
    <n v="1826"/>
    <n v="1"/>
    <x v="0"/>
    <s v="US"/>
    <s v="USD"/>
    <n v="1426965758"/>
    <d v="2015-03-21T19:22:38"/>
    <n v="1424377358"/>
    <x v="3810"/>
    <x v="1"/>
    <b v="0"/>
    <n v="26"/>
    <n v="70.23"/>
    <b v="1"/>
    <x v="1"/>
    <x v="6"/>
  </r>
  <r>
    <n v="3811"/>
    <s v="The Merchant of Venice"/>
    <s v="The University of Exeter Shakespeare Society is touring its acclaimed show The Merchant of Venice to Stratford-upon-Avon!"/>
    <n v="250"/>
    <n v="825"/>
    <n v="3"/>
    <x v="0"/>
    <s v="GB"/>
    <s v="GBP"/>
    <n v="1464692400"/>
    <d v="2016-05-31T11:00:00"/>
    <n v="1461769373"/>
    <x v="3811"/>
    <x v="35"/>
    <b v="0"/>
    <n v="19"/>
    <n v="43.42"/>
    <b v="1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"/>
    <x v="0"/>
    <s v="CA"/>
    <s v="CAD"/>
    <n v="1433131140"/>
    <d v="2015-06-01T03:59:00"/>
    <n v="1429120908"/>
    <x v="3812"/>
    <x v="32"/>
    <b v="0"/>
    <n v="11"/>
    <n v="199.18"/>
    <b v="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n v="1"/>
    <x v="0"/>
    <s v="US"/>
    <s v="USD"/>
    <n v="1465940580"/>
    <d v="2016-06-14T21:43:00"/>
    <n v="1462603021"/>
    <x v="3813"/>
    <x v="19"/>
    <b v="0"/>
    <n v="27"/>
    <n v="78.52"/>
    <b v="1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"/>
    <x v="0"/>
    <s v="US"/>
    <s v="USD"/>
    <n v="1427860740"/>
    <d v="2015-04-01T03:59:00"/>
    <n v="1424727712"/>
    <x v="3814"/>
    <x v="8"/>
    <b v="0"/>
    <n v="34"/>
    <n v="61.82"/>
    <b v="1"/>
    <x v="1"/>
    <x v="6"/>
  </r>
  <r>
    <n v="3815"/>
    <s v="The Canterbury Shakespeare Festival - first season"/>
    <s v="Come and help us make the Canterbury Shakespeare Festival a reality"/>
    <n v="1000"/>
    <n v="1000.01"/>
    <n v="1"/>
    <x v="0"/>
    <s v="GB"/>
    <s v="GBP"/>
    <n v="1440111600"/>
    <d v="2015-08-20T23:00:00"/>
    <n v="1437545657"/>
    <x v="3815"/>
    <x v="1"/>
    <b v="0"/>
    <n v="20"/>
    <n v="50"/>
    <b v="1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"/>
    <x v="0"/>
    <s v="US"/>
    <s v="USD"/>
    <n v="1405614823"/>
    <d v="2014-07-17T16:33:43"/>
    <n v="1403022823"/>
    <x v="3816"/>
    <x v="1"/>
    <b v="0"/>
    <n v="37"/>
    <n v="48.34"/>
    <b v="1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"/>
    <x v="0"/>
    <s v="US"/>
    <s v="USD"/>
    <n v="1445659140"/>
    <d v="2015-10-24T03:59:00"/>
    <n v="1444236216"/>
    <x v="3817"/>
    <x v="3"/>
    <b v="0"/>
    <n v="20"/>
    <n v="107.25"/>
    <b v="1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n v="2"/>
    <x v="0"/>
    <s v="US"/>
    <s v="USD"/>
    <n v="1426187582"/>
    <d v="2015-03-12T19:13:02"/>
    <n v="1423599182"/>
    <x v="3818"/>
    <x v="1"/>
    <b v="0"/>
    <n v="10"/>
    <n v="57"/>
    <b v="1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"/>
    <x v="0"/>
    <s v="US"/>
    <s v="USD"/>
    <n v="1437166920"/>
    <d v="2015-07-17T21:02:00"/>
    <n v="1435554104"/>
    <x v="3819"/>
    <x v="23"/>
    <b v="0"/>
    <n v="26"/>
    <n v="40.92"/>
    <b v="1"/>
    <x v="1"/>
    <x v="6"/>
  </r>
  <r>
    <n v="3820"/>
    <s v="TUSENTACK THEATRE"/>
    <s v="Tusentack Theatre is a professional theatre company providing opportunities to adults who access Mental Health Services."/>
    <n v="300"/>
    <n v="430"/>
    <n v="1"/>
    <x v="0"/>
    <s v="GB"/>
    <s v="GBP"/>
    <n v="1436110717"/>
    <d v="2015-07-05T15:38:37"/>
    <n v="1433518717"/>
    <x v="3820"/>
    <x v="1"/>
    <b v="0"/>
    <n v="20"/>
    <n v="21.5"/>
    <b v="1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"/>
    <x v="0"/>
    <s v="US"/>
    <s v="USD"/>
    <n v="1451881207"/>
    <d v="2016-01-04T04:20:07"/>
    <n v="1449116407"/>
    <x v="3821"/>
    <x v="22"/>
    <b v="0"/>
    <n v="46"/>
    <n v="79.540000000000006"/>
    <b v="1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n v="1"/>
    <x v="0"/>
    <s v="DE"/>
    <s v="EUR"/>
    <n v="1453244340"/>
    <d v="2016-01-19T22:59:00"/>
    <n v="1448136417"/>
    <x v="3822"/>
    <x v="50"/>
    <b v="0"/>
    <n v="76"/>
    <n v="72.38"/>
    <b v="1"/>
    <x v="1"/>
    <x v="6"/>
  </r>
  <r>
    <n v="3823"/>
    <s v="FEED"/>
    <s v="Feed, a new play by Garrett Markgraf (based on the novel by M.T. Anderson), Directed by Anna Marck at Oakland University."/>
    <n v="2500"/>
    <n v="2650"/>
    <n v="1"/>
    <x v="0"/>
    <s v="US"/>
    <s v="USD"/>
    <n v="1437364740"/>
    <d v="2015-07-20T03:59:00"/>
    <n v="1434405044"/>
    <x v="3823"/>
    <x v="35"/>
    <b v="0"/>
    <n v="41"/>
    <n v="64.63"/>
    <b v="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n v="1"/>
    <x v="0"/>
    <s v="GB"/>
    <s v="GBP"/>
    <n v="1470058860"/>
    <d v="2016-08-01T13:41:00"/>
    <n v="1469026903"/>
    <x v="3824"/>
    <x v="65"/>
    <b v="0"/>
    <n v="7"/>
    <n v="38.57"/>
    <b v="1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"/>
    <x v="0"/>
    <s v="US"/>
    <s v="USD"/>
    <n v="1434505214"/>
    <d v="2015-06-17T01:40:14"/>
    <n v="1432690814"/>
    <x v="3825"/>
    <x v="21"/>
    <b v="0"/>
    <n v="49"/>
    <n v="107.57"/>
    <b v="1"/>
    <x v="1"/>
    <x v="6"/>
  </r>
  <r>
    <n v="3826"/>
    <s v="DAY OF THE DOG by Blue Sparrow Theatre Company"/>
    <s v="This is the story about the Westons. One family who live with mental illness on a daily basis."/>
    <n v="600"/>
    <n v="715"/>
    <n v="1"/>
    <x v="0"/>
    <s v="GB"/>
    <s v="GBP"/>
    <n v="1430993394"/>
    <d v="2015-05-07T10:09:54"/>
    <n v="1428401394"/>
    <x v="3826"/>
    <x v="1"/>
    <b v="0"/>
    <n v="26"/>
    <n v="27.5"/>
    <b v="1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n v="2"/>
    <x v="0"/>
    <s v="GB"/>
    <s v="GBP"/>
    <n v="1427414400"/>
    <d v="2015-03-27T00:00:00"/>
    <n v="1422656201"/>
    <x v="3827"/>
    <x v="57"/>
    <b v="0"/>
    <n v="65"/>
    <n v="70.459999999999994"/>
    <b v="1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n v="1"/>
    <x v="0"/>
    <s v="US"/>
    <s v="USD"/>
    <n v="1420033187"/>
    <d v="2014-12-31T13:39:47"/>
    <n v="1414845587"/>
    <x v="3828"/>
    <x v="12"/>
    <b v="0"/>
    <n v="28"/>
    <n v="178.57"/>
    <b v="1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n v="1"/>
    <x v="0"/>
    <s v="US"/>
    <s v="USD"/>
    <n v="1472676371"/>
    <d v="2016-08-31T20:46:11"/>
    <n v="1470948371"/>
    <x v="3829"/>
    <x v="18"/>
    <b v="0"/>
    <n v="8"/>
    <n v="62.63"/>
    <b v="1"/>
    <x v="1"/>
    <x v="6"/>
  </r>
  <r>
    <n v="3830"/>
    <s v="Run Away"/>
    <s v="The Aeon Theatre company is producing another original play by Parker Hale at the Manhattan Reportory Theatre"/>
    <n v="100"/>
    <n v="225"/>
    <n v="2"/>
    <x v="0"/>
    <s v="US"/>
    <s v="USD"/>
    <n v="1464371211"/>
    <d v="2016-05-27T17:46:51"/>
    <n v="1463161611"/>
    <x v="3830"/>
    <x v="20"/>
    <b v="0"/>
    <n v="3"/>
    <n v="75"/>
    <b v="1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"/>
    <x v="0"/>
    <s v="US"/>
    <s v="USD"/>
    <n v="1415222545"/>
    <d v="2014-11-05T21:22:25"/>
    <n v="1413404545"/>
    <x v="3831"/>
    <x v="21"/>
    <b v="0"/>
    <n v="9"/>
    <n v="58.9"/>
    <b v="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"/>
    <x v="0"/>
    <s v="US"/>
    <s v="USD"/>
    <n v="1455936335"/>
    <d v="2016-02-20T02:45:35"/>
    <n v="1452048335"/>
    <x v="3832"/>
    <x v="11"/>
    <b v="0"/>
    <n v="9"/>
    <n v="139.56"/>
    <b v="1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"/>
    <x v="0"/>
    <s v="CA"/>
    <s v="CAD"/>
    <n v="1417460940"/>
    <d v="2014-12-01T19:09:00"/>
    <n v="1416516972"/>
    <x v="3833"/>
    <x v="55"/>
    <b v="0"/>
    <n v="20"/>
    <n v="70"/>
    <b v="1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n v="1"/>
    <x v="0"/>
    <s v="GB"/>
    <s v="GBP"/>
    <n v="1434624067"/>
    <d v="2015-06-18T10:41:07"/>
    <n v="1432032067"/>
    <x v="3834"/>
    <x v="1"/>
    <b v="0"/>
    <n v="57"/>
    <n v="57.39"/>
    <b v="1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n v="2"/>
    <x v="0"/>
    <s v="GB"/>
    <s v="GBP"/>
    <n v="1461278208"/>
    <d v="2016-04-21T22:36:48"/>
    <n v="1459463808"/>
    <x v="3835"/>
    <x v="21"/>
    <b v="0"/>
    <n v="8"/>
    <n v="40"/>
    <b v="1"/>
    <x v="1"/>
    <x v="6"/>
  </r>
  <r>
    <n v="3836"/>
    <s v="Home (The Place Where My Stuff Resides)"/>
    <s v="&quot;The surveyor said the foundation was shaky&quot;. A woman finds what it means to rebuild her marriage."/>
    <n v="800"/>
    <n v="900"/>
    <n v="1"/>
    <x v="0"/>
    <s v="US"/>
    <s v="USD"/>
    <n v="1470197340"/>
    <d v="2016-08-03T04:09:00"/>
    <n v="1467497652"/>
    <x v="3836"/>
    <x v="0"/>
    <b v="0"/>
    <n v="14"/>
    <n v="64.290000000000006"/>
    <b v="1"/>
    <x v="1"/>
    <x v="6"/>
  </r>
  <r>
    <n v="3837"/>
    <s v="Farcical Elements Presents Boeing-Boeing"/>
    <s v="A high-flying French farce with the thrust of a well-tuned jet engine"/>
    <n v="2000"/>
    <n v="2042"/>
    <n v="1"/>
    <x v="0"/>
    <s v="GB"/>
    <s v="GBP"/>
    <n v="1435947758"/>
    <d v="2015-07-03T18:22:38"/>
    <n v="1432837358"/>
    <x v="3837"/>
    <x v="8"/>
    <b v="0"/>
    <n v="17"/>
    <n v="120.12"/>
    <b v="1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"/>
    <x v="0"/>
    <s v="SE"/>
    <s v="SEK"/>
    <n v="1432314209"/>
    <d v="2015-05-22T17:03:29"/>
    <n v="1429722209"/>
    <x v="3838"/>
    <x v="1"/>
    <b v="0"/>
    <n v="100"/>
    <n v="1008.24"/>
    <b v="1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"/>
    <x v="0"/>
    <s v="US"/>
    <s v="USD"/>
    <n v="1438226724"/>
    <d v="2015-07-30T03:25:24"/>
    <n v="1433042724"/>
    <x v="3839"/>
    <x v="12"/>
    <b v="0"/>
    <n v="32"/>
    <n v="63.28"/>
    <b v="1"/>
    <x v="1"/>
    <x v="6"/>
  </r>
  <r>
    <n v="3840"/>
    <s v="Tonight I'll be April"/>
    <s v="A gritty play looking at a modern day relationship, highlighting issues of mental health and abuse suffered by men."/>
    <n v="1"/>
    <n v="65"/>
    <n v="65"/>
    <x v="0"/>
    <s v="GB"/>
    <s v="GBP"/>
    <n v="1459180229"/>
    <d v="2016-03-28T15:50:29"/>
    <n v="1457023829"/>
    <x v="3840"/>
    <x v="25"/>
    <b v="0"/>
    <n v="3"/>
    <n v="21.67"/>
    <b v="1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0"/>
    <x v="2"/>
    <s v="US"/>
    <s v="USD"/>
    <n v="1405882287"/>
    <d v="2014-07-20T18:51:27"/>
    <n v="1400698287"/>
    <x v="3841"/>
    <x v="12"/>
    <b v="1"/>
    <n v="34"/>
    <n v="25.65"/>
    <b v="0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0"/>
    <x v="2"/>
    <s v="GB"/>
    <s v="GBP"/>
    <n v="1399809052"/>
    <d v="2014-05-11T11:50:52"/>
    <n v="1397217052"/>
    <x v="3842"/>
    <x v="1"/>
    <b v="1"/>
    <n v="23"/>
    <n v="47.7"/>
    <b v="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n v="0"/>
    <x v="2"/>
    <s v="US"/>
    <s v="USD"/>
    <n v="1401587064"/>
    <d v="2014-06-01T01:44:24"/>
    <n v="1399427064"/>
    <x v="3843"/>
    <x v="25"/>
    <b v="1"/>
    <n v="19"/>
    <n v="56.05"/>
    <b v="0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0"/>
    <x v="2"/>
    <s v="US"/>
    <s v="USD"/>
    <n v="1401778740"/>
    <d v="2014-06-03T06:59:00"/>
    <n v="1399474134"/>
    <x v="3844"/>
    <x v="14"/>
    <b v="1"/>
    <n v="50"/>
    <n v="81.319999999999993"/>
    <b v="0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n v="0"/>
    <x v="2"/>
    <s v="US"/>
    <s v="USD"/>
    <n v="1443711774"/>
    <d v="2015-10-01T15:02:54"/>
    <n v="1441119774"/>
    <x v="3845"/>
    <x v="1"/>
    <b v="1"/>
    <n v="12"/>
    <n v="70.17"/>
    <b v="0"/>
    <x v="1"/>
    <x v="6"/>
  </r>
  <r>
    <n v="3846"/>
    <s v="My Insane Shakespeare"/>
    <s v="My Insane Shakespeare. An original play by Arthur Elbakyan premiering October 13th at United Solo, New York City."/>
    <n v="7000"/>
    <n v="189"/>
    <n v="0"/>
    <x v="2"/>
    <s v="US"/>
    <s v="USD"/>
    <n v="1412405940"/>
    <d v="2014-10-04T06:59:00"/>
    <n v="1409721542"/>
    <x v="3846"/>
    <x v="0"/>
    <b v="1"/>
    <n v="8"/>
    <n v="23.63"/>
    <b v="0"/>
    <x v="1"/>
    <x v="6"/>
  </r>
  <r>
    <n v="3847"/>
    <s v="Madame X"/>
    <s v="The production of the original play &quot;Madame X&quot; by Amanda Davison. Inspired by the painting by John Singer Sargent."/>
    <n v="10500"/>
    <n v="1697"/>
    <n v="0"/>
    <x v="2"/>
    <s v="US"/>
    <s v="USD"/>
    <n v="1437283391"/>
    <d v="2015-07-19T05:23:11"/>
    <n v="1433395391"/>
    <x v="3847"/>
    <x v="11"/>
    <b v="1"/>
    <n v="9"/>
    <n v="188.56"/>
    <b v="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0"/>
    <x v="2"/>
    <s v="US"/>
    <s v="USD"/>
    <n v="1445196989"/>
    <d v="2015-10-18T19:36:29"/>
    <n v="1442604989"/>
    <x v="3848"/>
    <x v="1"/>
    <b v="1"/>
    <n v="43"/>
    <n v="49.51"/>
    <b v="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n v="0"/>
    <x v="2"/>
    <s v="DE"/>
    <s v="EUR"/>
    <n v="1434047084"/>
    <d v="2015-06-11T18:24:44"/>
    <n v="1431455084"/>
    <x v="3849"/>
    <x v="1"/>
    <b v="1"/>
    <n v="28"/>
    <n v="75.459999999999994"/>
    <b v="0"/>
    <x v="1"/>
    <x v="6"/>
  </r>
  <r>
    <n v="3850"/>
    <s v="The Vagina Monologues 2015"/>
    <s v="V-Day is a global activist movement to end violence against women and girls."/>
    <n v="1000"/>
    <n v="38"/>
    <n v="0"/>
    <x v="2"/>
    <s v="US"/>
    <s v="USD"/>
    <n v="1420081143"/>
    <d v="2015-01-01T02:59:03"/>
    <n v="1417489143"/>
    <x v="3850"/>
    <x v="1"/>
    <b v="1"/>
    <n v="4"/>
    <n v="9.5"/>
    <b v="0"/>
    <x v="1"/>
    <x v="6"/>
  </r>
  <r>
    <n v="3851"/>
    <s v="Waving Goodbye"/>
    <s v="A play about the horrible choices we have to make every day. Should we take a risk, or take the road most travelled?"/>
    <n v="2500"/>
    <n v="852"/>
    <n v="0"/>
    <x v="2"/>
    <s v="GB"/>
    <s v="GBP"/>
    <n v="1437129179"/>
    <d v="2015-07-17T10:32:59"/>
    <n v="1434537179"/>
    <x v="3851"/>
    <x v="1"/>
    <b v="1"/>
    <n v="24"/>
    <n v="35.5"/>
    <b v="0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2"/>
    <s v="US"/>
    <s v="USD"/>
    <n v="1427427276"/>
    <d v="2015-03-27T03:34:36"/>
    <n v="1425270876"/>
    <x v="3852"/>
    <x v="25"/>
    <b v="0"/>
    <n v="2"/>
    <n v="10"/>
    <b v="0"/>
    <x v="1"/>
    <x v="6"/>
  </r>
  <r>
    <n v="3853"/>
    <s v="The Original Laughter Therapist"/>
    <s v="A dose of One-woman &quot;Dramedy&quot; to cure those daily blues is just what the doctor ordered!"/>
    <n v="100000"/>
    <n v="26"/>
    <n v="0"/>
    <x v="2"/>
    <s v="US"/>
    <s v="USD"/>
    <n v="1409602178"/>
    <d v="2014-09-01T20:09:38"/>
    <n v="1406578178"/>
    <x v="3853"/>
    <x v="6"/>
    <b v="0"/>
    <n v="2"/>
    <n v="13"/>
    <b v="0"/>
    <x v="1"/>
    <x v="6"/>
  </r>
  <r>
    <n v="3854"/>
    <s v="The Case Of Soghomon Tehlirian"/>
    <s v="A play dedicated to the 100th anniversary of the Armenian Genocide."/>
    <n v="11000"/>
    <n v="1788"/>
    <n v="0"/>
    <x v="2"/>
    <s v="US"/>
    <s v="USD"/>
    <n v="1431206058"/>
    <d v="2015-05-09T21:14:18"/>
    <n v="1428614058"/>
    <x v="3854"/>
    <x v="1"/>
    <b v="0"/>
    <n v="20"/>
    <n v="89.4"/>
    <b v="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0"/>
    <x v="2"/>
    <s v="US"/>
    <s v="USD"/>
    <n v="1427408271"/>
    <d v="2015-03-26T22:17:51"/>
    <n v="1424819871"/>
    <x v="3855"/>
    <x v="1"/>
    <b v="0"/>
    <n v="1"/>
    <n v="25"/>
    <b v="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2"/>
    <s v="US"/>
    <s v="USD"/>
    <n v="1425833403"/>
    <d v="2015-03-08T16:50:03"/>
    <n v="1423245003"/>
    <x v="3856"/>
    <x v="1"/>
    <b v="0"/>
    <n v="1"/>
    <n v="1"/>
    <b v="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n v="0"/>
    <x v="2"/>
    <s v="US"/>
    <s v="USD"/>
    <n v="1406913120"/>
    <d v="2014-08-01T17:12:00"/>
    <n v="1404927690"/>
    <x v="3857"/>
    <x v="26"/>
    <b v="0"/>
    <n v="4"/>
    <n v="65"/>
    <b v="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0"/>
    <x v="2"/>
    <s v="GB"/>
    <s v="GBP"/>
    <n v="1432328400"/>
    <d v="2015-05-22T21:00:00"/>
    <n v="1430734844"/>
    <x v="3858"/>
    <x v="10"/>
    <b v="0"/>
    <n v="1"/>
    <n v="10"/>
    <b v="0"/>
    <x v="1"/>
    <x v="6"/>
  </r>
  <r>
    <n v="3859"/>
    <s v="What Dreams Were Made Of"/>
    <s v="This is a play that will have each and everyone that sees it thinking about the dreams they had growing up. It's a dramady"/>
    <n v="2500"/>
    <n v="1"/>
    <n v="0"/>
    <x v="2"/>
    <s v="US"/>
    <s v="USD"/>
    <n v="1403730000"/>
    <d v="2014-06-25T21:00:00"/>
    <n v="1401485207"/>
    <x v="3859"/>
    <x v="9"/>
    <b v="0"/>
    <n v="1"/>
    <n v="1"/>
    <b v="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0"/>
    <x v="2"/>
    <s v="US"/>
    <s v="USD"/>
    <n v="1407858710"/>
    <d v="2014-08-12T15:51:50"/>
    <n v="1405266710"/>
    <x v="3860"/>
    <x v="1"/>
    <b v="0"/>
    <n v="13"/>
    <n v="81.540000000000006"/>
    <b v="0"/>
    <x v="1"/>
    <x v="6"/>
  </r>
  <r>
    <n v="3861"/>
    <s v="READY OR NOT HERE I COME"/>
    <s v="THE COMING OF THE LORD!"/>
    <n v="2000"/>
    <n v="100"/>
    <n v="0"/>
    <x v="2"/>
    <s v="US"/>
    <s v="USD"/>
    <n v="1415828820"/>
    <d v="2014-11-12T21:47:00"/>
    <n v="1412258977"/>
    <x v="3861"/>
    <x v="43"/>
    <b v="0"/>
    <n v="1"/>
    <n v="100"/>
    <b v="0"/>
    <x v="1"/>
    <x v="6"/>
  </r>
  <r>
    <n v="3862"/>
    <s v="The Container Play"/>
    <s v="The hit immersive theatre experience of England comes to Corpus Christi!"/>
    <n v="7500"/>
    <n v="1"/>
    <n v="0"/>
    <x v="2"/>
    <s v="US"/>
    <s v="USD"/>
    <n v="1473699540"/>
    <d v="2016-09-12T16:59:00"/>
    <n v="1472451356"/>
    <x v="3862"/>
    <x v="20"/>
    <b v="0"/>
    <n v="1"/>
    <n v="1"/>
    <b v="0"/>
    <x v="1"/>
    <x v="6"/>
  </r>
  <r>
    <n v="3863"/>
    <s v="Umma Yemaya"/>
    <s v="Umma Yemaya is  a play that examines the challenges of unconventional love. The Lady  and the Artist create their own world for love."/>
    <n v="6000"/>
    <n v="0"/>
    <n v="0"/>
    <x v="2"/>
    <s v="US"/>
    <s v="USD"/>
    <n v="1446739905"/>
    <d v="2015-11-05T16:11:45"/>
    <n v="1441552305"/>
    <x v="3863"/>
    <x v="12"/>
    <b v="0"/>
    <n v="0"/>
    <s v="N/A"/>
    <b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n v="0"/>
    <x v="2"/>
    <s v="US"/>
    <s v="USD"/>
    <n v="1447799054"/>
    <d v="2015-11-17T22:24:14"/>
    <n v="1445203454"/>
    <x v="3864"/>
    <x v="1"/>
    <b v="0"/>
    <n v="3"/>
    <n v="20"/>
    <b v="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n v="0"/>
    <x v="2"/>
    <s v="CA"/>
    <s v="CAD"/>
    <n v="1409376600"/>
    <d v="2014-08-30T05:30:00"/>
    <n v="1405957098"/>
    <x v="3865"/>
    <x v="4"/>
    <b v="0"/>
    <n v="14"/>
    <n v="46.43"/>
    <b v="0"/>
    <x v="1"/>
    <x v="6"/>
  </r>
  <r>
    <n v="3866"/>
    <s v="a feminine ending, brought to you by the East End Theatre Co"/>
    <s v="A funny, moving, witty piece about a girl, her oboe, and her dreams."/>
    <n v="2000"/>
    <n v="11"/>
    <n v="0"/>
    <x v="2"/>
    <s v="US"/>
    <s v="USD"/>
    <n v="1458703740"/>
    <d v="2016-03-23T03:29:00"/>
    <n v="1454453021"/>
    <x v="3866"/>
    <x v="45"/>
    <b v="0"/>
    <n v="2"/>
    <n v="5.5"/>
    <b v="0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n v="0"/>
    <x v="2"/>
    <s v="US"/>
    <s v="USD"/>
    <n v="1466278339"/>
    <d v="2016-06-18T19:32:19"/>
    <n v="1463686339"/>
    <x v="3867"/>
    <x v="1"/>
    <b v="0"/>
    <n v="5"/>
    <n v="50.2"/>
    <b v="0"/>
    <x v="1"/>
    <x v="6"/>
  </r>
  <r>
    <n v="3868"/>
    <s v="1000 words (Canceled)"/>
    <s v="New collection of music by Scott Evan Davis!"/>
    <n v="5000"/>
    <n v="10"/>
    <n v="0"/>
    <x v="1"/>
    <s v="GB"/>
    <s v="GBP"/>
    <n v="1410191405"/>
    <d v="2014-09-08T15:50:05"/>
    <n v="1408031405"/>
    <x v="3868"/>
    <x v="25"/>
    <b v="0"/>
    <n v="1"/>
    <n v="10"/>
    <b v="0"/>
    <x v="1"/>
    <x v="40"/>
  </r>
  <r>
    <n v="3869"/>
    <s v="The Masturbation Musical (Canceled)"/>
    <s v="A Musical about 3 women who pursue their Pleasure and end up finding themselves."/>
    <n v="13111"/>
    <n v="452"/>
    <n v="0"/>
    <x v="1"/>
    <s v="US"/>
    <s v="USD"/>
    <n v="1426302660"/>
    <d v="2015-03-14T03:11:00"/>
    <n v="1423761792"/>
    <x v="3869"/>
    <x v="41"/>
    <b v="0"/>
    <n v="15"/>
    <n v="30.13"/>
    <b v="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0"/>
    <x v="1"/>
    <s v="US"/>
    <s v="USD"/>
    <n v="1404360478"/>
    <d v="2014-07-03T04:07:58"/>
    <n v="1401768478"/>
    <x v="3870"/>
    <x v="1"/>
    <b v="0"/>
    <n v="10"/>
    <n v="150"/>
    <b v="0"/>
    <x v="1"/>
    <x v="40"/>
  </r>
  <r>
    <n v="3871"/>
    <s v="Pocket Monsters: A Musical Parody (Canceled)"/>
    <s v="Our musical is finally ready to come to life, and we're raising funds to help make that happen!"/>
    <n v="1500"/>
    <n v="40"/>
    <n v="0"/>
    <x v="1"/>
    <s v="US"/>
    <s v="USD"/>
    <n v="1490809450"/>
    <d v="2017-03-29T17:44:10"/>
    <n v="1485629050"/>
    <x v="3871"/>
    <x v="12"/>
    <b v="0"/>
    <n v="3"/>
    <n v="13.33"/>
    <b v="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s v="US"/>
    <s v="USD"/>
    <n v="1439522996"/>
    <d v="2015-08-14T03:29:56"/>
    <n v="1435202996"/>
    <x v="3872"/>
    <x v="38"/>
    <b v="0"/>
    <n v="0"/>
    <s v="N/A"/>
    <b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s v="US"/>
    <s v="USD"/>
    <n v="1444322535"/>
    <d v="2015-10-08T16:42:15"/>
    <n v="1441730535"/>
    <x v="3873"/>
    <x v="1"/>
    <b v="0"/>
    <n v="0"/>
    <s v="N/A"/>
    <b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s v="NZ"/>
    <s v="NZD"/>
    <n v="1422061200"/>
    <d v="2015-01-24T01:00:00"/>
    <n v="1420244622"/>
    <x v="3874"/>
    <x v="21"/>
    <b v="0"/>
    <n v="0"/>
    <s v="N/A"/>
    <b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s v="DK"/>
    <s v="DKK"/>
    <n v="1472896800"/>
    <d v="2016-09-03T10:00:00"/>
    <n v="1472804365"/>
    <x v="3875"/>
    <x v="73"/>
    <b v="0"/>
    <n v="0"/>
    <s v="N/A"/>
    <b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1"/>
    <x v="1"/>
    <s v="GB"/>
    <s v="GBP"/>
    <n v="1454425128"/>
    <d v="2016-02-02T14:58:48"/>
    <n v="1451833128"/>
    <x v="3876"/>
    <x v="1"/>
    <b v="0"/>
    <n v="46"/>
    <n v="44.76"/>
    <b v="0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n v="0"/>
    <x v="1"/>
    <s v="US"/>
    <s v="USD"/>
    <n v="1481213752"/>
    <d v="2016-12-08T16:15:52"/>
    <n v="1478621752"/>
    <x v="3877"/>
    <x v="1"/>
    <b v="0"/>
    <n v="14"/>
    <n v="88.64"/>
    <b v="0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1"/>
    <s v="US"/>
    <s v="USD"/>
    <n v="1435636740"/>
    <d v="2015-06-30T03:59:00"/>
    <n v="1433014746"/>
    <x v="3878"/>
    <x v="1"/>
    <b v="0"/>
    <n v="1"/>
    <n v="10"/>
    <b v="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s v="GB"/>
    <s v="GBP"/>
    <n v="1422218396"/>
    <d v="2015-01-25T20:39:56"/>
    <n v="1419626396"/>
    <x v="3879"/>
    <x v="1"/>
    <b v="0"/>
    <n v="0"/>
    <s v="N/A"/>
    <b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n v="0"/>
    <x v="1"/>
    <s v="GB"/>
    <s v="GBP"/>
    <n v="1406761200"/>
    <d v="2014-07-30T23:00:00"/>
    <n v="1403724820"/>
    <x v="3880"/>
    <x v="6"/>
    <b v="0"/>
    <n v="17"/>
    <n v="57.65"/>
    <b v="0"/>
    <x v="1"/>
    <x v="40"/>
  </r>
  <r>
    <n v="3881"/>
    <s v="My Real Mother's Name is... (Canceled)"/>
    <s v="A musical journey coming to the Blue Venue at the 2017 Orlando Fringe Festival!"/>
    <n v="500"/>
    <n v="25"/>
    <n v="0"/>
    <x v="1"/>
    <s v="US"/>
    <s v="USD"/>
    <n v="1487550399"/>
    <d v="2017-02-20T00:26:39"/>
    <n v="1484958399"/>
    <x v="3881"/>
    <x v="1"/>
    <b v="0"/>
    <n v="1"/>
    <n v="25"/>
    <b v="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s v="AU"/>
    <s v="AUD"/>
    <n v="1454281380"/>
    <d v="2016-01-31T23:03:00"/>
    <n v="1451950570"/>
    <x v="3882"/>
    <x v="14"/>
    <b v="0"/>
    <n v="0"/>
    <s v="N/A"/>
    <b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s v="GB"/>
    <s v="GBP"/>
    <n v="1409668069"/>
    <d v="2014-09-02T14:27:49"/>
    <n v="1407076069"/>
    <x v="3883"/>
    <x v="1"/>
    <b v="0"/>
    <n v="0"/>
    <s v="N/A"/>
    <b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s v="US"/>
    <s v="USD"/>
    <n v="1427479192"/>
    <d v="2015-03-27T17:59:52"/>
    <n v="1425322792"/>
    <x v="3884"/>
    <x v="25"/>
    <b v="0"/>
    <n v="0"/>
    <s v="N/A"/>
    <b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s v="US"/>
    <s v="USD"/>
    <n v="1462834191"/>
    <d v="2016-05-09T22:49:51"/>
    <n v="1460242191"/>
    <x v="3885"/>
    <x v="1"/>
    <b v="0"/>
    <n v="0"/>
    <s v="N/A"/>
    <b v="0"/>
    <x v="1"/>
    <x v="40"/>
  </r>
  <r>
    <n v="3886"/>
    <s v="a (Canceled)"/>
    <n v="1"/>
    <n v="10000"/>
    <n v="0"/>
    <n v="0"/>
    <x v="1"/>
    <s v="AU"/>
    <s v="AUD"/>
    <n v="1418275702"/>
    <d v="2014-12-11T05:28:22"/>
    <n v="1415683702"/>
    <x v="3886"/>
    <x v="1"/>
    <b v="0"/>
    <n v="0"/>
    <s v="N/A"/>
    <b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0"/>
    <x v="1"/>
    <s v="US"/>
    <s v="USD"/>
    <n v="1430517600"/>
    <d v="2015-05-01T22:00:00"/>
    <n v="1426538129"/>
    <x v="3887"/>
    <x v="32"/>
    <b v="0"/>
    <n v="2"/>
    <n v="17.5"/>
    <b v="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n v="0"/>
    <x v="2"/>
    <s v="GB"/>
    <s v="GBP"/>
    <n v="1488114358"/>
    <d v="2017-02-26T13:05:58"/>
    <n v="1485522358"/>
    <x v="3888"/>
    <x v="1"/>
    <b v="0"/>
    <n v="14"/>
    <n v="38.71"/>
    <b v="0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n v="0"/>
    <x v="2"/>
    <s v="US"/>
    <s v="USD"/>
    <n v="1420413960"/>
    <d v="2015-01-04T23:26:00"/>
    <n v="1417651630"/>
    <x v="3889"/>
    <x v="22"/>
    <b v="0"/>
    <n v="9"/>
    <n v="13.11"/>
    <b v="0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n v="0"/>
    <x v="2"/>
    <s v="US"/>
    <s v="USD"/>
    <n v="1439662344"/>
    <d v="2015-08-15T18:12:24"/>
    <n v="1434478344"/>
    <x v="3890"/>
    <x v="12"/>
    <b v="0"/>
    <n v="8"/>
    <n v="315.5"/>
    <b v="0"/>
    <x v="1"/>
    <x v="6"/>
  </r>
  <r>
    <n v="3891"/>
    <s v="Out of the Box: A Mime Story"/>
    <s v="A comedy about a mime who dreams of becoming a stand up comedian."/>
    <n v="800"/>
    <n v="260"/>
    <n v="0"/>
    <x v="2"/>
    <s v="US"/>
    <s v="USD"/>
    <n v="1427086740"/>
    <d v="2015-03-23T04:59:00"/>
    <n v="1424488244"/>
    <x v="3891"/>
    <x v="1"/>
    <b v="0"/>
    <n v="7"/>
    <n v="37.14"/>
    <b v="0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s v="US"/>
    <s v="USD"/>
    <n v="1408863600"/>
    <d v="2014-08-24T07:00:00"/>
    <n v="1408203557"/>
    <x v="3892"/>
    <x v="36"/>
    <b v="0"/>
    <n v="0"/>
    <s v="N/A"/>
    <b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n v="0"/>
    <x v="2"/>
    <s v="US"/>
    <s v="USD"/>
    <n v="1404194400"/>
    <d v="2014-07-01T06:00:00"/>
    <n v="1400600840"/>
    <x v="3893"/>
    <x v="16"/>
    <b v="0"/>
    <n v="84"/>
    <n v="128.27000000000001"/>
    <b v="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n v="0"/>
    <x v="2"/>
    <s v="US"/>
    <s v="USD"/>
    <n v="1481000340"/>
    <d v="2016-12-06T04:59:00"/>
    <n v="1478386812"/>
    <x v="3894"/>
    <x v="1"/>
    <b v="0"/>
    <n v="11"/>
    <n v="47.27"/>
    <b v="0"/>
    <x v="1"/>
    <x v="6"/>
  </r>
  <r>
    <n v="3895"/>
    <s v="Vestige"/>
    <s v="A Transgender makeup artist calls into question the loyalty of her best friend in a 1980's circus while dealing with her dying mother."/>
    <n v="1000"/>
    <n v="50"/>
    <n v="0"/>
    <x v="2"/>
    <s v="US"/>
    <s v="USD"/>
    <n v="1425103218"/>
    <d v="2015-02-28T06:00:18"/>
    <n v="1422424818"/>
    <x v="3895"/>
    <x v="0"/>
    <b v="0"/>
    <n v="1"/>
    <n v="50"/>
    <b v="0"/>
    <x v="1"/>
    <x v="6"/>
  </r>
  <r>
    <n v="3896"/>
    <s v="Yorick and Company"/>
    <s v="Yorick and Co. is a comedy about a struggling theatre company whose mysterious benefactor starts haunting the show!"/>
    <n v="1600"/>
    <n v="170"/>
    <n v="0"/>
    <x v="2"/>
    <s v="US"/>
    <s v="USD"/>
    <n v="1402979778"/>
    <d v="2014-06-17T04:36:18"/>
    <n v="1401770178"/>
    <x v="3896"/>
    <x v="20"/>
    <b v="0"/>
    <n v="4"/>
    <n v="42.5"/>
    <b v="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0"/>
    <x v="2"/>
    <s v="NZ"/>
    <s v="NZD"/>
    <n v="1420750683"/>
    <d v="2015-01-08T20:58:03"/>
    <n v="1418158683"/>
    <x v="3897"/>
    <x v="1"/>
    <b v="0"/>
    <n v="10"/>
    <n v="44"/>
    <b v="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0"/>
    <x v="2"/>
    <s v="GB"/>
    <s v="GBP"/>
    <n v="1439827200"/>
    <d v="2015-08-17T16:00:00"/>
    <n v="1436355270"/>
    <x v="3898"/>
    <x v="4"/>
    <b v="0"/>
    <n v="16"/>
    <n v="50.88"/>
    <b v="0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n v="0"/>
    <x v="2"/>
    <s v="US"/>
    <s v="USD"/>
    <n v="1407868561"/>
    <d v="2014-08-12T18:36:01"/>
    <n v="1406140561"/>
    <x v="3899"/>
    <x v="18"/>
    <b v="0"/>
    <n v="2"/>
    <n v="62.5"/>
    <b v="0"/>
    <x v="1"/>
    <x v="6"/>
  </r>
  <r>
    <n v="3900"/>
    <s v="HUB Theatre Group presents John Logan's RED"/>
    <s v="HUB Theatre Group collaborates with local artists to present John Logan's RED to the community."/>
    <n v="2500"/>
    <n v="135"/>
    <n v="0"/>
    <x v="2"/>
    <s v="US"/>
    <s v="USD"/>
    <n v="1433988791"/>
    <d v="2015-06-11T02:13:11"/>
    <n v="1431396791"/>
    <x v="3900"/>
    <x v="1"/>
    <b v="0"/>
    <n v="5"/>
    <n v="27"/>
    <b v="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0"/>
    <x v="2"/>
    <s v="US"/>
    <s v="USD"/>
    <n v="1450554599"/>
    <d v="2015-12-19T19:49:59"/>
    <n v="1447098599"/>
    <x v="3901"/>
    <x v="4"/>
    <b v="0"/>
    <n v="1"/>
    <n v="25"/>
    <b v="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0"/>
    <x v="2"/>
    <s v="GB"/>
    <s v="GBP"/>
    <n v="1479125642"/>
    <d v="2016-11-14T12:14:02"/>
    <n v="1476962042"/>
    <x v="3902"/>
    <x v="25"/>
    <b v="0"/>
    <n v="31"/>
    <n v="47.26"/>
    <b v="0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s v="US"/>
    <s v="USD"/>
    <n v="1439581080"/>
    <d v="2015-08-14T19:38:00"/>
    <n v="1435709765"/>
    <x v="3903"/>
    <x v="11"/>
    <b v="0"/>
    <n v="0"/>
    <s v="N/A"/>
    <b v="0"/>
    <x v="1"/>
    <x v="6"/>
  </r>
  <r>
    <n v="3904"/>
    <s v="Black America from Prophets to Pimps"/>
    <s v="A play that will cover 4000 years of black history."/>
    <n v="10000"/>
    <n v="3"/>
    <n v="0"/>
    <x v="2"/>
    <s v="US"/>
    <s v="USD"/>
    <n v="1429074240"/>
    <d v="2015-04-15T05:04:00"/>
    <n v="1427866200"/>
    <x v="3904"/>
    <x v="20"/>
    <b v="0"/>
    <n v="2"/>
    <n v="1.5"/>
    <b v="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0"/>
    <x v="2"/>
    <s v="GB"/>
    <s v="GBP"/>
    <n v="1434063600"/>
    <d v="2015-06-11T23:00:00"/>
    <n v="1430405903"/>
    <x v="3905"/>
    <x v="16"/>
    <b v="0"/>
    <n v="7"/>
    <n v="24.71"/>
    <b v="0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n v="1"/>
    <x v="2"/>
    <s v="GB"/>
    <s v="GBP"/>
    <n v="1435325100"/>
    <d v="2015-06-26T13:25:00"/>
    <n v="1432072893"/>
    <x v="3906"/>
    <x v="52"/>
    <b v="0"/>
    <n v="16"/>
    <n v="63.13"/>
    <b v="0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n v="0"/>
    <x v="2"/>
    <s v="US"/>
    <s v="USD"/>
    <n v="1414354080"/>
    <d v="2014-10-26T20:08:00"/>
    <n v="1411587606"/>
    <x v="3907"/>
    <x v="22"/>
    <b v="0"/>
    <n v="4"/>
    <n v="38.25"/>
    <b v="0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n v="0"/>
    <x v="2"/>
    <s v="US"/>
    <s v="USD"/>
    <n v="1406603696"/>
    <d v="2014-07-29T03:14:56"/>
    <n v="1405307696"/>
    <x v="3908"/>
    <x v="13"/>
    <b v="0"/>
    <n v="4"/>
    <n v="16.25"/>
    <b v="0"/>
    <x v="1"/>
    <x v="6"/>
  </r>
  <r>
    <n v="3909"/>
    <s v="Woman2Woman"/>
    <s v="I am trying to put on a gospel comedy stage play that is full of laughter and life lessons as well that will change your life forever,"/>
    <n v="60000"/>
    <n v="135"/>
    <n v="0"/>
    <x v="2"/>
    <s v="US"/>
    <s v="USD"/>
    <n v="1410424642"/>
    <d v="2014-09-11T08:37:22"/>
    <n v="1407832642"/>
    <x v="3909"/>
    <x v="1"/>
    <b v="0"/>
    <n v="4"/>
    <n v="33.75"/>
    <b v="0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n v="0"/>
    <x v="2"/>
    <s v="US"/>
    <s v="USD"/>
    <n v="1441649397"/>
    <d v="2015-09-07T18:09:57"/>
    <n v="1439057397"/>
    <x v="3910"/>
    <x v="1"/>
    <b v="0"/>
    <n v="3"/>
    <n v="61.67"/>
    <b v="0"/>
    <x v="1"/>
    <x v="6"/>
  </r>
  <r>
    <n v="3911"/>
    <s v="Ministers of Grace"/>
    <s v="â€˜Ministers of Graceâ€™ imagines what the movie Ghostbusters would be like if written by William Shakespeare."/>
    <n v="8000"/>
    <n v="2993"/>
    <n v="0"/>
    <x v="2"/>
    <s v="US"/>
    <s v="USD"/>
    <n v="1417033777"/>
    <d v="2014-11-26T20:29:37"/>
    <n v="1414438177"/>
    <x v="3911"/>
    <x v="1"/>
    <b v="0"/>
    <n v="36"/>
    <n v="83.14"/>
    <b v="0"/>
    <x v="1"/>
    <x v="6"/>
  </r>
  <r>
    <n v="3912"/>
    <s v="JoLee Productions"/>
    <s v="Producing &amp; directing Jake's Women by Neil Simon opening July 9 and running through July 26 for Sonoma Arts Live"/>
    <n v="15000"/>
    <n v="1"/>
    <n v="0"/>
    <x v="2"/>
    <s v="US"/>
    <s v="USD"/>
    <n v="1429936500"/>
    <d v="2015-04-25T04:35:00"/>
    <n v="1424759330"/>
    <x v="3912"/>
    <x v="12"/>
    <b v="0"/>
    <n v="1"/>
    <n v="1"/>
    <b v="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0"/>
    <x v="2"/>
    <s v="US"/>
    <s v="USD"/>
    <n v="1448863449"/>
    <d v="2015-11-30T06:04:09"/>
    <n v="1446267849"/>
    <x v="3913"/>
    <x v="1"/>
    <b v="0"/>
    <n v="7"/>
    <n v="142.86000000000001"/>
    <b v="0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0"/>
    <x v="2"/>
    <s v="GB"/>
    <s v="GBP"/>
    <n v="1431298740"/>
    <d v="2015-05-10T22:59:00"/>
    <n v="1429558756"/>
    <x v="3914"/>
    <x v="18"/>
    <b v="0"/>
    <n v="27"/>
    <n v="33.67"/>
    <b v="0"/>
    <x v="1"/>
    <x v="6"/>
  </r>
  <r>
    <n v="3915"/>
    <s v="Hardcross"/>
    <s v="Following the enormous success of Hardcross, we are looking for new ways to bring this wonderful play to a wider audience."/>
    <n v="1500"/>
    <n v="5"/>
    <n v="0"/>
    <x v="2"/>
    <s v="GB"/>
    <s v="GBP"/>
    <n v="1464824309"/>
    <d v="2016-06-01T23:38:29"/>
    <n v="1462232309"/>
    <x v="3915"/>
    <x v="1"/>
    <b v="0"/>
    <n v="1"/>
    <n v="5"/>
    <b v="0"/>
    <x v="1"/>
    <x v="6"/>
  </r>
  <r>
    <n v="3916"/>
    <s v="Final exam"/>
    <s v="We're a small group of University students who need a little help making our final exam production the best product possible."/>
    <n v="2000"/>
    <n v="0"/>
    <n v="0"/>
    <x v="2"/>
    <s v="DK"/>
    <s v="DKK"/>
    <n v="1464952752"/>
    <d v="2016-06-03T11:19:12"/>
    <n v="1462360752"/>
    <x v="3916"/>
    <x v="1"/>
    <b v="0"/>
    <n v="0"/>
    <s v="N/A"/>
    <b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n v="0"/>
    <x v="2"/>
    <s v="GB"/>
    <s v="GBP"/>
    <n v="1410439161"/>
    <d v="2014-09-11T12:39:21"/>
    <n v="1407847161"/>
    <x v="3917"/>
    <x v="1"/>
    <b v="0"/>
    <n v="1"/>
    <n v="10"/>
    <b v="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n v="0"/>
    <x v="2"/>
    <s v="GB"/>
    <s v="GBP"/>
    <n v="1407168000"/>
    <d v="2014-08-04T16:00:00"/>
    <n v="1406131023"/>
    <x v="3918"/>
    <x v="65"/>
    <b v="0"/>
    <n v="3"/>
    <n v="40"/>
    <b v="0"/>
    <x v="1"/>
    <x v="6"/>
  </r>
  <r>
    <n v="3919"/>
    <s v="After The Blue"/>
    <s v="Two sisters living in a Cornish seaside town attempt to hide and escape from a life- circle of deceit, abuse, incest and revenge."/>
    <n v="5000"/>
    <n v="90"/>
    <n v="0"/>
    <x v="2"/>
    <s v="GB"/>
    <s v="GBP"/>
    <n v="1453075200"/>
    <d v="2016-01-18T00:00:00"/>
    <n v="1450628773"/>
    <x v="3919"/>
    <x v="33"/>
    <b v="0"/>
    <n v="3"/>
    <n v="30"/>
    <b v="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n v="0"/>
    <x v="2"/>
    <s v="GB"/>
    <s v="GBP"/>
    <n v="1479032260"/>
    <d v="2016-11-13T10:17:40"/>
    <n v="1476436660"/>
    <x v="3920"/>
    <x v="1"/>
    <b v="0"/>
    <n v="3"/>
    <n v="45"/>
    <b v="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s v="GB"/>
    <s v="GBP"/>
    <n v="1414346400"/>
    <d v="2014-10-26T18:00:00"/>
    <n v="1413291655"/>
    <x v="3921"/>
    <x v="65"/>
    <b v="0"/>
    <n v="0"/>
    <s v="N/A"/>
    <b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0"/>
    <x v="2"/>
    <s v="US"/>
    <s v="USD"/>
    <n v="1425337200"/>
    <d v="2015-03-02T23:00:00"/>
    <n v="1421432810"/>
    <x v="3922"/>
    <x v="11"/>
    <b v="0"/>
    <n v="6"/>
    <n v="10.17"/>
    <b v="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n v="0"/>
    <x v="2"/>
    <s v="GB"/>
    <s v="GBP"/>
    <n v="1428622271"/>
    <d v="2015-04-09T23:31:11"/>
    <n v="1426203071"/>
    <x v="3923"/>
    <x v="33"/>
    <b v="0"/>
    <n v="17"/>
    <n v="81.41"/>
    <b v="0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0"/>
    <x v="2"/>
    <s v="US"/>
    <s v="USD"/>
    <n v="1403823722"/>
    <d v="2014-06-26T23:02:02"/>
    <n v="1401231722"/>
    <x v="3924"/>
    <x v="1"/>
    <b v="0"/>
    <n v="40"/>
    <n v="57.25"/>
    <b v="0"/>
    <x v="1"/>
    <x v="6"/>
  </r>
  <r>
    <n v="3925"/>
    <s v="Help Save High School Theater"/>
    <s v="Help Save High School Theater Program_x000a_Your donations will be used to purchase props, build sets, and costumes."/>
    <n v="150"/>
    <n v="15"/>
    <n v="0"/>
    <x v="2"/>
    <s v="US"/>
    <s v="USD"/>
    <n v="1406753639"/>
    <d v="2014-07-30T20:53:59"/>
    <n v="1404161639"/>
    <x v="3925"/>
    <x v="1"/>
    <b v="0"/>
    <n v="3"/>
    <n v="5"/>
    <b v="0"/>
    <x v="1"/>
    <x v="6"/>
  </r>
  <r>
    <n v="3926"/>
    <s v="Caryl Churchill's 'Top Girls' - NSW HSC Text"/>
    <s v="Producing syllabus-relevant theatre targeted to HSC students on the NSW Central Coast"/>
    <n v="5000"/>
    <n v="15"/>
    <n v="0"/>
    <x v="2"/>
    <s v="AU"/>
    <s v="AUD"/>
    <n v="1419645748"/>
    <d v="2014-12-27T02:02:28"/>
    <n v="1417053748"/>
    <x v="3926"/>
    <x v="1"/>
    <b v="0"/>
    <n v="1"/>
    <n v="15"/>
    <b v="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0"/>
    <x v="2"/>
    <s v="GB"/>
    <s v="GBP"/>
    <n v="1407565504"/>
    <d v="2014-08-09T06:25:04"/>
    <n v="1404973504"/>
    <x v="3927"/>
    <x v="1"/>
    <b v="0"/>
    <n v="2"/>
    <n v="12.5"/>
    <b v="0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n v="0"/>
    <x v="2"/>
    <s v="US"/>
    <s v="USD"/>
    <n v="1444971540"/>
    <d v="2015-10-16T04:59:00"/>
    <n v="1442593427"/>
    <x v="3928"/>
    <x v="33"/>
    <b v="0"/>
    <n v="7"/>
    <n v="93"/>
    <b v="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0"/>
    <x v="2"/>
    <s v="US"/>
    <s v="USD"/>
    <n v="1474228265"/>
    <d v="2016-09-18T19:51:05"/>
    <n v="1471636265"/>
    <x v="3929"/>
    <x v="1"/>
    <b v="0"/>
    <n v="14"/>
    <n v="32.36"/>
    <b v="0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s v="AU"/>
    <s v="AUD"/>
    <n v="1459490400"/>
    <d v="2016-04-01T06:00:00"/>
    <n v="1457078868"/>
    <x v="3930"/>
    <x v="33"/>
    <b v="0"/>
    <n v="0"/>
    <s v="N/A"/>
    <b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n v="0"/>
    <x v="2"/>
    <s v="US"/>
    <s v="USD"/>
    <n v="1441510707"/>
    <d v="2015-09-06T03:38:27"/>
    <n v="1439350707"/>
    <x v="3931"/>
    <x v="25"/>
    <b v="0"/>
    <n v="0"/>
    <s v="N/A"/>
    <b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2"/>
    <s v="US"/>
    <s v="USD"/>
    <n v="1458097364"/>
    <d v="2016-03-16T03:02:44"/>
    <n v="1455508964"/>
    <x v="3932"/>
    <x v="1"/>
    <b v="0"/>
    <n v="1"/>
    <n v="1"/>
    <b v="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n v="0"/>
    <x v="2"/>
    <s v="US"/>
    <s v="USD"/>
    <n v="1468716180"/>
    <d v="2016-07-17T00:43:00"/>
    <n v="1466205262"/>
    <x v="3933"/>
    <x v="41"/>
    <b v="0"/>
    <n v="12"/>
    <n v="91.83"/>
    <b v="0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n v="0"/>
    <x v="2"/>
    <s v="US"/>
    <s v="USD"/>
    <n v="1443704400"/>
    <d v="2015-10-01T13:00:00"/>
    <n v="1439827639"/>
    <x v="3934"/>
    <x v="11"/>
    <b v="0"/>
    <n v="12"/>
    <n v="45.83"/>
    <b v="0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0"/>
    <x v="2"/>
    <s v="GB"/>
    <s v="GBP"/>
    <n v="1443973546"/>
    <d v="2015-10-04T15:45:46"/>
    <n v="1438789546"/>
    <x v="3935"/>
    <x v="12"/>
    <b v="0"/>
    <n v="23"/>
    <n v="57.17"/>
    <b v="0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s v="US"/>
    <s v="USD"/>
    <n v="1480576720"/>
    <d v="2016-12-01T07:18:40"/>
    <n v="1477981120"/>
    <x v="3936"/>
    <x v="1"/>
    <b v="0"/>
    <n v="0"/>
    <s v="N/A"/>
    <b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n v="1"/>
    <x v="2"/>
    <s v="US"/>
    <s v="USD"/>
    <n v="1468249760"/>
    <d v="2016-07-11T15:09:20"/>
    <n v="1465830560"/>
    <x v="3937"/>
    <x v="33"/>
    <b v="0"/>
    <n v="10"/>
    <n v="248.5"/>
    <b v="0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n v="0"/>
    <x v="2"/>
    <s v="US"/>
    <s v="USD"/>
    <n v="1435441454"/>
    <d v="2015-06-27T21:44:14"/>
    <n v="1432763054"/>
    <x v="3938"/>
    <x v="0"/>
    <b v="0"/>
    <n v="5"/>
    <n v="79.400000000000006"/>
    <b v="0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n v="0"/>
    <x v="2"/>
    <s v="AU"/>
    <s v="AUD"/>
    <n v="1412656200"/>
    <d v="2014-10-07T04:30:00"/>
    <n v="1412328979"/>
    <x v="3939"/>
    <x v="29"/>
    <b v="0"/>
    <n v="1"/>
    <n v="5"/>
    <b v="0"/>
    <x v="1"/>
    <x v="6"/>
  </r>
  <r>
    <n v="3940"/>
    <s v="Attraction"/>
    <s v="A Stage Play that will bring you to the edge of your seat , leave you thinkin and will also have you laughing while enjoyin the talent"/>
    <n v="5000"/>
    <n v="11"/>
    <n v="0"/>
    <x v="2"/>
    <s v="US"/>
    <s v="USD"/>
    <n v="1420199351"/>
    <d v="2015-01-02T11:49:11"/>
    <n v="1416311351"/>
    <x v="3940"/>
    <x v="11"/>
    <b v="0"/>
    <n v="2"/>
    <n v="5.5"/>
    <b v="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0"/>
    <x v="2"/>
    <s v="US"/>
    <s v="USD"/>
    <n v="1416877200"/>
    <d v="2014-11-25T01:00:00"/>
    <n v="1414505137"/>
    <x v="3941"/>
    <x v="14"/>
    <b v="0"/>
    <n v="2"/>
    <n v="25"/>
    <b v="0"/>
    <x v="1"/>
    <x v="6"/>
  </r>
  <r>
    <n v="3942"/>
    <s v="Epic Proportions"/>
    <s v="In the 30's, two brothers, Benny and Phil, who go to the Arizona desert to be extras in a huge Biblical epic. Riotous comedy!"/>
    <n v="1200"/>
    <n v="0"/>
    <n v="0"/>
    <x v="2"/>
    <s v="US"/>
    <s v="USD"/>
    <n v="1434490914"/>
    <d v="2015-06-16T21:41:54"/>
    <n v="1429306914"/>
    <x v="3942"/>
    <x v="12"/>
    <b v="0"/>
    <n v="0"/>
    <s v="N/A"/>
    <b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0"/>
    <x v="2"/>
    <s v="US"/>
    <s v="USD"/>
    <n v="1446483000"/>
    <d v="2015-11-02T16:50:00"/>
    <n v="1443811268"/>
    <x v="3943"/>
    <x v="0"/>
    <b v="0"/>
    <n v="13"/>
    <n v="137.08000000000001"/>
    <b v="0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s v="US"/>
    <s v="USD"/>
    <n v="1440690875"/>
    <d v="2015-08-27T15:54:35"/>
    <n v="1438098875"/>
    <x v="3944"/>
    <x v="1"/>
    <b v="0"/>
    <n v="0"/>
    <s v="N/A"/>
    <b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2"/>
    <s v="US"/>
    <s v="USD"/>
    <n v="1431717268"/>
    <d v="2015-05-15T19:14:28"/>
    <n v="1429125268"/>
    <x v="3945"/>
    <x v="1"/>
    <b v="0"/>
    <n v="1"/>
    <n v="5"/>
    <b v="0"/>
    <x v="1"/>
    <x v="6"/>
  </r>
  <r>
    <n v="3946"/>
    <s v="DR. Mecurio's Mythical Marvels &amp; Beastiry"/>
    <s v="Dr. Mecurio's is an original work of fantasy designed and written for the stage."/>
    <n v="6000"/>
    <n v="195"/>
    <n v="0"/>
    <x v="2"/>
    <s v="US"/>
    <s v="USD"/>
    <n v="1425110400"/>
    <d v="2015-02-28T08:00:00"/>
    <n v="1422388822"/>
    <x v="3946"/>
    <x v="0"/>
    <b v="0"/>
    <n v="5"/>
    <n v="39"/>
    <b v="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n v="0"/>
    <x v="2"/>
    <s v="US"/>
    <s v="USD"/>
    <n v="1475378744"/>
    <d v="2016-10-02T03:25:44"/>
    <n v="1472786744"/>
    <x v="3947"/>
    <x v="1"/>
    <b v="0"/>
    <n v="2"/>
    <n v="50.5"/>
    <b v="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s v="AU"/>
    <s v="AUD"/>
    <n v="1410076123"/>
    <d v="2014-09-07T07:48:43"/>
    <n v="1404892123"/>
    <x v="3948"/>
    <x v="12"/>
    <b v="0"/>
    <n v="0"/>
    <s v="N/A"/>
    <b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0"/>
    <x v="2"/>
    <s v="AU"/>
    <s v="AUD"/>
    <n v="1423623221"/>
    <d v="2015-02-11T02:53:41"/>
    <n v="1421031221"/>
    <x v="3949"/>
    <x v="1"/>
    <b v="0"/>
    <n v="32"/>
    <n v="49.28"/>
    <b v="0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n v="0"/>
    <x v="2"/>
    <s v="US"/>
    <s v="USD"/>
    <n v="1460140500"/>
    <d v="2016-04-08T18:35:00"/>
    <n v="1457628680"/>
    <x v="3950"/>
    <x v="41"/>
    <b v="0"/>
    <n v="1"/>
    <n v="25"/>
    <b v="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2"/>
    <s v="IE"/>
    <s v="EUR"/>
    <n v="1462301342"/>
    <d v="2016-05-03T18:49:02"/>
    <n v="1457120942"/>
    <x v="3951"/>
    <x v="12"/>
    <b v="0"/>
    <n v="1"/>
    <n v="1"/>
    <b v="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2"/>
    <s v="US"/>
    <s v="USD"/>
    <n v="1445885890"/>
    <d v="2015-10-26T18:58:10"/>
    <n v="1440701890"/>
    <x v="3952"/>
    <x v="12"/>
    <b v="0"/>
    <n v="1"/>
    <n v="25"/>
    <b v="0"/>
    <x v="1"/>
    <x v="6"/>
  </r>
  <r>
    <n v="3953"/>
    <s v="A Time Pirate's Love"/>
    <s v="Actors and actresses are needed to help me create a stage play. A stage play needs to be adapted from the book I wrote."/>
    <n v="17600"/>
    <n v="0"/>
    <n v="0"/>
    <x v="2"/>
    <s v="US"/>
    <s v="USD"/>
    <n v="1469834940"/>
    <d v="2016-07-29T23:29:00"/>
    <n v="1467162586"/>
    <x v="3953"/>
    <x v="0"/>
    <b v="0"/>
    <n v="0"/>
    <s v="N/A"/>
    <b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s v="CA"/>
    <s v="CAD"/>
    <n v="1405352264"/>
    <d v="2014-07-14T15:37:44"/>
    <n v="1400168264"/>
    <x v="3954"/>
    <x v="12"/>
    <b v="0"/>
    <n v="0"/>
    <s v="N/A"/>
    <b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0"/>
    <x v="2"/>
    <s v="US"/>
    <s v="USD"/>
    <n v="1448745741"/>
    <d v="2015-11-28T21:22:21"/>
    <n v="1446150141"/>
    <x v="3955"/>
    <x v="1"/>
    <b v="0"/>
    <n v="8"/>
    <n v="53.13"/>
    <b v="0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s v="US"/>
    <s v="USD"/>
    <n v="1461543600"/>
    <d v="2016-04-25T00:20:00"/>
    <n v="1459203727"/>
    <x v="3956"/>
    <x v="14"/>
    <b v="0"/>
    <n v="0"/>
    <s v="N/A"/>
    <b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2"/>
    <s v="US"/>
    <s v="USD"/>
    <n v="1468020354"/>
    <d v="2016-07-08T23:25:54"/>
    <n v="1464045954"/>
    <x v="3957"/>
    <x v="32"/>
    <b v="0"/>
    <n v="1"/>
    <n v="7"/>
    <b v="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n v="0"/>
    <x v="2"/>
    <s v="US"/>
    <s v="USD"/>
    <n v="1406988000"/>
    <d v="2014-08-02T14:00:00"/>
    <n v="1403822912"/>
    <x v="3958"/>
    <x v="46"/>
    <b v="0"/>
    <n v="16"/>
    <n v="40.06"/>
    <b v="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0"/>
    <x v="2"/>
    <s v="US"/>
    <s v="USD"/>
    <n v="1411930556"/>
    <d v="2014-09-28T18:55:56"/>
    <n v="1409338556"/>
    <x v="3959"/>
    <x v="1"/>
    <b v="0"/>
    <n v="12"/>
    <n v="24.33"/>
    <b v="0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n v="0"/>
    <x v="2"/>
    <s v="US"/>
    <s v="USD"/>
    <n v="1451852256"/>
    <d v="2016-01-03T20:17:36"/>
    <n v="1449260256"/>
    <x v="3960"/>
    <x v="1"/>
    <b v="0"/>
    <n v="4"/>
    <n v="11.25"/>
    <b v="0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n v="0"/>
    <x v="2"/>
    <s v="GB"/>
    <s v="GBP"/>
    <n v="1399584210"/>
    <d v="2014-05-08T21:23:30"/>
    <n v="1397683410"/>
    <x v="3961"/>
    <x v="24"/>
    <b v="0"/>
    <n v="2"/>
    <n v="10.5"/>
    <b v="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0"/>
    <x v="2"/>
    <s v="GB"/>
    <s v="GBP"/>
    <n v="1448722494"/>
    <d v="2015-11-28T14:54:54"/>
    <n v="1446562494"/>
    <x v="3962"/>
    <x v="25"/>
    <b v="0"/>
    <n v="3"/>
    <n v="15"/>
    <b v="0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s v="CA"/>
    <s v="CAD"/>
    <n v="1447821717"/>
    <d v="2015-11-18T04:41:57"/>
    <n v="1445226117"/>
    <x v="3963"/>
    <x v="1"/>
    <b v="0"/>
    <n v="0"/>
    <s v="N/A"/>
    <b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n v="0"/>
    <x v="2"/>
    <s v="US"/>
    <s v="USD"/>
    <n v="1429460386"/>
    <d v="2015-04-19T16:19:46"/>
    <n v="1424279986"/>
    <x v="3964"/>
    <x v="12"/>
    <b v="0"/>
    <n v="3"/>
    <n v="42"/>
    <b v="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0"/>
    <x v="2"/>
    <s v="US"/>
    <s v="USD"/>
    <n v="1460608780"/>
    <d v="2016-04-14T04:39:40"/>
    <n v="1455428380"/>
    <x v="3965"/>
    <x v="12"/>
    <b v="0"/>
    <n v="4"/>
    <n v="71.25"/>
    <b v="0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n v="0"/>
    <x v="2"/>
    <s v="US"/>
    <s v="USD"/>
    <n v="1406170740"/>
    <d v="2014-07-24T02:59:00"/>
    <n v="1402506278"/>
    <x v="3966"/>
    <x v="16"/>
    <b v="0"/>
    <n v="2"/>
    <n v="22.5"/>
    <b v="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0"/>
    <x v="2"/>
    <s v="US"/>
    <s v="USD"/>
    <n v="1488783507"/>
    <d v="2017-03-06T06:58:27"/>
    <n v="1486191507"/>
    <x v="3967"/>
    <x v="1"/>
    <b v="0"/>
    <n v="10"/>
    <n v="41"/>
    <b v="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n v="0"/>
    <x v="2"/>
    <s v="US"/>
    <s v="USD"/>
    <n v="1463945673"/>
    <d v="2016-05-22T19:34:33"/>
    <n v="1458761673"/>
    <x v="3968"/>
    <x v="12"/>
    <b v="0"/>
    <n v="11"/>
    <n v="47.91"/>
    <b v="0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0"/>
    <x v="2"/>
    <s v="US"/>
    <s v="USD"/>
    <n v="1472442900"/>
    <d v="2016-08-29T03:55:00"/>
    <n v="1471638646"/>
    <x v="3969"/>
    <x v="60"/>
    <b v="0"/>
    <n v="6"/>
    <n v="35.17"/>
    <b v="0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2"/>
    <s v="US"/>
    <s v="USD"/>
    <n v="1460925811"/>
    <d v="2016-04-17T20:43:31"/>
    <n v="1458333811"/>
    <x v="3970"/>
    <x v="1"/>
    <b v="0"/>
    <n v="2"/>
    <n v="5.5"/>
    <b v="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n v="0"/>
    <x v="2"/>
    <s v="US"/>
    <s v="USD"/>
    <n v="1405947126"/>
    <d v="2014-07-21T12:52:06"/>
    <n v="1403355126"/>
    <x v="3971"/>
    <x v="1"/>
    <b v="0"/>
    <n v="6"/>
    <n v="22.67"/>
    <b v="0"/>
    <x v="1"/>
    <x v="6"/>
  </r>
  <r>
    <n v="3972"/>
    <s v="Valkyrie Theatre Company"/>
    <s v="We're a horror based theatre company in Oklahoma City beginning our first season of shows."/>
    <n v="1000"/>
    <n v="211"/>
    <n v="0"/>
    <x v="2"/>
    <s v="US"/>
    <s v="USD"/>
    <n v="1423186634"/>
    <d v="2015-02-06T01:37:14"/>
    <n v="1418002634"/>
    <x v="3972"/>
    <x v="12"/>
    <b v="0"/>
    <n v="8"/>
    <n v="26.38"/>
    <b v="0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1"/>
    <x v="2"/>
    <s v="US"/>
    <s v="USD"/>
    <n v="1462766400"/>
    <d v="2016-05-09T04:00:00"/>
    <n v="1460219110"/>
    <x v="3973"/>
    <x v="41"/>
    <b v="0"/>
    <n v="37"/>
    <n v="105.54"/>
    <b v="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n v="0"/>
    <x v="2"/>
    <s v="GB"/>
    <s v="GBP"/>
    <n v="1464872848"/>
    <d v="2016-06-02T13:07:28"/>
    <n v="1462280848"/>
    <x v="3974"/>
    <x v="1"/>
    <b v="0"/>
    <n v="11"/>
    <n v="29.09"/>
    <b v="0"/>
    <x v="1"/>
    <x v="6"/>
  </r>
  <r>
    <n v="3975"/>
    <s v="Moon Over Mangroves"/>
    <s v="Four homeless Key West men are to be given a boat, but fates twist until only the moon and mangroves witness their earthly demise."/>
    <n v="678"/>
    <n v="0"/>
    <n v="0"/>
    <x v="2"/>
    <s v="US"/>
    <s v="USD"/>
    <n v="1468442898"/>
    <d v="2016-07-13T20:48:18"/>
    <n v="1465850898"/>
    <x v="3975"/>
    <x v="1"/>
    <b v="0"/>
    <n v="0"/>
    <s v="N/A"/>
    <b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0"/>
    <x v="2"/>
    <s v="US"/>
    <s v="USD"/>
    <n v="1406876400"/>
    <d v="2014-08-01T07:00:00"/>
    <n v="1405024561"/>
    <x v="3976"/>
    <x v="21"/>
    <b v="0"/>
    <n v="10"/>
    <n v="62"/>
    <b v="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n v="0"/>
    <x v="2"/>
    <s v="US"/>
    <s v="USD"/>
    <n v="1469213732"/>
    <d v="2016-07-22T18:55:32"/>
    <n v="1466621732"/>
    <x v="3977"/>
    <x v="1"/>
    <b v="0"/>
    <n v="6"/>
    <n v="217.5"/>
    <b v="0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n v="0"/>
    <x v="2"/>
    <s v="US"/>
    <s v="USD"/>
    <n v="1422717953"/>
    <d v="2015-01-31T15:25:53"/>
    <n v="1417533953"/>
    <x v="3978"/>
    <x v="12"/>
    <b v="0"/>
    <n v="8"/>
    <n v="26.75"/>
    <b v="0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0"/>
    <x v="2"/>
    <s v="GB"/>
    <s v="GBP"/>
    <n v="1427659200"/>
    <d v="2015-03-29T20:00:00"/>
    <n v="1425678057"/>
    <x v="3979"/>
    <x v="26"/>
    <b v="0"/>
    <n v="6"/>
    <n v="18.329999999999998"/>
    <b v="0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0"/>
    <x v="2"/>
    <s v="US"/>
    <s v="USD"/>
    <n v="1404570147"/>
    <d v="2014-07-05T14:22:27"/>
    <n v="1401978147"/>
    <x v="3980"/>
    <x v="1"/>
    <b v="0"/>
    <n v="7"/>
    <n v="64.290000000000006"/>
    <b v="0"/>
    <x v="1"/>
    <x v="6"/>
  </r>
  <r>
    <n v="3981"/>
    <s v="BEIRUT, LADY OF LEBANON"/>
    <s v="A Theatrical Production Celebrating the Lebanese Culture and the Human Spirit in Time of War."/>
    <n v="30000"/>
    <n v="1225"/>
    <n v="0"/>
    <x v="2"/>
    <s v="US"/>
    <s v="USD"/>
    <n v="1468729149"/>
    <d v="2016-07-17T04:19:09"/>
    <n v="1463545149"/>
    <x v="3981"/>
    <x v="12"/>
    <b v="0"/>
    <n v="7"/>
    <n v="175"/>
    <b v="0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0"/>
    <x v="2"/>
    <s v="GB"/>
    <s v="GBP"/>
    <n v="1436297180"/>
    <d v="2015-07-07T19:26:20"/>
    <n v="1431113180"/>
    <x v="3982"/>
    <x v="12"/>
    <b v="0"/>
    <n v="5"/>
    <n v="34"/>
    <b v="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0"/>
    <x v="2"/>
    <s v="US"/>
    <s v="USD"/>
    <n v="1400569140"/>
    <d v="2014-05-20T06:59:00"/>
    <n v="1397854356"/>
    <x v="3983"/>
    <x v="0"/>
    <b v="0"/>
    <n v="46"/>
    <n v="84.28"/>
    <b v="0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n v="0"/>
    <x v="2"/>
    <s v="GB"/>
    <s v="GBP"/>
    <n v="1415404800"/>
    <d v="2014-11-08T00:00:00"/>
    <n v="1412809644"/>
    <x v="3984"/>
    <x v="1"/>
    <b v="0"/>
    <n v="10"/>
    <n v="9.5"/>
    <b v="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0"/>
    <x v="2"/>
    <s v="US"/>
    <s v="USD"/>
    <n v="1456002300"/>
    <d v="2016-02-20T21:05:00"/>
    <n v="1454173120"/>
    <x v="3985"/>
    <x v="21"/>
    <b v="0"/>
    <n v="19"/>
    <n v="33.74"/>
    <b v="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n v="0"/>
    <x v="2"/>
    <s v="GB"/>
    <s v="GBP"/>
    <n v="1462539840"/>
    <d v="2016-05-06T13:04:00"/>
    <n v="1460034594"/>
    <x v="3986"/>
    <x v="41"/>
    <b v="0"/>
    <n v="13"/>
    <n v="37.54"/>
    <b v="0"/>
    <x v="1"/>
    <x v="6"/>
  </r>
  <r>
    <n v="3987"/>
    <s v="Write Now 5"/>
    <s v="Write Now 5 is a new writing festival in south east London promoting new work from emerging playwrights."/>
    <n v="400"/>
    <n v="151"/>
    <n v="0"/>
    <x v="2"/>
    <s v="GB"/>
    <s v="GBP"/>
    <n v="1400278290"/>
    <d v="2014-05-16T22:11:30"/>
    <n v="1399414290"/>
    <x v="3987"/>
    <x v="2"/>
    <b v="0"/>
    <n v="13"/>
    <n v="11.62"/>
    <b v="0"/>
    <x v="1"/>
    <x v="6"/>
  </r>
  <r>
    <n v="3988"/>
    <s v="Folk-Tales: What Stories Do Your Folks Tell?"/>
    <s v="An evening of of stories based both in myth and truth."/>
    <n v="1500"/>
    <n v="32"/>
    <n v="0"/>
    <x v="2"/>
    <s v="US"/>
    <s v="USD"/>
    <n v="1440813413"/>
    <d v="2015-08-29T01:56:53"/>
    <n v="1439517413"/>
    <x v="3988"/>
    <x v="13"/>
    <b v="0"/>
    <n v="4"/>
    <n v="8"/>
    <b v="0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s v="US"/>
    <s v="USD"/>
    <n v="1447009181"/>
    <d v="2015-11-08T18:59:41"/>
    <n v="1444413581"/>
    <x v="3989"/>
    <x v="1"/>
    <b v="0"/>
    <n v="0"/>
    <s v="N/A"/>
    <b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0"/>
    <x v="2"/>
    <s v="GB"/>
    <s v="GBP"/>
    <n v="1456934893"/>
    <d v="2016-03-02T16:08:13"/>
    <n v="1454342893"/>
    <x v="3990"/>
    <x v="1"/>
    <b v="0"/>
    <n v="3"/>
    <n v="23"/>
    <b v="0"/>
    <x v="1"/>
    <x v="6"/>
  </r>
  <r>
    <n v="3991"/>
    <s v="NTACTheatre - North Texas Actor's Collaborative Theatre"/>
    <s v="North Texas first actor-driven theatre company needs your help"/>
    <n v="500"/>
    <n v="100"/>
    <n v="0"/>
    <x v="2"/>
    <s v="US"/>
    <s v="USD"/>
    <n v="1433086082"/>
    <d v="2015-05-31T15:28:02"/>
    <n v="1430494082"/>
    <x v="3991"/>
    <x v="1"/>
    <b v="0"/>
    <n v="1"/>
    <n v="100"/>
    <b v="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n v="0"/>
    <x v="2"/>
    <s v="US"/>
    <s v="USD"/>
    <n v="1449876859"/>
    <d v="2015-12-11T23:34:19"/>
    <n v="1444689259"/>
    <x v="3992"/>
    <x v="12"/>
    <b v="0"/>
    <n v="9"/>
    <n v="60.11"/>
    <b v="0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n v="0"/>
    <x v="2"/>
    <s v="US"/>
    <s v="USD"/>
    <n v="1431549912"/>
    <d v="2015-05-13T20:45:12"/>
    <n v="1428957912"/>
    <x v="3993"/>
    <x v="1"/>
    <b v="0"/>
    <n v="1"/>
    <n v="3"/>
    <b v="0"/>
    <x v="1"/>
    <x v="6"/>
  </r>
  <r>
    <n v="3994"/>
    <s v="Poles Apart - A Play in 2 Acts"/>
    <s v="Is Henson willing to dare risk a theatrical speaking tour of his North Pole adventures...and more?"/>
    <n v="2000"/>
    <n v="5"/>
    <n v="0"/>
    <x v="2"/>
    <s v="US"/>
    <s v="USD"/>
    <n v="1405761690"/>
    <d v="2014-07-19T09:21:30"/>
    <n v="1403169690"/>
    <x v="3994"/>
    <x v="1"/>
    <b v="0"/>
    <n v="1"/>
    <n v="5"/>
    <b v="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0"/>
    <x v="2"/>
    <s v="GB"/>
    <s v="GBP"/>
    <n v="1423913220"/>
    <d v="2015-02-14T11:27:00"/>
    <n v="1421339077"/>
    <x v="3995"/>
    <x v="1"/>
    <b v="0"/>
    <n v="4"/>
    <n v="17.5"/>
    <b v="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n v="0"/>
    <x v="2"/>
    <s v="US"/>
    <s v="USD"/>
    <n v="1416499440"/>
    <d v="2014-11-20T16:04:00"/>
    <n v="1415341464"/>
    <x v="3996"/>
    <x v="58"/>
    <b v="0"/>
    <n v="17"/>
    <n v="29.24"/>
    <b v="0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s v="GB"/>
    <s v="GBP"/>
    <n v="1428222221"/>
    <d v="2015-04-05T08:23:41"/>
    <n v="1425633821"/>
    <x v="3997"/>
    <x v="1"/>
    <b v="0"/>
    <n v="0"/>
    <s v="N/A"/>
    <b v="0"/>
    <x v="1"/>
    <x v="6"/>
  </r>
  <r>
    <n v="3998"/>
    <s v="Forsaken Angels-A New Play"/>
    <s v="Forsaken Angels, a powerful new play by William Leary, author of DCMTA's Best Of 2014 Play Masquerade."/>
    <n v="1250"/>
    <n v="715"/>
    <n v="1"/>
    <x v="2"/>
    <s v="US"/>
    <s v="USD"/>
    <n v="1427580426"/>
    <d v="2015-03-28T22:07:06"/>
    <n v="1424992026"/>
    <x v="3998"/>
    <x v="1"/>
    <b v="0"/>
    <n v="12"/>
    <n v="59.58"/>
    <b v="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0"/>
    <x v="2"/>
    <s v="US"/>
    <s v="USD"/>
    <n v="1409514709"/>
    <d v="2014-08-31T19:51:49"/>
    <n v="1406058798"/>
    <x v="3999"/>
    <x v="4"/>
    <b v="0"/>
    <n v="14"/>
    <n v="82.57"/>
    <b v="0"/>
    <x v="1"/>
    <x v="6"/>
  </r>
  <r>
    <n v="4000"/>
    <s v="The Escorts"/>
    <s v="An Enticing Trip into the World of Assisted Dying"/>
    <n v="8000"/>
    <n v="10"/>
    <n v="0"/>
    <x v="2"/>
    <s v="US"/>
    <s v="USD"/>
    <n v="1462631358"/>
    <d v="2016-05-07T14:29:18"/>
    <n v="1457450958"/>
    <x v="4000"/>
    <x v="12"/>
    <b v="0"/>
    <n v="1"/>
    <n v="10"/>
    <b v="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0"/>
    <x v="2"/>
    <s v="GB"/>
    <s v="GBP"/>
    <n v="1488394800"/>
    <d v="2017-03-01T19:00:00"/>
    <n v="1486681708"/>
    <x v="4001"/>
    <x v="18"/>
    <b v="0"/>
    <n v="14"/>
    <n v="32.36"/>
    <b v="0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n v="0"/>
    <x v="2"/>
    <s v="US"/>
    <s v="USD"/>
    <n v="1411779761"/>
    <d v="2014-09-27T01:02:41"/>
    <n v="1409187761"/>
    <x v="4002"/>
    <x v="1"/>
    <b v="0"/>
    <n v="4"/>
    <n v="5.75"/>
    <b v="0"/>
    <x v="1"/>
    <x v="6"/>
  </r>
  <r>
    <n v="4003"/>
    <s v="MAMA BA-B: The Stage Play"/>
    <s v="&quot;MAMA'Z BA-B&quot; is the story of Marcus Williams who struggles to find a place for himself as a young black male."/>
    <n v="2000"/>
    <n v="201"/>
    <n v="0"/>
    <x v="2"/>
    <s v="US"/>
    <s v="USD"/>
    <n v="1424009147"/>
    <d v="2015-02-15T14:05:47"/>
    <n v="1421417147"/>
    <x v="4003"/>
    <x v="1"/>
    <b v="0"/>
    <n v="2"/>
    <n v="100.5"/>
    <b v="0"/>
    <x v="1"/>
    <x v="6"/>
  </r>
  <r>
    <n v="4004"/>
    <s v="South Florida Tours"/>
    <s v="Help Launch The Queen Into South Florida!"/>
    <n v="500"/>
    <n v="1"/>
    <n v="0"/>
    <x v="2"/>
    <s v="US"/>
    <s v="USD"/>
    <n v="1412740457"/>
    <d v="2014-10-08T03:54:17"/>
    <n v="1410148457"/>
    <x v="4004"/>
    <x v="1"/>
    <b v="0"/>
    <n v="1"/>
    <n v="1"/>
    <b v="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n v="0"/>
    <x v="2"/>
    <s v="US"/>
    <s v="USD"/>
    <n v="1413832985"/>
    <d v="2014-10-20T19:23:05"/>
    <n v="1408648985"/>
    <x v="4005"/>
    <x v="12"/>
    <b v="0"/>
    <n v="2"/>
    <n v="20"/>
    <b v="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2"/>
    <s v="US"/>
    <s v="USD"/>
    <n v="1455647587"/>
    <d v="2016-02-16T18:33:07"/>
    <n v="1453487587"/>
    <x v="4006"/>
    <x v="25"/>
    <b v="0"/>
    <n v="1"/>
    <n v="2"/>
    <b v="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n v="0"/>
    <x v="2"/>
    <s v="US"/>
    <s v="USD"/>
    <n v="1409070480"/>
    <d v="2014-08-26T16:28:00"/>
    <n v="1406572381"/>
    <x v="4007"/>
    <x v="41"/>
    <b v="0"/>
    <n v="1"/>
    <n v="5"/>
    <b v="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0"/>
    <x v="2"/>
    <s v="GB"/>
    <s v="GBP"/>
    <n v="1437606507"/>
    <d v="2015-07-22T23:08:27"/>
    <n v="1435014507"/>
    <x v="4008"/>
    <x v="1"/>
    <b v="0"/>
    <n v="4"/>
    <n v="15"/>
    <b v="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0"/>
    <x v="2"/>
    <s v="GB"/>
    <s v="GBP"/>
    <n v="1410281360"/>
    <d v="2014-09-09T16:49:20"/>
    <n v="1406825360"/>
    <x v="4009"/>
    <x v="4"/>
    <b v="0"/>
    <n v="3"/>
    <n v="25"/>
    <b v="0"/>
    <x v="1"/>
    <x v="6"/>
  </r>
  <r>
    <n v="4010"/>
    <s v="The Connection Play 2014"/>
    <s v="JUNTO Productions is proud to present our first production, the premiere of The Connection, a play by Jeffrey Paul."/>
    <n v="7200"/>
    <n v="1742"/>
    <n v="0"/>
    <x v="2"/>
    <s v="US"/>
    <s v="USD"/>
    <n v="1414348166"/>
    <d v="2014-10-26T18:29:26"/>
    <n v="1412879366"/>
    <x v="4010"/>
    <x v="42"/>
    <b v="0"/>
    <n v="38"/>
    <n v="45.84"/>
    <b v="0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n v="0"/>
    <x v="2"/>
    <s v="GB"/>
    <s v="GBP"/>
    <n v="1422450278"/>
    <d v="2015-01-28T13:04:38"/>
    <n v="1419858278"/>
    <x v="4011"/>
    <x v="1"/>
    <b v="0"/>
    <n v="4"/>
    <n v="4.75"/>
    <b v="0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s v="GB"/>
    <s v="GBP"/>
    <n v="1430571849"/>
    <d v="2015-05-02T13:04:09"/>
    <n v="1427979849"/>
    <x v="4012"/>
    <x v="1"/>
    <b v="0"/>
    <n v="0"/>
    <s v="N/A"/>
    <b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n v="0"/>
    <x v="2"/>
    <s v="US"/>
    <s v="USD"/>
    <n v="1424070823"/>
    <d v="2015-02-16T07:13:43"/>
    <n v="1421478823"/>
    <x v="4013"/>
    <x v="1"/>
    <b v="0"/>
    <n v="2"/>
    <n v="13"/>
    <b v="0"/>
    <x v="1"/>
    <x v="6"/>
  </r>
  <r>
    <n v="4014"/>
    <s v="Ministry theater"/>
    <s v="I am trying to put together a ministry theater company for junior / high schoolers that which puts on free shows in the SoCal area."/>
    <n v="9000"/>
    <n v="0"/>
    <n v="0"/>
    <x v="2"/>
    <s v="US"/>
    <s v="USD"/>
    <n v="1457157269"/>
    <d v="2016-03-05T05:54:29"/>
    <n v="1455861269"/>
    <x v="4014"/>
    <x v="13"/>
    <b v="0"/>
    <n v="0"/>
    <s v="N/A"/>
    <b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n v="0"/>
    <x v="2"/>
    <s v="US"/>
    <s v="USD"/>
    <n v="1437331463"/>
    <d v="2015-07-19T18:44:23"/>
    <n v="1434739463"/>
    <x v="4015"/>
    <x v="1"/>
    <b v="0"/>
    <n v="1"/>
    <n v="1"/>
    <b v="0"/>
    <x v="1"/>
    <x v="6"/>
  </r>
  <r>
    <n v="4016"/>
    <s v="MENTAL Play"/>
    <s v="A new play and project exploring challenges faced by young adults struggling with mental health issues in contemporary Britain."/>
    <n v="500"/>
    <n v="70"/>
    <n v="0"/>
    <x v="2"/>
    <s v="GB"/>
    <s v="GBP"/>
    <n v="1410987400"/>
    <d v="2014-09-17T20:56:40"/>
    <n v="1408395400"/>
    <x v="4016"/>
    <x v="1"/>
    <b v="0"/>
    <n v="7"/>
    <n v="10"/>
    <b v="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0"/>
    <x v="2"/>
    <s v="US"/>
    <s v="USD"/>
    <n v="1409846874"/>
    <d v="2014-09-04T16:07:54"/>
    <n v="1407254874"/>
    <x v="4017"/>
    <x v="1"/>
    <b v="0"/>
    <n v="2"/>
    <n v="52.5"/>
    <b v="0"/>
    <x v="1"/>
    <x v="6"/>
  </r>
  <r>
    <n v="4018"/>
    <s v="Time Please Fringe"/>
    <s v="Funding for a production of Time Please at the Brighton Fringe 2017... and beyond."/>
    <n v="1500"/>
    <n v="130"/>
    <n v="0"/>
    <x v="2"/>
    <s v="GB"/>
    <s v="GBP"/>
    <n v="1475877108"/>
    <d v="2016-10-07T21:51:48"/>
    <n v="1473285108"/>
    <x v="4018"/>
    <x v="1"/>
    <b v="0"/>
    <n v="4"/>
    <n v="32.5"/>
    <b v="0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n v="0"/>
    <x v="2"/>
    <s v="US"/>
    <s v="USD"/>
    <n v="1460737680"/>
    <d v="2016-04-15T16:28:00"/>
    <n v="1455725596"/>
    <x v="4019"/>
    <x v="44"/>
    <b v="0"/>
    <n v="4"/>
    <n v="7.25"/>
    <b v="0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n v="0"/>
    <x v="2"/>
    <s v="US"/>
    <s v="USD"/>
    <n v="1427168099"/>
    <d v="2015-03-24T03:34:59"/>
    <n v="1424579699"/>
    <x v="4020"/>
    <x v="1"/>
    <b v="0"/>
    <n v="3"/>
    <n v="33.33"/>
    <b v="0"/>
    <x v="1"/>
    <x v="6"/>
  </r>
  <r>
    <n v="4021"/>
    <s v="Angels in Houston"/>
    <s v="Help a group of actors end bigotry in Houston, TX by supporting a  full production of Angels in America."/>
    <n v="15000"/>
    <n v="125"/>
    <n v="0"/>
    <x v="2"/>
    <s v="US"/>
    <s v="USD"/>
    <n v="1414360358"/>
    <d v="2014-10-26T21:52:38"/>
    <n v="1409176358"/>
    <x v="4021"/>
    <x v="12"/>
    <b v="0"/>
    <n v="2"/>
    <n v="62.5"/>
    <b v="0"/>
    <x v="1"/>
    <x v="6"/>
  </r>
  <r>
    <n v="4022"/>
    <s v="The Merchant of Venice as Shakespeare Heard It"/>
    <s v="Help us produce a video of the first Original Pronunciation Merchant of Venice."/>
    <n v="18000"/>
    <n v="12521"/>
    <n v="1"/>
    <x v="2"/>
    <s v="US"/>
    <s v="USD"/>
    <n v="1422759240"/>
    <d v="2015-02-01T02:54:00"/>
    <n v="1418824867"/>
    <x v="4022"/>
    <x v="32"/>
    <b v="0"/>
    <n v="197"/>
    <n v="63.56"/>
    <b v="0"/>
    <x v="1"/>
    <x v="6"/>
  </r>
  <r>
    <n v="4023"/>
    <s v="Forgive &amp; Forget"/>
    <s v="An original gospel stage play that explores the pain and hurt caused by those who struggle to forgive others!"/>
    <n v="7000"/>
    <n v="0"/>
    <n v="0"/>
    <x v="2"/>
    <s v="US"/>
    <s v="USD"/>
    <n v="1458860363"/>
    <d v="2016-03-24T22:59:23"/>
    <n v="1454975963"/>
    <x v="4023"/>
    <x v="11"/>
    <b v="0"/>
    <n v="0"/>
    <s v="N/A"/>
    <b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0"/>
    <x v="2"/>
    <s v="US"/>
    <s v="USD"/>
    <n v="1441037097"/>
    <d v="2015-08-31T16:04:57"/>
    <n v="1438445097"/>
    <x v="4024"/>
    <x v="1"/>
    <b v="0"/>
    <n v="1"/>
    <n v="10"/>
    <b v="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0"/>
    <x v="2"/>
    <s v="FR"/>
    <s v="EUR"/>
    <n v="1437889336"/>
    <d v="2015-07-26T05:42:16"/>
    <n v="1432705336"/>
    <x v="4025"/>
    <x v="12"/>
    <b v="0"/>
    <n v="4"/>
    <n v="62.5"/>
    <b v="0"/>
    <x v="1"/>
    <x v="6"/>
  </r>
  <r>
    <n v="4026"/>
    <s v="Speak to my Soul: A Montage of Voices"/>
    <s v="This is a play that voices that stories of the black experience in America using spoken word, song and dance."/>
    <n v="4000"/>
    <n v="0"/>
    <n v="0"/>
    <x v="2"/>
    <s v="US"/>
    <s v="USD"/>
    <n v="1449247439"/>
    <d v="2015-12-04T16:43:59"/>
    <n v="1444059839"/>
    <x v="4026"/>
    <x v="12"/>
    <b v="0"/>
    <n v="0"/>
    <s v="N/A"/>
    <b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0"/>
    <x v="2"/>
    <s v="US"/>
    <s v="USD"/>
    <n v="1487811600"/>
    <d v="2017-02-23T01:00:00"/>
    <n v="1486077481"/>
    <x v="4027"/>
    <x v="18"/>
    <b v="0"/>
    <n v="7"/>
    <n v="30.71"/>
    <b v="0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n v="0"/>
    <x v="2"/>
    <s v="US"/>
    <s v="USD"/>
    <n v="1402007500"/>
    <d v="2014-06-05T22:31:40"/>
    <n v="1399415500"/>
    <x v="4028"/>
    <x v="1"/>
    <b v="0"/>
    <n v="11"/>
    <n v="51"/>
    <b v="0"/>
    <x v="1"/>
    <x v="6"/>
  </r>
  <r>
    <n v="4029"/>
    <s v="Next 2 the Stage"/>
    <s v="A theater complex that educates as we entertain.  We will provide shows that inspire and theater classes that motivate."/>
    <n v="20000"/>
    <n v="0"/>
    <n v="0"/>
    <x v="2"/>
    <s v="US"/>
    <s v="USD"/>
    <n v="1450053370"/>
    <d v="2015-12-14T00:36:10"/>
    <n v="1447461370"/>
    <x v="4029"/>
    <x v="1"/>
    <b v="0"/>
    <n v="0"/>
    <s v="N/A"/>
    <b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n v="0"/>
    <x v="2"/>
    <s v="US"/>
    <s v="USD"/>
    <n v="1454525340"/>
    <d v="2016-02-03T18:49:00"/>
    <n v="1452008599"/>
    <x v="4030"/>
    <x v="41"/>
    <b v="0"/>
    <n v="6"/>
    <n v="66.67"/>
    <b v="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s v="US"/>
    <s v="USD"/>
    <n v="1418914964"/>
    <d v="2014-12-18T15:02:44"/>
    <n v="1414591364"/>
    <x v="4031"/>
    <x v="38"/>
    <b v="0"/>
    <n v="0"/>
    <s v="N/A"/>
    <b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0"/>
    <x v="2"/>
    <s v="US"/>
    <s v="USD"/>
    <n v="1450211116"/>
    <d v="2015-12-15T20:25:16"/>
    <n v="1445023516"/>
    <x v="4032"/>
    <x v="12"/>
    <b v="0"/>
    <n v="7"/>
    <n v="59"/>
    <b v="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0"/>
    <x v="2"/>
    <s v="GB"/>
    <s v="GBP"/>
    <n v="1475398800"/>
    <d v="2016-10-02T09:00:00"/>
    <n v="1472711224"/>
    <x v="4033"/>
    <x v="0"/>
    <b v="0"/>
    <n v="94"/>
    <n v="65.34"/>
    <b v="0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0"/>
    <x v="2"/>
    <s v="US"/>
    <s v="USD"/>
    <n v="1428097450"/>
    <d v="2015-04-03T21:44:10"/>
    <n v="1425509050"/>
    <x v="4034"/>
    <x v="1"/>
    <b v="0"/>
    <n v="2"/>
    <n v="100"/>
    <b v="0"/>
    <x v="1"/>
    <x v="6"/>
  </r>
  <r>
    <n v="4035"/>
    <s v="The Lost Boy"/>
    <s v="&quot;Stories are where you go to look for the truth of your own life.&quot; (Frank Delaney)"/>
    <n v="10000"/>
    <n v="3685"/>
    <n v="0"/>
    <x v="2"/>
    <s v="US"/>
    <s v="USD"/>
    <n v="1413925887"/>
    <d v="2014-10-21T21:11:27"/>
    <n v="1411333887"/>
    <x v="4035"/>
    <x v="1"/>
    <b v="0"/>
    <n v="25"/>
    <n v="147.4"/>
    <b v="0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0"/>
    <x v="2"/>
    <s v="US"/>
    <s v="USD"/>
    <n v="1404253800"/>
    <d v="2014-07-01T22:30:00"/>
    <n v="1402784964"/>
    <x v="4036"/>
    <x v="42"/>
    <b v="0"/>
    <n v="17"/>
    <n v="166.06"/>
    <b v="0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n v="0"/>
    <x v="2"/>
    <s v="US"/>
    <s v="USD"/>
    <n v="1464099900"/>
    <d v="2016-05-24T14:25:00"/>
    <n v="1462585315"/>
    <x v="4037"/>
    <x v="10"/>
    <b v="0"/>
    <n v="2"/>
    <n v="40"/>
    <b v="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0"/>
    <x v="2"/>
    <s v="US"/>
    <s v="USD"/>
    <n v="1413573010"/>
    <d v="2014-10-17T19:10:10"/>
    <n v="1408389010"/>
    <x v="4038"/>
    <x v="12"/>
    <b v="0"/>
    <n v="4"/>
    <n v="75.25"/>
    <b v="0"/>
    <x v="1"/>
    <x v="6"/>
  </r>
  <r>
    <n v="4039"/>
    <s v="Defiant Entertainment presents: The Park Bench"/>
    <s v="Help stage an original One Act Play that brings awareness to Alzheimer's in its debut performance."/>
    <n v="500"/>
    <n v="300"/>
    <n v="1"/>
    <x v="2"/>
    <s v="US"/>
    <s v="USD"/>
    <n v="1448949540"/>
    <d v="2015-12-01T05:59:00"/>
    <n v="1446048367"/>
    <x v="4039"/>
    <x v="35"/>
    <b v="0"/>
    <n v="5"/>
    <n v="60"/>
    <b v="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n v="0"/>
    <x v="2"/>
    <s v="US"/>
    <s v="USD"/>
    <n v="1437188400"/>
    <d v="2015-07-18T03:00:00"/>
    <n v="1432100004"/>
    <x v="4040"/>
    <x v="50"/>
    <b v="0"/>
    <n v="2"/>
    <n v="1250"/>
    <b v="0"/>
    <x v="1"/>
    <x v="6"/>
  </r>
  <r>
    <n v="4041"/>
    <s v="In the Land of Gold"/>
    <s v="A bold, colouful, vibrant play centred around the last remaining monarchy of Africa."/>
    <n v="5000"/>
    <n v="21"/>
    <n v="0"/>
    <x v="2"/>
    <s v="GB"/>
    <s v="GBP"/>
    <n v="1473160954"/>
    <d v="2016-09-06T11:22:34"/>
    <n v="1467976954"/>
    <x v="4041"/>
    <x v="12"/>
    <b v="0"/>
    <n v="2"/>
    <n v="10.5"/>
    <b v="0"/>
    <x v="1"/>
    <x v="6"/>
  </r>
  <r>
    <n v="4042"/>
    <s v="Messages"/>
    <s v="Acting group and production for inner city youth, about inner city youth. The problems and stuation that they see everyday."/>
    <n v="10000"/>
    <n v="21"/>
    <n v="0"/>
    <x v="2"/>
    <s v="US"/>
    <s v="USD"/>
    <n v="1421781360"/>
    <d v="2015-01-20T19:16:00"/>
    <n v="1419213664"/>
    <x v="4042"/>
    <x v="1"/>
    <b v="0"/>
    <n v="3"/>
    <n v="7"/>
    <b v="0"/>
    <x v="1"/>
    <x v="6"/>
  </r>
  <r>
    <n v="4043"/>
    <s v="Not making potato salad here!"/>
    <s v="This could be my last play, need to bring my son out to see it before it's over.  Need to fly him here from BC"/>
    <n v="300"/>
    <n v="0"/>
    <n v="0"/>
    <x v="2"/>
    <s v="CA"/>
    <s v="CAD"/>
    <n v="1416524325"/>
    <d v="2014-11-20T22:58:45"/>
    <n v="1415228325"/>
    <x v="4043"/>
    <x v="13"/>
    <b v="0"/>
    <n v="0"/>
    <s v="N/A"/>
    <b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n v="0"/>
    <x v="2"/>
    <s v="US"/>
    <s v="USD"/>
    <n v="1428642000"/>
    <d v="2015-04-10T05:00:00"/>
    <n v="1426050982"/>
    <x v="4044"/>
    <x v="1"/>
    <b v="0"/>
    <n v="4"/>
    <n v="56.25"/>
    <b v="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n v="0"/>
    <x v="2"/>
    <s v="AU"/>
    <s v="AUD"/>
    <n v="1408596589"/>
    <d v="2014-08-21T04:49:49"/>
    <n v="1406004589"/>
    <x v="4045"/>
    <x v="1"/>
    <b v="0"/>
    <n v="1"/>
    <n v="1"/>
    <b v="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0"/>
    <x v="2"/>
    <s v="US"/>
    <s v="USD"/>
    <n v="1413992210"/>
    <d v="2014-10-22T15:36:50"/>
    <n v="1411400210"/>
    <x v="4046"/>
    <x v="1"/>
    <b v="0"/>
    <n v="12"/>
    <n v="38.33"/>
    <b v="0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0"/>
    <x v="2"/>
    <s v="US"/>
    <s v="USD"/>
    <n v="1420938000"/>
    <d v="2015-01-11T01:00:00"/>
    <n v="1418862743"/>
    <x v="4047"/>
    <x v="17"/>
    <b v="0"/>
    <n v="4"/>
    <n v="27.5"/>
    <b v="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n v="0"/>
    <x v="2"/>
    <s v="GB"/>
    <s v="GBP"/>
    <n v="1460373187"/>
    <d v="2016-04-11T11:13:07"/>
    <n v="1457352787"/>
    <x v="4048"/>
    <x v="6"/>
    <b v="0"/>
    <n v="91"/>
    <n v="32.979999999999997"/>
    <b v="0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2"/>
    <s v="US"/>
    <s v="USD"/>
    <n v="1436914815"/>
    <d v="2015-07-14T23:00:15"/>
    <n v="1434322815"/>
    <x v="4049"/>
    <x v="1"/>
    <b v="0"/>
    <n v="1"/>
    <n v="16"/>
    <b v="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2"/>
    <s v="US"/>
    <s v="USD"/>
    <n v="1414077391"/>
    <d v="2014-10-23T15:16:31"/>
    <n v="1411485391"/>
    <x v="4050"/>
    <x v="1"/>
    <b v="0"/>
    <n v="1"/>
    <n v="1"/>
    <b v="0"/>
    <x v="1"/>
    <x v="6"/>
  </r>
  <r>
    <n v="4051"/>
    <s v="Phantom of the Kun Opera"/>
    <s v="It is a heart-breaking life story of Wu family who tries to preserve the gem of Chinese Kun Opera through generations."/>
    <n v="500"/>
    <n v="0"/>
    <n v="0"/>
    <x v="2"/>
    <s v="US"/>
    <s v="USD"/>
    <n v="1399618380"/>
    <d v="2014-05-09T06:53:00"/>
    <n v="1399058797"/>
    <x v="4051"/>
    <x v="69"/>
    <b v="0"/>
    <n v="0"/>
    <s v="N/A"/>
    <b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n v="0"/>
    <x v="2"/>
    <s v="US"/>
    <s v="USD"/>
    <n v="1413234316"/>
    <d v="2014-10-13T21:05:16"/>
    <n v="1408050316"/>
    <x v="4052"/>
    <x v="12"/>
    <b v="0"/>
    <n v="13"/>
    <n v="86.62"/>
    <b v="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0"/>
    <x v="2"/>
    <s v="GB"/>
    <s v="GBP"/>
    <n v="1416081600"/>
    <d v="2014-11-15T20:00:00"/>
    <n v="1413477228"/>
    <x v="4053"/>
    <x v="1"/>
    <b v="0"/>
    <n v="2"/>
    <n v="55"/>
    <b v="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s v="US"/>
    <s v="USD"/>
    <n v="1475294400"/>
    <d v="2016-10-01T04:00:00"/>
    <n v="1472674285"/>
    <x v="4054"/>
    <x v="1"/>
    <b v="0"/>
    <n v="0"/>
    <s v="N/A"/>
    <b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0"/>
    <x v="2"/>
    <s v="GB"/>
    <s v="GBP"/>
    <n v="1403192031"/>
    <d v="2014-06-19T15:33:51"/>
    <n v="1400600031"/>
    <x v="4055"/>
    <x v="1"/>
    <b v="0"/>
    <n v="21"/>
    <n v="41.95"/>
    <b v="0"/>
    <x v="1"/>
    <x v="6"/>
  </r>
  <r>
    <n v="4056"/>
    <s v="American Pride"/>
    <s v="American Pride is a play centered on the Poetry of one Iraq War veteran, and follows her journey through war and back home."/>
    <n v="1500"/>
    <n v="795"/>
    <n v="1"/>
    <x v="2"/>
    <s v="US"/>
    <s v="USD"/>
    <n v="1467575940"/>
    <d v="2016-07-03T19:59:00"/>
    <n v="1465856639"/>
    <x v="4056"/>
    <x v="18"/>
    <b v="0"/>
    <n v="9"/>
    <n v="88.33"/>
    <b v="0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0"/>
    <x v="2"/>
    <s v="GB"/>
    <s v="GBP"/>
    <n v="1448492400"/>
    <d v="2015-11-25T23:00:00"/>
    <n v="1446506080"/>
    <x v="4057"/>
    <x v="26"/>
    <b v="0"/>
    <n v="6"/>
    <n v="129.16999999999999"/>
    <b v="0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n v="0"/>
    <x v="2"/>
    <s v="US"/>
    <s v="USD"/>
    <n v="1459483140"/>
    <d v="2016-04-01T03:59:00"/>
    <n v="1458178044"/>
    <x v="4058"/>
    <x v="13"/>
    <b v="0"/>
    <n v="4"/>
    <n v="23.75"/>
    <b v="0"/>
    <x v="1"/>
    <x v="6"/>
  </r>
  <r>
    <n v="4059"/>
    <s v="The Million Dollar Shot"/>
    <s v="A very Canadian children's play inspired by the tradition of British pantomimes like Aladdin, and the Nutcracker."/>
    <n v="10000"/>
    <n v="250"/>
    <n v="0"/>
    <x v="2"/>
    <s v="CA"/>
    <s v="CAD"/>
    <n v="1410836400"/>
    <d v="2014-09-16T03:00:00"/>
    <n v="1408116152"/>
    <x v="4059"/>
    <x v="0"/>
    <b v="0"/>
    <n v="7"/>
    <n v="35.71"/>
    <b v="0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n v="0"/>
    <x v="2"/>
    <s v="CA"/>
    <s v="CAD"/>
    <n v="1403539200"/>
    <d v="2014-06-23T16:00:00"/>
    <n v="1400604056"/>
    <x v="4060"/>
    <x v="35"/>
    <b v="0"/>
    <n v="5"/>
    <n v="57"/>
    <b v="0"/>
    <x v="1"/>
    <x v="6"/>
  </r>
  <r>
    <n v="4061"/>
    <s v="PRODUCE the Stage Play SKYLAR'S SYNDROME by Gavin Kayner"/>
    <s v="SKYLAR'S SYNDROME is a tremendous psychodrama by master playwright Gavin Kayner!"/>
    <n v="525"/>
    <n v="0"/>
    <n v="0"/>
    <x v="2"/>
    <s v="US"/>
    <s v="USD"/>
    <n v="1461205423"/>
    <d v="2016-04-21T02:23:43"/>
    <n v="1456025023"/>
    <x v="4061"/>
    <x v="12"/>
    <b v="0"/>
    <n v="0"/>
    <s v="N/A"/>
    <b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0"/>
    <x v="2"/>
    <s v="US"/>
    <s v="USD"/>
    <n v="1467481468"/>
    <d v="2016-07-02T17:44:28"/>
    <n v="1464889468"/>
    <x v="4062"/>
    <x v="1"/>
    <b v="0"/>
    <n v="3"/>
    <n v="163.33000000000001"/>
    <b v="0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n v="0"/>
    <x v="2"/>
    <s v="GB"/>
    <s v="GBP"/>
    <n v="1403886084"/>
    <d v="2014-06-27T16:21:24"/>
    <n v="1401294084"/>
    <x v="4063"/>
    <x v="1"/>
    <b v="0"/>
    <n v="9"/>
    <n v="15"/>
    <b v="0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0"/>
    <x v="2"/>
    <s v="AU"/>
    <s v="AUD"/>
    <n v="1430316426"/>
    <d v="2015-04-29T14:07:06"/>
    <n v="1427724426"/>
    <x v="4064"/>
    <x v="1"/>
    <b v="0"/>
    <n v="6"/>
    <n v="64.17"/>
    <b v="0"/>
    <x v="1"/>
    <x v="6"/>
  </r>
  <r>
    <n v="4065"/>
    <s v="A Midsummer's Night's Dream"/>
    <s v="A classical/ fantasy version of midsummers done by professionally trained actors in Tulsa!"/>
    <n v="4000"/>
    <n v="27"/>
    <n v="0"/>
    <x v="2"/>
    <s v="US"/>
    <s v="USD"/>
    <n v="1407883811"/>
    <d v="2014-08-12T22:50:11"/>
    <n v="1405291811"/>
    <x v="4065"/>
    <x v="1"/>
    <b v="0"/>
    <n v="4"/>
    <n v="6.75"/>
    <b v="0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2"/>
    <s v="US"/>
    <s v="USD"/>
    <n v="1463619388"/>
    <d v="2016-05-19T00:56:28"/>
    <n v="1461027388"/>
    <x v="4066"/>
    <x v="1"/>
    <b v="0"/>
    <n v="1"/>
    <n v="25"/>
    <b v="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1"/>
    <x v="2"/>
    <s v="US"/>
    <s v="USD"/>
    <n v="1443408550"/>
    <d v="2015-09-28T02:49:10"/>
    <n v="1439952550"/>
    <x v="4067"/>
    <x v="4"/>
    <b v="0"/>
    <n v="17"/>
    <n v="179.12"/>
    <b v="0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n v="0"/>
    <x v="2"/>
    <s v="US"/>
    <s v="USD"/>
    <n v="1484348700"/>
    <d v="2017-01-13T23:05:00"/>
    <n v="1481756855"/>
    <x v="4068"/>
    <x v="1"/>
    <b v="0"/>
    <n v="1"/>
    <n v="34.950000000000003"/>
    <b v="0"/>
    <x v="1"/>
    <x v="6"/>
  </r>
  <r>
    <n v="4069"/>
    <s v="The Pendulum Swings"/>
    <s v="'The Pendulum Swings' is a three-act dark comedy that sees Frank and Michael await their execution on Death Row."/>
    <n v="1250"/>
    <n v="430"/>
    <n v="0"/>
    <x v="2"/>
    <s v="GB"/>
    <s v="GBP"/>
    <n v="1425124800"/>
    <d v="2015-02-28T12:00:00"/>
    <n v="1421596356"/>
    <x v="4069"/>
    <x v="43"/>
    <b v="0"/>
    <n v="13"/>
    <n v="33.08"/>
    <b v="0"/>
    <x v="1"/>
    <x v="6"/>
  </r>
  <r>
    <n v="4070"/>
    <s v="Southern Utah University: V-Day 2015"/>
    <s v="V-Day Southern Utah University 2015 and Second Studio Players presents: The Vagina Monologues"/>
    <n v="1000"/>
    <n v="165"/>
    <n v="0"/>
    <x v="2"/>
    <s v="US"/>
    <s v="USD"/>
    <n v="1425178800"/>
    <d v="2015-03-01T03:00:00"/>
    <n v="1422374420"/>
    <x v="4070"/>
    <x v="22"/>
    <b v="0"/>
    <n v="6"/>
    <n v="27.5"/>
    <b v="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s v="MX"/>
    <s v="MXN"/>
    <n v="1482779931"/>
    <d v="2016-12-26T19:18:51"/>
    <n v="1480187931"/>
    <x v="4071"/>
    <x v="1"/>
    <b v="0"/>
    <n v="0"/>
    <s v="N/A"/>
    <b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2"/>
    <s v="GB"/>
    <s v="GBP"/>
    <n v="1408646111"/>
    <d v="2014-08-21T18:35:11"/>
    <n v="1403462111"/>
    <x v="4072"/>
    <x v="12"/>
    <b v="0"/>
    <n v="2"/>
    <n v="2"/>
    <b v="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0"/>
    <x v="2"/>
    <s v="US"/>
    <s v="USD"/>
    <n v="1431144000"/>
    <d v="2015-05-09T04:00:00"/>
    <n v="1426407426"/>
    <x v="4073"/>
    <x v="57"/>
    <b v="0"/>
    <n v="2"/>
    <n v="18.5"/>
    <b v="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n v="0"/>
    <x v="2"/>
    <s v="GB"/>
    <s v="GBP"/>
    <n v="1446732975"/>
    <d v="2015-11-05T14:16:15"/>
    <n v="1444137375"/>
    <x v="4074"/>
    <x v="1"/>
    <b v="0"/>
    <n v="21"/>
    <n v="35"/>
    <b v="0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0"/>
    <x v="2"/>
    <s v="GB"/>
    <s v="GBP"/>
    <n v="1404149280"/>
    <d v="2014-06-30T17:28:00"/>
    <n v="1400547969"/>
    <x v="4075"/>
    <x v="16"/>
    <b v="0"/>
    <n v="13"/>
    <n v="44.31"/>
    <b v="0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s v="US"/>
    <s v="USD"/>
    <n v="1413921060"/>
    <d v="2014-10-21T19:51:00"/>
    <n v="1411499149"/>
    <x v="4076"/>
    <x v="33"/>
    <b v="0"/>
    <n v="0"/>
    <s v="N/A"/>
    <b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0"/>
    <x v="2"/>
    <s v="US"/>
    <s v="USD"/>
    <n v="1482339794"/>
    <d v="2016-12-21T17:03:14"/>
    <n v="1479747794"/>
    <x v="4077"/>
    <x v="1"/>
    <b v="0"/>
    <n v="6"/>
    <n v="222.5"/>
    <b v="0"/>
    <x v="1"/>
    <x v="6"/>
  </r>
  <r>
    <n v="4078"/>
    <s v="Theatre Memoire"/>
    <s v="Theatre Memoire are a High Wycombe based theatre company. Performing plays about multi-culturalism and interconectedness."/>
    <n v="250"/>
    <n v="0"/>
    <n v="0"/>
    <x v="2"/>
    <s v="GB"/>
    <s v="GBP"/>
    <n v="1485543242"/>
    <d v="2017-01-27T18:54:02"/>
    <n v="1482951242"/>
    <x v="4078"/>
    <x v="1"/>
    <b v="0"/>
    <n v="0"/>
    <s v="N/A"/>
    <b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2"/>
    <s v="US"/>
    <s v="USD"/>
    <n v="1466375521"/>
    <d v="2016-06-19T22:32:01"/>
    <n v="1463783521"/>
    <x v="4079"/>
    <x v="1"/>
    <b v="0"/>
    <n v="1"/>
    <n v="5"/>
    <b v="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s v="US"/>
    <s v="USD"/>
    <n v="1465930440"/>
    <d v="2016-06-14T18:54:00"/>
    <n v="1463849116"/>
    <x v="4080"/>
    <x v="17"/>
    <b v="0"/>
    <n v="0"/>
    <s v="N/A"/>
    <b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n v="0"/>
    <x v="2"/>
    <s v="US"/>
    <s v="USD"/>
    <n v="1425819425"/>
    <d v="2015-03-08T12:57:05"/>
    <n v="1423231025"/>
    <x v="4081"/>
    <x v="1"/>
    <b v="0"/>
    <n v="12"/>
    <n v="29.17"/>
    <b v="0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n v="0"/>
    <x v="2"/>
    <s v="US"/>
    <s v="USD"/>
    <n v="1447542000"/>
    <d v="2015-11-14T23:00:00"/>
    <n v="1446179553"/>
    <x v="4082"/>
    <x v="3"/>
    <b v="0"/>
    <n v="2"/>
    <n v="1.5"/>
    <b v="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n v="0"/>
    <x v="2"/>
    <s v="US"/>
    <s v="USD"/>
    <n v="1452795416"/>
    <d v="2016-01-14T18:16:56"/>
    <n v="1450203416"/>
    <x v="4083"/>
    <x v="1"/>
    <b v="0"/>
    <n v="6"/>
    <n v="126.5"/>
    <b v="0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2"/>
    <s v="IT"/>
    <s v="EUR"/>
    <n v="1476008906"/>
    <d v="2016-10-09T10:28:26"/>
    <n v="1473416906"/>
    <x v="4084"/>
    <x v="1"/>
    <b v="0"/>
    <n v="1"/>
    <n v="10"/>
    <b v="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2"/>
    <s v="US"/>
    <s v="USD"/>
    <n v="1427169540"/>
    <d v="2015-03-24T03:59:00"/>
    <n v="1424701775"/>
    <x v="4085"/>
    <x v="41"/>
    <b v="0"/>
    <n v="1"/>
    <n v="10"/>
    <b v="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n v="0"/>
    <x v="2"/>
    <s v="US"/>
    <s v="USD"/>
    <n v="1448078400"/>
    <d v="2015-11-21T04:00:00"/>
    <n v="1445985299"/>
    <x v="4086"/>
    <x v="17"/>
    <b v="0"/>
    <n v="5"/>
    <n v="9.4"/>
    <b v="0"/>
    <x v="1"/>
    <x v="6"/>
  </r>
  <r>
    <n v="4087"/>
    <s v="Stage Production &quot;The Nail Shop&quot;"/>
    <s v="Comedy Stage Play"/>
    <n v="9600"/>
    <n v="0"/>
    <n v="0"/>
    <x v="2"/>
    <s v="US"/>
    <s v="USD"/>
    <n v="1468777786"/>
    <d v="2016-07-17T17:49:46"/>
    <n v="1466185786"/>
    <x v="4087"/>
    <x v="1"/>
    <b v="0"/>
    <n v="0"/>
    <s v="N/A"/>
    <b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n v="0"/>
    <x v="2"/>
    <s v="GB"/>
    <s v="GBP"/>
    <n v="1421403960"/>
    <d v="2015-01-16T10:26:00"/>
    <n v="1418827324"/>
    <x v="4088"/>
    <x v="1"/>
    <b v="0"/>
    <n v="3"/>
    <n v="72"/>
    <b v="0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0"/>
    <x v="2"/>
    <s v="US"/>
    <s v="USD"/>
    <n v="1433093700"/>
    <d v="2015-05-31T17:35:00"/>
    <n v="1430242488"/>
    <x v="4089"/>
    <x v="15"/>
    <b v="0"/>
    <n v="8"/>
    <n v="30"/>
    <b v="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n v="0"/>
    <x v="2"/>
    <s v="US"/>
    <s v="USD"/>
    <n v="1438959600"/>
    <d v="2015-08-07T15:00:00"/>
    <n v="1437754137"/>
    <x v="4090"/>
    <x v="20"/>
    <b v="0"/>
    <n v="3"/>
    <n v="10.67"/>
    <b v="0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0"/>
    <x v="2"/>
    <s v="US"/>
    <s v="USD"/>
    <n v="1421410151"/>
    <d v="2015-01-16T12:09:11"/>
    <n v="1418818151"/>
    <x v="4091"/>
    <x v="1"/>
    <b v="0"/>
    <n v="8"/>
    <n v="25.5"/>
    <b v="0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n v="0"/>
    <x v="2"/>
    <s v="US"/>
    <s v="USD"/>
    <n v="1428205247"/>
    <d v="2015-04-05T03:40:47"/>
    <n v="1423024847"/>
    <x v="4092"/>
    <x v="12"/>
    <b v="0"/>
    <n v="1"/>
    <n v="20"/>
    <b v="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0"/>
    <x v="2"/>
    <s v="GB"/>
    <s v="GBP"/>
    <n v="1440272093"/>
    <d v="2015-08-22T19:34:53"/>
    <n v="1435088093"/>
    <x v="4093"/>
    <x v="12"/>
    <b v="0"/>
    <n v="4"/>
    <n v="15"/>
    <b v="0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n v="0"/>
    <x v="2"/>
    <s v="US"/>
    <s v="USD"/>
    <n v="1413953940"/>
    <d v="2014-10-22T04:59:00"/>
    <n v="1410141900"/>
    <x v="4094"/>
    <x v="7"/>
    <b v="0"/>
    <n v="8"/>
    <n v="91.25"/>
    <b v="0"/>
    <x v="1"/>
    <x v="6"/>
  </r>
  <r>
    <n v="4095"/>
    <s v="LOPE ENAMORADO"/>
    <s v="Proyecto teatral dirigido por MartÃ­n Acosta que habla y reflexiona sobre el amor y su naturaleza."/>
    <n v="30000"/>
    <n v="800"/>
    <n v="0"/>
    <x v="2"/>
    <s v="MX"/>
    <s v="MXN"/>
    <n v="1482108350"/>
    <d v="2016-12-19T00:45:50"/>
    <n v="1479516350"/>
    <x v="4095"/>
    <x v="1"/>
    <b v="0"/>
    <n v="1"/>
    <n v="800"/>
    <b v="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0"/>
    <x v="2"/>
    <s v="GB"/>
    <s v="GBP"/>
    <n v="1488271860"/>
    <d v="2017-02-28T08:51:00"/>
    <n v="1484484219"/>
    <x v="4096"/>
    <x v="7"/>
    <b v="0"/>
    <n v="5"/>
    <n v="80"/>
    <b v="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s v="GB"/>
    <s v="GBP"/>
    <n v="1454284500"/>
    <d v="2016-01-31T23:55:00"/>
    <n v="1449431237"/>
    <x v="4097"/>
    <x v="53"/>
    <b v="0"/>
    <n v="0"/>
    <s v="N/A"/>
    <b v="0"/>
    <x v="1"/>
    <x v="6"/>
  </r>
  <r>
    <n v="4098"/>
    <s v="Life is simple"/>
    <s v="Community Youth play, written by and performed by the youth about finding joy in the simple things in life"/>
    <n v="75000"/>
    <n v="0"/>
    <n v="0"/>
    <x v="2"/>
    <s v="US"/>
    <s v="USD"/>
    <n v="1465060797"/>
    <d v="2016-06-04T17:19:57"/>
    <n v="1462468797"/>
    <x v="4098"/>
    <x v="1"/>
    <b v="0"/>
    <n v="0"/>
    <s v="N/A"/>
    <b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0"/>
    <x v="2"/>
    <s v="US"/>
    <s v="USD"/>
    <n v="1472847873"/>
    <d v="2016-09-02T20:24:33"/>
    <n v="1468959873"/>
    <x v="4099"/>
    <x v="11"/>
    <b v="0"/>
    <n v="1"/>
    <n v="50"/>
    <b v="0"/>
    <x v="1"/>
    <x v="6"/>
  </r>
  <r>
    <n v="4100"/>
    <s v="America is at the Mall: A Play in Three Acts"/>
    <s v="How does war change a family?  A peek into one family's kitchen as their soldier fights in Iraq."/>
    <n v="270"/>
    <n v="0"/>
    <n v="0"/>
    <x v="2"/>
    <s v="US"/>
    <s v="USD"/>
    <n v="1414205990"/>
    <d v="2014-10-25T02:59:50"/>
    <n v="1413341990"/>
    <x v="4100"/>
    <x v="2"/>
    <b v="0"/>
    <n v="0"/>
    <s v="N/A"/>
    <b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s v="US"/>
    <s v="USD"/>
    <n v="1485380482"/>
    <d v="2017-01-25T21:41:22"/>
    <n v="1482788482"/>
    <x v="4101"/>
    <x v="1"/>
    <b v="0"/>
    <n v="0"/>
    <s v="N/A"/>
    <b v="0"/>
    <x v="1"/>
    <x v="6"/>
  </r>
  <r>
    <n v="4102"/>
    <s v="4th Wall Theatre Project"/>
    <s v="Local Community theater to get up and running in the Idaho Falls area. Something new, something different!"/>
    <n v="500"/>
    <n v="137"/>
    <n v="0"/>
    <x v="2"/>
    <s v="US"/>
    <s v="USD"/>
    <n v="1463343673"/>
    <d v="2016-05-15T20:21:13"/>
    <n v="1460751673"/>
    <x v="4102"/>
    <x v="1"/>
    <b v="0"/>
    <n v="6"/>
    <n v="22.83"/>
    <b v="0"/>
    <x v="1"/>
    <x v="6"/>
  </r>
  <r>
    <n v="4103"/>
    <s v="Weather Men"/>
    <s v="Weather Men is a play, written by Nathan Black.  A comedy/drama that explores the question of 'why people stay together?'"/>
    <n v="1000"/>
    <n v="100"/>
    <n v="0"/>
    <x v="2"/>
    <s v="US"/>
    <s v="USD"/>
    <n v="1440613920"/>
    <d v="2015-08-26T18:32:00"/>
    <n v="1435953566"/>
    <x v="4103"/>
    <x v="59"/>
    <b v="0"/>
    <n v="6"/>
    <n v="16.670000000000002"/>
    <b v="0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n v="0"/>
    <x v="2"/>
    <s v="AU"/>
    <s v="AUD"/>
    <n v="1477550434"/>
    <d v="2016-10-27T06:40:34"/>
    <n v="1474958434"/>
    <x v="4104"/>
    <x v="1"/>
    <b v="0"/>
    <n v="14"/>
    <n v="45.79"/>
    <b v="0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n v="0"/>
    <x v="2"/>
    <s v="MX"/>
    <s v="MXN"/>
    <n v="1482711309"/>
    <d v="2016-12-26T00:15:09"/>
    <n v="1479860109"/>
    <x v="4105"/>
    <x v="15"/>
    <b v="0"/>
    <n v="6"/>
    <n v="383.33"/>
    <b v="0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n v="1"/>
    <x v="2"/>
    <s v="US"/>
    <s v="USD"/>
    <n v="1427936400"/>
    <d v="2015-04-02T01:00:00"/>
    <n v="1424221866"/>
    <x v="4106"/>
    <x v="40"/>
    <b v="0"/>
    <n v="33"/>
    <n v="106.97"/>
    <b v="0"/>
    <x v="1"/>
    <x v="6"/>
  </r>
  <r>
    <n v="4107"/>
    <s v="Sacrifice"/>
    <s v="A new dramatic comedy dealing with a father's unwillingness to let go of his past causes major problems for the future of his daughter."/>
    <n v="2000"/>
    <n v="41"/>
    <n v="0"/>
    <x v="2"/>
    <s v="US"/>
    <s v="USD"/>
    <n v="1411596001"/>
    <d v="2014-09-24T22:00:01"/>
    <n v="1409608801"/>
    <x v="4107"/>
    <x v="26"/>
    <b v="0"/>
    <n v="4"/>
    <n v="10.25"/>
    <b v="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n v="0"/>
    <x v="2"/>
    <s v="US"/>
    <s v="USD"/>
    <n v="1488517200"/>
    <d v="2017-03-03T05:00:00"/>
    <n v="1485909937"/>
    <x v="4108"/>
    <x v="1"/>
    <b v="0"/>
    <n v="1"/>
    <n v="59"/>
    <b v="0"/>
    <x v="1"/>
    <x v="6"/>
  </r>
  <r>
    <n v="4109"/>
    <s v="Jack the Lad"/>
    <s v="Jack the Lad - a new play that explores how far the boundaries of friendship will stretch when morality and loyalties clash."/>
    <n v="500"/>
    <n v="0"/>
    <n v="0"/>
    <x v="2"/>
    <s v="GB"/>
    <s v="GBP"/>
    <n v="1448805404"/>
    <d v="2015-11-29T13:56:44"/>
    <n v="1446209804"/>
    <x v="4109"/>
    <x v="1"/>
    <b v="0"/>
    <n v="0"/>
    <s v="N/A"/>
    <b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0"/>
    <x v="2"/>
    <s v="GB"/>
    <s v="GBP"/>
    <n v="1469113351"/>
    <d v="2016-07-21T15:02:31"/>
    <n v="1463929351"/>
    <x v="4110"/>
    <x v="12"/>
    <b v="0"/>
    <n v="6"/>
    <n v="14.33"/>
    <b v="0"/>
    <x v="1"/>
    <x v="6"/>
  </r>
  <r>
    <n v="4111"/>
    <s v="REBORN IN LOVE"/>
    <s v="REBORN IN LOVE is the sequel to REBORN FROM ABOVE: A Tale of Eternal Love.  This is part two, of a One-Act play series."/>
    <n v="3000"/>
    <n v="94"/>
    <n v="0"/>
    <x v="2"/>
    <s v="US"/>
    <s v="USD"/>
    <n v="1424747740"/>
    <d v="2015-02-24T03:15:40"/>
    <n v="1422155740"/>
    <x v="4111"/>
    <x v="1"/>
    <b v="0"/>
    <n v="6"/>
    <n v="15.67"/>
    <b v="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2"/>
    <s v="IE"/>
    <s v="EUR"/>
    <n v="1456617600"/>
    <d v="2016-02-28T00:00:00"/>
    <n v="1454280186"/>
    <x v="4112"/>
    <x v="14"/>
    <b v="0"/>
    <n v="1"/>
    <n v="1"/>
    <b v="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2"/>
    <s v="US"/>
    <s v="USD"/>
    <n v="1452234840"/>
    <d v="2016-01-08T06:34:00"/>
    <n v="1450619123"/>
    <x v="4113"/>
    <x v="23"/>
    <b v="0"/>
    <n v="3"/>
    <n v="1"/>
    <b v="0"/>
    <x v="1"/>
    <x v="6"/>
  </r>
  <r>
    <m/>
    <m/>
    <m/>
    <m/>
    <m/>
    <m/>
    <x v="4"/>
    <m/>
    <m/>
    <m/>
    <m/>
    <m/>
    <x v="4114"/>
    <x v="75"/>
    <m/>
    <m/>
    <m/>
    <m/>
    <x v="9"/>
    <x v="41"/>
  </r>
  <r>
    <m/>
    <m/>
    <m/>
    <m/>
    <m/>
    <m/>
    <x v="4"/>
    <m/>
    <m/>
    <m/>
    <m/>
    <m/>
    <x v="4114"/>
    <x v="75"/>
    <m/>
    <m/>
    <m/>
    <m/>
    <x v="9"/>
    <x v="41"/>
  </r>
  <r>
    <m/>
    <m/>
    <m/>
    <m/>
    <m/>
    <m/>
    <x v="4"/>
    <m/>
    <m/>
    <m/>
    <m/>
    <m/>
    <x v="4114"/>
    <x v="75"/>
    <m/>
    <m/>
    <m/>
    <m/>
    <x v="9"/>
    <x v="41"/>
  </r>
  <r>
    <m/>
    <m/>
    <m/>
    <m/>
    <m/>
    <m/>
    <x v="4"/>
    <m/>
    <m/>
    <m/>
    <m/>
    <m/>
    <x v="4114"/>
    <x v="76"/>
    <m/>
    <m/>
    <m/>
    <m/>
    <x v="9"/>
    <x v="41"/>
  </r>
  <r>
    <m/>
    <m/>
    <m/>
    <m/>
    <m/>
    <m/>
    <x v="4"/>
    <m/>
    <m/>
    <m/>
    <m/>
    <m/>
    <x v="4114"/>
    <x v="76"/>
    <m/>
    <m/>
    <m/>
    <m/>
    <x v="9"/>
    <x v="41"/>
  </r>
  <r>
    <m/>
    <m/>
    <m/>
    <m/>
    <m/>
    <m/>
    <x v="4"/>
    <m/>
    <m/>
    <m/>
    <m/>
    <m/>
    <x v="4114"/>
    <x v="76"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B0F525-E0D7-A64D-84BC-FE92E9C61E0F}" name="PivotTable1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8">
        <item x="75"/>
        <item x="73"/>
        <item x="74"/>
        <item x="68"/>
        <item x="29"/>
        <item x="72"/>
        <item x="69"/>
        <item x="5"/>
        <item x="36"/>
        <item x="60"/>
        <item x="2"/>
        <item x="55"/>
        <item x="65"/>
        <item x="58"/>
        <item x="20"/>
        <item x="13"/>
        <item x="3"/>
        <item x="42"/>
        <item x="10"/>
        <item x="23"/>
        <item x="18"/>
        <item x="21"/>
        <item x="24"/>
        <item x="26"/>
        <item x="17"/>
        <item x="25"/>
        <item x="9"/>
        <item x="14"/>
        <item x="33"/>
        <item x="41"/>
        <item x="1"/>
        <item x="0"/>
        <item x="22"/>
        <item x="15"/>
        <item x="35"/>
        <item x="6"/>
        <item x="8"/>
        <item x="46"/>
        <item x="52"/>
        <item x="19"/>
        <item x="4"/>
        <item x="43"/>
        <item x="16"/>
        <item x="40"/>
        <item x="7"/>
        <item x="11"/>
        <item x="32"/>
        <item x="54"/>
        <item x="64"/>
        <item x="45"/>
        <item x="38"/>
        <item x="67"/>
        <item x="61"/>
        <item x="28"/>
        <item x="59"/>
        <item x="57"/>
        <item x="53"/>
        <item x="39"/>
        <item x="44"/>
        <item x="50"/>
        <item x="12"/>
        <item x="31"/>
        <item x="63"/>
        <item x="48"/>
        <item x="34"/>
        <item x="66"/>
        <item x="62"/>
        <item x="71"/>
        <item x="56"/>
        <item x="30"/>
        <item x="70"/>
        <item x="27"/>
        <item x="47"/>
        <item x="49"/>
        <item x="51"/>
        <item x="37"/>
        <item x="76"/>
        <item t="default"/>
      </items>
    </pivotField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multipleItemSelectionAllowed="1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5">
    <i>
      <x v="1"/>
    </i>
    <i>
      <x v="2"/>
    </i>
    <i>
      <x v="3"/>
    </i>
    <i>
      <x v="4"/>
    </i>
    <i t="grand">
      <x/>
    </i>
  </colItems>
  <pageFields count="2">
    <pageField fld="18" hier="-1"/>
    <pageField fld="21" hier="-1"/>
  </pageFields>
  <dataFields count="1">
    <dataField name="Count of outcome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A0B34A-18E9-5E4D-92D1-93B3638CC6AB}">
  <sheetPr codeName="Sheet1"/>
  <dimension ref="A1:F18"/>
  <sheetViews>
    <sheetView workbookViewId="0">
      <selection activeCell="AC7" sqref="AC7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7" width="10" bestFit="1" customWidth="1"/>
    <col min="8" max="9" width="2.1640625" bestFit="1" customWidth="1"/>
    <col min="10" max="29" width="3.1640625" bestFit="1" customWidth="1"/>
    <col min="30" max="30" width="4.1640625" bestFit="1" customWidth="1"/>
    <col min="31" max="58" width="3.1640625" bestFit="1" customWidth="1"/>
    <col min="59" max="59" width="4.1640625" bestFit="1" customWidth="1"/>
    <col min="60" max="61" width="3.1640625" bestFit="1" customWidth="1"/>
    <col min="62" max="62" width="10" bestFit="1" customWidth="1"/>
    <col min="63" max="67" width="3.1640625" bestFit="1" customWidth="1"/>
    <col min="68" max="68" width="9.6640625" bestFit="1" customWidth="1"/>
    <col min="69" max="69" width="5.6640625" bestFit="1" customWidth="1"/>
    <col min="70" max="83" width="3.1640625" bestFit="1" customWidth="1"/>
    <col min="84" max="84" width="8.1640625" bestFit="1" customWidth="1"/>
    <col min="85" max="85" width="10.5" bestFit="1" customWidth="1"/>
    <col min="86" max="90" width="2.1640625" bestFit="1" customWidth="1"/>
    <col min="91" max="139" width="3.1640625" bestFit="1" customWidth="1"/>
    <col min="140" max="140" width="13" bestFit="1" customWidth="1"/>
    <col min="141" max="141" width="10" bestFit="1" customWidth="1"/>
  </cols>
  <sheetData>
    <row r="1" spans="1:6" x14ac:dyDescent="0.2">
      <c r="A1" s="16" t="s">
        <v>8318</v>
      </c>
      <c r="B1" t="s">
        <v>8275</v>
      </c>
    </row>
    <row r="2" spans="1:6" x14ac:dyDescent="0.2">
      <c r="A2" s="16" t="s">
        <v>8338</v>
      </c>
      <c r="B2" t="s">
        <v>8339</v>
      </c>
    </row>
    <row r="4" spans="1:6" x14ac:dyDescent="0.2">
      <c r="A4" s="16" t="s">
        <v>8322</v>
      </c>
      <c r="B4" s="16" t="s">
        <v>8323</v>
      </c>
    </row>
    <row r="5" spans="1:6" x14ac:dyDescent="0.2">
      <c r="A5" s="16" t="s">
        <v>8320</v>
      </c>
      <c r="B5" t="s">
        <v>8218</v>
      </c>
      <c r="C5" t="s">
        <v>8221</v>
      </c>
      <c r="D5" t="s">
        <v>8220</v>
      </c>
      <c r="E5" t="s">
        <v>8219</v>
      </c>
      <c r="F5" t="s">
        <v>8321</v>
      </c>
    </row>
    <row r="6" spans="1:6" x14ac:dyDescent="0.2">
      <c r="A6" s="17" t="s">
        <v>8332</v>
      </c>
      <c r="B6" s="18">
        <v>56</v>
      </c>
      <c r="C6" s="18">
        <v>2</v>
      </c>
      <c r="D6" s="18">
        <v>33</v>
      </c>
      <c r="E6" s="18">
        <v>7</v>
      </c>
      <c r="F6" s="18">
        <v>98</v>
      </c>
    </row>
    <row r="7" spans="1:6" x14ac:dyDescent="0.2">
      <c r="A7" s="17" t="s">
        <v>8333</v>
      </c>
      <c r="B7" s="18">
        <v>71</v>
      </c>
      <c r="C7" s="18">
        <v>8</v>
      </c>
      <c r="D7" s="18">
        <v>39</v>
      </c>
      <c r="E7" s="18">
        <v>3</v>
      </c>
      <c r="F7" s="18">
        <v>121</v>
      </c>
    </row>
    <row r="8" spans="1:6" x14ac:dyDescent="0.2">
      <c r="A8" s="17" t="s">
        <v>8334</v>
      </c>
      <c r="B8" s="18">
        <v>56</v>
      </c>
      <c r="C8" s="18">
        <v>14</v>
      </c>
      <c r="D8" s="18">
        <v>33</v>
      </c>
      <c r="E8" s="18">
        <v>3</v>
      </c>
      <c r="F8" s="18">
        <v>106</v>
      </c>
    </row>
    <row r="9" spans="1:6" x14ac:dyDescent="0.2">
      <c r="A9" s="17" t="s">
        <v>8335</v>
      </c>
      <c r="B9" s="18">
        <v>71</v>
      </c>
      <c r="C9" s="18"/>
      <c r="D9" s="18">
        <v>40</v>
      </c>
      <c r="E9" s="18">
        <v>2</v>
      </c>
      <c r="F9" s="18">
        <v>113</v>
      </c>
    </row>
    <row r="10" spans="1:6" x14ac:dyDescent="0.2">
      <c r="A10" s="17" t="s">
        <v>8326</v>
      </c>
      <c r="B10" s="18">
        <v>111</v>
      </c>
      <c r="C10" s="18"/>
      <c r="D10" s="18">
        <v>52</v>
      </c>
      <c r="E10" s="18">
        <v>3</v>
      </c>
      <c r="F10" s="18">
        <v>166</v>
      </c>
    </row>
    <row r="11" spans="1:6" x14ac:dyDescent="0.2">
      <c r="A11" s="17" t="s">
        <v>8336</v>
      </c>
      <c r="B11" s="18">
        <v>100</v>
      </c>
      <c r="C11" s="18"/>
      <c r="D11" s="18">
        <v>49</v>
      </c>
      <c r="E11" s="18">
        <v>4</v>
      </c>
      <c r="F11" s="18">
        <v>153</v>
      </c>
    </row>
    <row r="12" spans="1:6" x14ac:dyDescent="0.2">
      <c r="A12" s="17" t="s">
        <v>8327</v>
      </c>
      <c r="B12" s="18">
        <v>87</v>
      </c>
      <c r="C12" s="18"/>
      <c r="D12" s="18">
        <v>50</v>
      </c>
      <c r="E12" s="18">
        <v>1</v>
      </c>
      <c r="F12" s="18">
        <v>138</v>
      </c>
    </row>
    <row r="13" spans="1:6" x14ac:dyDescent="0.2">
      <c r="A13" s="17" t="s">
        <v>8328</v>
      </c>
      <c r="B13" s="18">
        <v>72</v>
      </c>
      <c r="C13" s="18"/>
      <c r="D13" s="18">
        <v>47</v>
      </c>
      <c r="E13" s="18">
        <v>4</v>
      </c>
      <c r="F13" s="18">
        <v>123</v>
      </c>
    </row>
    <row r="14" spans="1:6" x14ac:dyDescent="0.2">
      <c r="A14" s="17" t="s">
        <v>8329</v>
      </c>
      <c r="B14" s="18">
        <v>59</v>
      </c>
      <c r="C14" s="18"/>
      <c r="D14" s="18">
        <v>34</v>
      </c>
      <c r="E14" s="18">
        <v>4</v>
      </c>
      <c r="F14" s="18">
        <v>97</v>
      </c>
    </row>
    <row r="15" spans="1:6" x14ac:dyDescent="0.2">
      <c r="A15" s="17" t="s">
        <v>8330</v>
      </c>
      <c r="B15" s="18">
        <v>65</v>
      </c>
      <c r="C15" s="18"/>
      <c r="D15" s="18">
        <v>50</v>
      </c>
      <c r="E15" s="18"/>
      <c r="F15" s="18">
        <v>115</v>
      </c>
    </row>
    <row r="16" spans="1:6" x14ac:dyDescent="0.2">
      <c r="A16" s="17" t="s">
        <v>8331</v>
      </c>
      <c r="B16" s="18">
        <v>54</v>
      </c>
      <c r="C16" s="18"/>
      <c r="D16" s="18">
        <v>31</v>
      </c>
      <c r="E16" s="18">
        <v>3</v>
      </c>
      <c r="F16" s="18">
        <v>88</v>
      </c>
    </row>
    <row r="17" spans="1:6" x14ac:dyDescent="0.2">
      <c r="A17" s="17" t="s">
        <v>8337</v>
      </c>
      <c r="B17" s="18">
        <v>37</v>
      </c>
      <c r="C17" s="18"/>
      <c r="D17" s="18">
        <v>35</v>
      </c>
      <c r="E17" s="18">
        <v>3</v>
      </c>
      <c r="F17" s="18">
        <v>75</v>
      </c>
    </row>
    <row r="18" spans="1:6" x14ac:dyDescent="0.2">
      <c r="A18" s="17" t="s">
        <v>8321</v>
      </c>
      <c r="B18" s="18">
        <v>839</v>
      </c>
      <c r="C18" s="18">
        <v>24</v>
      </c>
      <c r="D18" s="18">
        <v>493</v>
      </c>
      <c r="E18" s="18">
        <v>37</v>
      </c>
      <c r="F18" s="18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 filterMode="1"/>
  <dimension ref="A1:U4120"/>
  <sheetViews>
    <sheetView zoomScale="80" zoomScaleNormal="80" workbookViewId="0">
      <pane ySplit="1" topLeftCell="A3467" activePane="bottomLeft" state="frozen"/>
      <selection pane="bottomLeft" activeCell="D1" sqref="D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16.5" style="12" customWidth="1"/>
    <col min="7" max="7" width="21.33203125" customWidth="1"/>
    <col min="8" max="8" width="17.83203125" customWidth="1"/>
    <col min="9" max="9" width="19.83203125" customWidth="1"/>
    <col min="10" max="10" width="19.33203125" customWidth="1"/>
    <col min="11" max="11" width="19.33203125" style="9" customWidth="1"/>
    <col min="12" max="12" width="17.83203125" customWidth="1"/>
    <col min="13" max="13" width="17.83203125" style="9" customWidth="1"/>
    <col min="14" max="15" width="17.83203125" style="18" customWidth="1"/>
    <col min="16" max="16" width="15.5" customWidth="1"/>
    <col min="17" max="17" width="24.5" customWidth="1"/>
    <col min="18" max="18" width="24.5" style="14" customWidth="1"/>
    <col min="19" max="19" width="36.5" customWidth="1"/>
    <col min="20" max="20" width="21.5" customWidth="1"/>
    <col min="21" max="21" width="11.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3" t="s">
        <v>8266</v>
      </c>
      <c r="G1" s="1" t="s">
        <v>8263</v>
      </c>
      <c r="H1" s="1" t="s">
        <v>8222</v>
      </c>
      <c r="I1" s="1" t="s">
        <v>8244</v>
      </c>
      <c r="J1" s="1" t="s">
        <v>8258</v>
      </c>
      <c r="K1" s="10" t="s">
        <v>8264</v>
      </c>
      <c r="L1" s="1" t="s">
        <v>8259</v>
      </c>
      <c r="M1" s="10" t="s">
        <v>8265</v>
      </c>
      <c r="N1" s="19" t="s">
        <v>8340</v>
      </c>
      <c r="O1" s="19" t="s">
        <v>8324</v>
      </c>
      <c r="P1" s="1" t="s">
        <v>8260</v>
      </c>
      <c r="Q1" s="11" t="s">
        <v>8261</v>
      </c>
      <c r="R1" s="15" t="s">
        <v>8267</v>
      </c>
      <c r="S1" s="1" t="s">
        <v>8262</v>
      </c>
      <c r="T1" s="1" t="s">
        <v>8318</v>
      </c>
      <c r="U1" s="1" t="s">
        <v>8319</v>
      </c>
    </row>
    <row r="2" spans="1:21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s="12">
        <f>ROUND(E2/D2, 0)</f>
        <v>1</v>
      </c>
      <c r="G2" t="s">
        <v>8218</v>
      </c>
      <c r="H2" t="s">
        <v>8223</v>
      </c>
      <c r="I2" t="s">
        <v>8245</v>
      </c>
      <c r="J2">
        <v>1437620400</v>
      </c>
      <c r="K2" s="9">
        <f>(J2/86400) + DATE(1970,1,1)</f>
        <v>42208.125</v>
      </c>
      <c r="L2">
        <v>1434931811</v>
      </c>
      <c r="M2" s="9">
        <f>(L2/86400) + DATE(1970,1,1)</f>
        <v>42177.007071759261</v>
      </c>
      <c r="N2" s="18">
        <f>YEAR(M2)</f>
        <v>2015</v>
      </c>
      <c r="O2" s="18">
        <f xml:space="preserve"> ROUND((J2-L2)/86400, 0)</f>
        <v>31</v>
      </c>
      <c r="P2" t="b">
        <v>0</v>
      </c>
      <c r="Q2">
        <v>182</v>
      </c>
      <c r="R2" s="14">
        <f>IFERROR(ROUND(E2/Q2,2), "N/A")</f>
        <v>63.92</v>
      </c>
      <c r="S2" t="b">
        <v>1</v>
      </c>
      <c r="T2" t="s">
        <v>8268</v>
      </c>
      <c r="U2" t="s">
        <v>8269</v>
      </c>
    </row>
    <row r="3" spans="1:21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s="12">
        <f>ROUND(E3/D3, 0)</f>
        <v>1</v>
      </c>
      <c r="G3" t="s">
        <v>8218</v>
      </c>
      <c r="H3" t="s">
        <v>8223</v>
      </c>
      <c r="I3" t="s">
        <v>8245</v>
      </c>
      <c r="J3">
        <v>1488464683</v>
      </c>
      <c r="K3" s="9">
        <f>(J3/86400) + DATE(1970,1,1)</f>
        <v>42796.600497685184</v>
      </c>
      <c r="L3">
        <v>1485872683</v>
      </c>
      <c r="M3" s="9">
        <f>(L3/86400) + DATE(1970,1,1)</f>
        <v>42766.600497685184</v>
      </c>
      <c r="N3" s="18">
        <f>YEAR(M3)</f>
        <v>2017</v>
      </c>
      <c r="O3" s="18">
        <f xml:space="preserve"> ROUND((J3-L3)/86400, 0)</f>
        <v>30</v>
      </c>
      <c r="P3" t="b">
        <v>0</v>
      </c>
      <c r="Q3">
        <v>79</v>
      </c>
      <c r="R3" s="14">
        <f>IFERROR(ROUND(E3/Q3,2), "N/A")</f>
        <v>185.48</v>
      </c>
      <c r="S3" t="b">
        <v>1</v>
      </c>
      <c r="T3" t="s">
        <v>8268</v>
      </c>
      <c r="U3" t="s">
        <v>8269</v>
      </c>
    </row>
    <row r="4" spans="1:21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s="12">
        <f>ROUND(E4/D4, 0)</f>
        <v>1</v>
      </c>
      <c r="G4" t="s">
        <v>8218</v>
      </c>
      <c r="H4" t="s">
        <v>8224</v>
      </c>
      <c r="I4" t="s">
        <v>8246</v>
      </c>
      <c r="J4">
        <v>1455555083</v>
      </c>
      <c r="K4" s="9">
        <f>(J4/86400) + DATE(1970,1,1)</f>
        <v>42415.702349537038</v>
      </c>
      <c r="L4">
        <v>1454691083</v>
      </c>
      <c r="M4" s="9">
        <f>(L4/86400) + DATE(1970,1,1)</f>
        <v>42405.702349537038</v>
      </c>
      <c r="N4" s="18">
        <f>YEAR(M4)</f>
        <v>2016</v>
      </c>
      <c r="O4" s="18">
        <f xml:space="preserve"> ROUND((J4-L4)/86400, 0)</f>
        <v>10</v>
      </c>
      <c r="P4" t="b">
        <v>0</v>
      </c>
      <c r="Q4">
        <v>35</v>
      </c>
      <c r="R4" s="14">
        <f>IFERROR(ROUND(E4/Q4,2), "N/A")</f>
        <v>15</v>
      </c>
      <c r="S4" t="b">
        <v>1</v>
      </c>
      <c r="T4" t="s">
        <v>8268</v>
      </c>
      <c r="U4" t="s">
        <v>8269</v>
      </c>
    </row>
    <row r="5" spans="1:21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s="12">
        <f>ROUND(E5/D5, 0)</f>
        <v>1</v>
      </c>
      <c r="G5" t="s">
        <v>8218</v>
      </c>
      <c r="H5" t="s">
        <v>8223</v>
      </c>
      <c r="I5" t="s">
        <v>8245</v>
      </c>
      <c r="J5">
        <v>1407414107</v>
      </c>
      <c r="K5" s="9">
        <f>(J5/86400) + DATE(1970,1,1)</f>
        <v>41858.515127314815</v>
      </c>
      <c r="L5">
        <v>1404822107</v>
      </c>
      <c r="M5" s="9">
        <f>(L5/86400) + DATE(1970,1,1)</f>
        <v>41828.515127314815</v>
      </c>
      <c r="N5" s="18">
        <f>YEAR(M5)</f>
        <v>2014</v>
      </c>
      <c r="O5" s="18">
        <f xml:space="preserve"> ROUND((J5-L5)/86400, 0)</f>
        <v>30</v>
      </c>
      <c r="P5" t="b">
        <v>0</v>
      </c>
      <c r="Q5">
        <v>150</v>
      </c>
      <c r="R5" s="14">
        <f>IFERROR(ROUND(E5/Q5,2), "N/A")</f>
        <v>69.27</v>
      </c>
      <c r="S5" t="b">
        <v>1</v>
      </c>
      <c r="T5" t="s">
        <v>8268</v>
      </c>
      <c r="U5" t="s">
        <v>8269</v>
      </c>
    </row>
    <row r="6" spans="1:21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s="12">
        <f>ROUND(E6/D6, 0)</f>
        <v>1</v>
      </c>
      <c r="G6" t="s">
        <v>8218</v>
      </c>
      <c r="H6" t="s">
        <v>8223</v>
      </c>
      <c r="I6" t="s">
        <v>8245</v>
      </c>
      <c r="J6">
        <v>1450555279</v>
      </c>
      <c r="K6" s="9">
        <f>(J6/86400) + DATE(1970,1,1)</f>
        <v>42357.834247685183</v>
      </c>
      <c r="L6">
        <v>1447963279</v>
      </c>
      <c r="M6" s="9">
        <f>(L6/86400) + DATE(1970,1,1)</f>
        <v>42327.834247685183</v>
      </c>
      <c r="N6" s="18">
        <f>YEAR(M6)</f>
        <v>2015</v>
      </c>
      <c r="O6" s="18">
        <f xml:space="preserve"> ROUND((J6-L6)/86400, 0)</f>
        <v>30</v>
      </c>
      <c r="P6" t="b">
        <v>0</v>
      </c>
      <c r="Q6">
        <v>284</v>
      </c>
      <c r="R6" s="14">
        <f>IFERROR(ROUND(E6/Q6,2), "N/A")</f>
        <v>190.55</v>
      </c>
      <c r="S6" t="b">
        <v>1</v>
      </c>
      <c r="T6" t="s">
        <v>8268</v>
      </c>
      <c r="U6" t="s">
        <v>8269</v>
      </c>
    </row>
    <row r="7" spans="1:21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s="12">
        <f>ROUND(E7/D7, 0)</f>
        <v>1</v>
      </c>
      <c r="G7" t="s">
        <v>8218</v>
      </c>
      <c r="H7" t="s">
        <v>8223</v>
      </c>
      <c r="I7" t="s">
        <v>8245</v>
      </c>
      <c r="J7">
        <v>1469770500</v>
      </c>
      <c r="K7" s="9">
        <f>(J7/86400) + DATE(1970,1,1)</f>
        <v>42580.232638888891</v>
      </c>
      <c r="L7">
        <v>1468362207</v>
      </c>
      <c r="M7" s="9">
        <f>(L7/86400) + DATE(1970,1,1)</f>
        <v>42563.932951388888</v>
      </c>
      <c r="N7" s="18">
        <f>YEAR(M7)</f>
        <v>2016</v>
      </c>
      <c r="O7" s="18">
        <f xml:space="preserve"> ROUND((J7-L7)/86400, 0)</f>
        <v>16</v>
      </c>
      <c r="P7" t="b">
        <v>0</v>
      </c>
      <c r="Q7">
        <v>47</v>
      </c>
      <c r="R7" s="14">
        <f>IFERROR(ROUND(E7/Q7,2), "N/A")</f>
        <v>93.4</v>
      </c>
      <c r="S7" t="b">
        <v>1</v>
      </c>
      <c r="T7" t="s">
        <v>8268</v>
      </c>
      <c r="U7" t="s">
        <v>8269</v>
      </c>
    </row>
    <row r="8" spans="1:21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s="12">
        <f>ROUND(E8/D8, 0)</f>
        <v>1</v>
      </c>
      <c r="G8" t="s">
        <v>8218</v>
      </c>
      <c r="H8" t="s">
        <v>8223</v>
      </c>
      <c r="I8" t="s">
        <v>8245</v>
      </c>
      <c r="J8">
        <v>1402710250</v>
      </c>
      <c r="K8" s="9">
        <f>(J8/86400) + DATE(1970,1,1)</f>
        <v>41804.072337962964</v>
      </c>
      <c r="L8">
        <v>1401846250</v>
      </c>
      <c r="M8" s="9">
        <f>(L8/86400) + DATE(1970,1,1)</f>
        <v>41794.072337962964</v>
      </c>
      <c r="N8" s="18">
        <f>YEAR(M8)</f>
        <v>2014</v>
      </c>
      <c r="O8" s="18">
        <f xml:space="preserve"> ROUND((J8-L8)/86400, 0)</f>
        <v>10</v>
      </c>
      <c r="P8" t="b">
        <v>0</v>
      </c>
      <c r="Q8">
        <v>58</v>
      </c>
      <c r="R8" s="14">
        <f>IFERROR(ROUND(E8/Q8,2), "N/A")</f>
        <v>146.88</v>
      </c>
      <c r="S8" t="b">
        <v>1</v>
      </c>
      <c r="T8" t="s">
        <v>8268</v>
      </c>
      <c r="U8" t="s">
        <v>8269</v>
      </c>
    </row>
    <row r="9" spans="1:21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s="12">
        <f>ROUND(E9/D9, 0)</f>
        <v>1</v>
      </c>
      <c r="G9" t="s">
        <v>8218</v>
      </c>
      <c r="H9" t="s">
        <v>8223</v>
      </c>
      <c r="I9" t="s">
        <v>8245</v>
      </c>
      <c r="J9">
        <v>1467680867</v>
      </c>
      <c r="K9" s="9">
        <f>(J9/86400) + DATE(1970,1,1)</f>
        <v>42556.047071759254</v>
      </c>
      <c r="L9">
        <v>1464224867</v>
      </c>
      <c r="M9" s="9">
        <f>(L9/86400) + DATE(1970,1,1)</f>
        <v>42516.047071759254</v>
      </c>
      <c r="N9" s="18">
        <f>YEAR(M9)</f>
        <v>2016</v>
      </c>
      <c r="O9" s="18">
        <f xml:space="preserve"> ROUND((J9-L9)/86400, 0)</f>
        <v>40</v>
      </c>
      <c r="P9" t="b">
        <v>0</v>
      </c>
      <c r="Q9">
        <v>57</v>
      </c>
      <c r="R9" s="14">
        <f>IFERROR(ROUND(E9/Q9,2), "N/A")</f>
        <v>159.82</v>
      </c>
      <c r="S9" t="b">
        <v>1</v>
      </c>
      <c r="T9" t="s">
        <v>8268</v>
      </c>
      <c r="U9" t="s">
        <v>8269</v>
      </c>
    </row>
    <row r="10" spans="1:21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s="12">
        <f>ROUND(E10/D10, 0)</f>
        <v>1</v>
      </c>
      <c r="G10" t="s">
        <v>8218</v>
      </c>
      <c r="H10" t="s">
        <v>8223</v>
      </c>
      <c r="I10" t="s">
        <v>8245</v>
      </c>
      <c r="J10">
        <v>1460754000</v>
      </c>
      <c r="K10" s="9">
        <f>(J10/86400) + DATE(1970,1,1)</f>
        <v>42475.875</v>
      </c>
      <c r="L10">
        <v>1460155212</v>
      </c>
      <c r="M10" s="9">
        <f>(L10/86400) + DATE(1970,1,1)</f>
        <v>42468.94458333333</v>
      </c>
      <c r="N10" s="18">
        <f>YEAR(M10)</f>
        <v>2016</v>
      </c>
      <c r="O10" s="18">
        <f xml:space="preserve"> ROUND((J10-L10)/86400, 0)</f>
        <v>7</v>
      </c>
      <c r="P10" t="b">
        <v>0</v>
      </c>
      <c r="Q10">
        <v>12</v>
      </c>
      <c r="R10" s="14">
        <f>IFERROR(ROUND(E10/Q10,2), "N/A")</f>
        <v>291.79000000000002</v>
      </c>
      <c r="S10" t="b">
        <v>1</v>
      </c>
      <c r="T10" t="s">
        <v>8268</v>
      </c>
      <c r="U10" t="s">
        <v>8269</v>
      </c>
    </row>
    <row r="11" spans="1:21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s="12">
        <f>ROUND(E11/D11, 0)</f>
        <v>1</v>
      </c>
      <c r="G11" t="s">
        <v>8218</v>
      </c>
      <c r="H11" t="s">
        <v>8223</v>
      </c>
      <c r="I11" t="s">
        <v>8245</v>
      </c>
      <c r="J11">
        <v>1460860144</v>
      </c>
      <c r="K11" s="9">
        <f>(J11/86400) + DATE(1970,1,1)</f>
        <v>42477.103518518517</v>
      </c>
      <c r="L11">
        <v>1458268144</v>
      </c>
      <c r="M11" s="9">
        <f>(L11/86400) + DATE(1970,1,1)</f>
        <v>42447.103518518517</v>
      </c>
      <c r="N11" s="18">
        <f>YEAR(M11)</f>
        <v>2016</v>
      </c>
      <c r="O11" s="18">
        <f xml:space="preserve"> ROUND((J11-L11)/86400, 0)</f>
        <v>30</v>
      </c>
      <c r="P11" t="b">
        <v>0</v>
      </c>
      <c r="Q11">
        <v>20</v>
      </c>
      <c r="R11" s="14">
        <f>IFERROR(ROUND(E11/Q11,2), "N/A")</f>
        <v>31.5</v>
      </c>
      <c r="S11" t="b">
        <v>1</v>
      </c>
      <c r="T11" t="s">
        <v>8268</v>
      </c>
      <c r="U11" t="s">
        <v>8269</v>
      </c>
    </row>
    <row r="12" spans="1:21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s="12">
        <f>ROUND(E12/D12, 0)</f>
        <v>1</v>
      </c>
      <c r="G12" t="s">
        <v>8218</v>
      </c>
      <c r="H12" t="s">
        <v>8223</v>
      </c>
      <c r="I12" t="s">
        <v>8245</v>
      </c>
      <c r="J12">
        <v>1403660279</v>
      </c>
      <c r="K12" s="9">
        <f>(J12/86400) + DATE(1970,1,1)</f>
        <v>41815.068043981482</v>
      </c>
      <c r="L12">
        <v>1400636279</v>
      </c>
      <c r="M12" s="9">
        <f>(L12/86400) + DATE(1970,1,1)</f>
        <v>41780.068043981482</v>
      </c>
      <c r="N12" s="18">
        <f>YEAR(M12)</f>
        <v>2014</v>
      </c>
      <c r="O12" s="18">
        <f xml:space="preserve"> ROUND((J12-L12)/86400, 0)</f>
        <v>35</v>
      </c>
      <c r="P12" t="b">
        <v>0</v>
      </c>
      <c r="Q12">
        <v>19</v>
      </c>
      <c r="R12" s="14">
        <f>IFERROR(ROUND(E12/Q12,2), "N/A")</f>
        <v>158.68</v>
      </c>
      <c r="S12" t="b">
        <v>1</v>
      </c>
      <c r="T12" t="s">
        <v>8268</v>
      </c>
      <c r="U12" t="s">
        <v>8269</v>
      </c>
    </row>
    <row r="13" spans="1:21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s="12">
        <f>ROUND(E13/D13, 0)</f>
        <v>1</v>
      </c>
      <c r="G13" t="s">
        <v>8218</v>
      </c>
      <c r="H13" t="s">
        <v>8223</v>
      </c>
      <c r="I13" t="s">
        <v>8245</v>
      </c>
      <c r="J13">
        <v>1471834800</v>
      </c>
      <c r="K13" s="9">
        <f>(J13/86400) + DATE(1970,1,1)</f>
        <v>42604.125</v>
      </c>
      <c r="L13">
        <v>1469126462</v>
      </c>
      <c r="M13" s="9">
        <f>(L13/86400) + DATE(1970,1,1)</f>
        <v>42572.778495370367</v>
      </c>
      <c r="N13" s="18">
        <f>YEAR(M13)</f>
        <v>2016</v>
      </c>
      <c r="O13" s="18">
        <f xml:space="preserve"> ROUND((J13-L13)/86400, 0)</f>
        <v>31</v>
      </c>
      <c r="P13" t="b">
        <v>0</v>
      </c>
      <c r="Q13">
        <v>75</v>
      </c>
      <c r="R13" s="14">
        <f>IFERROR(ROUND(E13/Q13,2), "N/A")</f>
        <v>80.33</v>
      </c>
      <c r="S13" t="b">
        <v>1</v>
      </c>
      <c r="T13" t="s">
        <v>8268</v>
      </c>
      <c r="U13" t="s">
        <v>8269</v>
      </c>
    </row>
    <row r="14" spans="1:21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s="12">
        <f>ROUND(E14/D14, 0)</f>
        <v>2</v>
      </c>
      <c r="G14" t="s">
        <v>8218</v>
      </c>
      <c r="H14" t="s">
        <v>8223</v>
      </c>
      <c r="I14" t="s">
        <v>8245</v>
      </c>
      <c r="J14">
        <v>1405479600</v>
      </c>
      <c r="K14" s="9">
        <f>(J14/86400) + DATE(1970,1,1)</f>
        <v>41836.125</v>
      </c>
      <c r="L14">
        <v>1401642425</v>
      </c>
      <c r="M14" s="9">
        <f>(L14/86400) + DATE(1970,1,1)</f>
        <v>41791.713252314818</v>
      </c>
      <c r="N14" s="18">
        <f>YEAR(M14)</f>
        <v>2014</v>
      </c>
      <c r="O14" s="18">
        <f xml:space="preserve"> ROUND((J14-L14)/86400, 0)</f>
        <v>44</v>
      </c>
      <c r="P14" t="b">
        <v>0</v>
      </c>
      <c r="Q14">
        <v>827</v>
      </c>
      <c r="R14" s="14">
        <f>IFERROR(ROUND(E14/Q14,2), "N/A")</f>
        <v>59.96</v>
      </c>
      <c r="S14" t="b">
        <v>1</v>
      </c>
      <c r="T14" t="s">
        <v>8268</v>
      </c>
      <c r="U14" t="s">
        <v>8269</v>
      </c>
    </row>
    <row r="15" spans="1:21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s="12">
        <f>ROUND(E15/D15, 0)</f>
        <v>2</v>
      </c>
      <c r="G15" t="s">
        <v>8218</v>
      </c>
      <c r="H15" t="s">
        <v>8223</v>
      </c>
      <c r="I15" t="s">
        <v>8245</v>
      </c>
      <c r="J15">
        <v>1466713620</v>
      </c>
      <c r="K15" s="9">
        <f>(J15/86400) + DATE(1970,1,1)</f>
        <v>42544.852083333331</v>
      </c>
      <c r="L15">
        <v>1463588109</v>
      </c>
      <c r="M15" s="9">
        <f>(L15/86400) + DATE(1970,1,1)</f>
        <v>42508.677187499998</v>
      </c>
      <c r="N15" s="18">
        <f>YEAR(M15)</f>
        <v>2016</v>
      </c>
      <c r="O15" s="18">
        <f xml:space="preserve"> ROUND((J15-L15)/86400, 0)</f>
        <v>36</v>
      </c>
      <c r="P15" t="b">
        <v>0</v>
      </c>
      <c r="Q15">
        <v>51</v>
      </c>
      <c r="R15" s="14">
        <f>IFERROR(ROUND(E15/Q15,2), "N/A")</f>
        <v>109.78</v>
      </c>
      <c r="S15" t="b">
        <v>1</v>
      </c>
      <c r="T15" t="s">
        <v>8268</v>
      </c>
      <c r="U15" t="s">
        <v>8269</v>
      </c>
    </row>
    <row r="16" spans="1:21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s="12">
        <f>ROUND(E16/D16, 0)</f>
        <v>1</v>
      </c>
      <c r="G16" t="s">
        <v>8218</v>
      </c>
      <c r="H16" t="s">
        <v>8225</v>
      </c>
      <c r="I16" t="s">
        <v>8247</v>
      </c>
      <c r="J16">
        <v>1405259940</v>
      </c>
      <c r="K16" s="9">
        <f>(J16/86400) + DATE(1970,1,1)</f>
        <v>41833.582638888889</v>
      </c>
      <c r="L16">
        <v>1403051888</v>
      </c>
      <c r="M16" s="9">
        <f>(L16/86400) + DATE(1970,1,1)</f>
        <v>41808.02648148148</v>
      </c>
      <c r="N16" s="18">
        <f>YEAR(M16)</f>
        <v>2014</v>
      </c>
      <c r="O16" s="18">
        <f xml:space="preserve"> ROUND((J16-L16)/86400, 0)</f>
        <v>26</v>
      </c>
      <c r="P16" t="b">
        <v>0</v>
      </c>
      <c r="Q16">
        <v>41</v>
      </c>
      <c r="R16" s="14">
        <f>IFERROR(ROUND(E16/Q16,2), "N/A")</f>
        <v>147.71</v>
      </c>
      <c r="S16" t="b">
        <v>1</v>
      </c>
      <c r="T16" t="s">
        <v>8268</v>
      </c>
      <c r="U16" t="s">
        <v>8269</v>
      </c>
    </row>
    <row r="17" spans="1:21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s="12">
        <f>ROUND(E17/D17, 0)</f>
        <v>1</v>
      </c>
      <c r="G17" t="s">
        <v>8218</v>
      </c>
      <c r="H17" t="s">
        <v>8226</v>
      </c>
      <c r="I17" t="s">
        <v>8248</v>
      </c>
      <c r="J17">
        <v>1443384840</v>
      </c>
      <c r="K17" s="9">
        <f>(J17/86400) + DATE(1970,1,1)</f>
        <v>42274.843055555553</v>
      </c>
      <c r="L17">
        <v>1441790658</v>
      </c>
      <c r="M17" s="9">
        <f>(L17/86400) + DATE(1970,1,1)</f>
        <v>42256.391875000001</v>
      </c>
      <c r="N17" s="18">
        <f>YEAR(M17)</f>
        <v>2015</v>
      </c>
      <c r="O17" s="18">
        <f xml:space="preserve"> ROUND((J17-L17)/86400, 0)</f>
        <v>18</v>
      </c>
      <c r="P17" t="b">
        <v>0</v>
      </c>
      <c r="Q17">
        <v>98</v>
      </c>
      <c r="R17" s="14">
        <f>IFERROR(ROUND(E17/Q17,2), "N/A")</f>
        <v>21.76</v>
      </c>
      <c r="S17" t="b">
        <v>1</v>
      </c>
      <c r="T17" t="s">
        <v>8268</v>
      </c>
      <c r="U17" t="s">
        <v>8269</v>
      </c>
    </row>
    <row r="18" spans="1:21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s="12">
        <f>ROUND(E18/D18, 0)</f>
        <v>1</v>
      </c>
      <c r="G18" t="s">
        <v>8218</v>
      </c>
      <c r="H18" t="s">
        <v>8223</v>
      </c>
      <c r="I18" t="s">
        <v>8245</v>
      </c>
      <c r="J18">
        <v>1402896600</v>
      </c>
      <c r="K18" s="9">
        <f>(J18/86400) + DATE(1970,1,1)</f>
        <v>41806.229166666664</v>
      </c>
      <c r="L18">
        <v>1398971211</v>
      </c>
      <c r="M18" s="9">
        <f>(L18/86400) + DATE(1970,1,1)</f>
        <v>41760.796423611115</v>
      </c>
      <c r="N18" s="18">
        <f>YEAR(M18)</f>
        <v>2014</v>
      </c>
      <c r="O18" s="18">
        <f xml:space="preserve"> ROUND((J18-L18)/86400, 0)</f>
        <v>45</v>
      </c>
      <c r="P18" t="b">
        <v>0</v>
      </c>
      <c r="Q18">
        <v>70</v>
      </c>
      <c r="R18" s="14">
        <f>IFERROR(ROUND(E18/Q18,2), "N/A")</f>
        <v>171.84</v>
      </c>
      <c r="S18" t="b">
        <v>1</v>
      </c>
      <c r="T18" t="s">
        <v>8268</v>
      </c>
      <c r="U18" t="s">
        <v>8269</v>
      </c>
    </row>
    <row r="19" spans="1:21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s="12">
        <f>ROUND(E19/D19, 0)</f>
        <v>1</v>
      </c>
      <c r="G19" t="s">
        <v>8218</v>
      </c>
      <c r="H19" t="s">
        <v>8224</v>
      </c>
      <c r="I19" t="s">
        <v>8246</v>
      </c>
      <c r="J19">
        <v>1415126022</v>
      </c>
      <c r="K19" s="9">
        <f>(J19/86400) + DATE(1970,1,1)</f>
        <v>41947.773402777777</v>
      </c>
      <c r="L19">
        <v>1412530422</v>
      </c>
      <c r="M19" s="9">
        <f>(L19/86400) + DATE(1970,1,1)</f>
        <v>41917.731736111113</v>
      </c>
      <c r="N19" s="18">
        <f>YEAR(M19)</f>
        <v>2014</v>
      </c>
      <c r="O19" s="18">
        <f xml:space="preserve"> ROUND((J19-L19)/86400, 0)</f>
        <v>30</v>
      </c>
      <c r="P19" t="b">
        <v>0</v>
      </c>
      <c r="Q19">
        <v>36</v>
      </c>
      <c r="R19" s="14">
        <f>IFERROR(ROUND(E19/Q19,2), "N/A")</f>
        <v>41.94</v>
      </c>
      <c r="S19" t="b">
        <v>1</v>
      </c>
      <c r="T19" t="s">
        <v>8268</v>
      </c>
      <c r="U19" t="s">
        <v>8269</v>
      </c>
    </row>
    <row r="20" spans="1:21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s="12">
        <f>ROUND(E20/D20, 0)</f>
        <v>1</v>
      </c>
      <c r="G20" t="s">
        <v>8218</v>
      </c>
      <c r="H20" t="s">
        <v>8223</v>
      </c>
      <c r="I20" t="s">
        <v>8245</v>
      </c>
      <c r="J20">
        <v>1410958856</v>
      </c>
      <c r="K20" s="9">
        <f>(J20/86400) + DATE(1970,1,1)</f>
        <v>41899.542314814811</v>
      </c>
      <c r="L20">
        <v>1408366856</v>
      </c>
      <c r="M20" s="9">
        <f>(L20/86400) + DATE(1970,1,1)</f>
        <v>41869.542314814811</v>
      </c>
      <c r="N20" s="18">
        <f>YEAR(M20)</f>
        <v>2014</v>
      </c>
      <c r="O20" s="18">
        <f xml:space="preserve"> ROUND((J20-L20)/86400, 0)</f>
        <v>30</v>
      </c>
      <c r="P20" t="b">
        <v>0</v>
      </c>
      <c r="Q20">
        <v>342</v>
      </c>
      <c r="R20" s="14">
        <f>IFERROR(ROUND(E20/Q20,2), "N/A")</f>
        <v>93.26</v>
      </c>
      <c r="S20" t="b">
        <v>1</v>
      </c>
      <c r="T20" t="s">
        <v>8268</v>
      </c>
      <c r="U20" t="s">
        <v>8269</v>
      </c>
    </row>
    <row r="21" spans="1:21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s="12">
        <f>ROUND(E21/D21, 0)</f>
        <v>1</v>
      </c>
      <c r="G21" t="s">
        <v>8218</v>
      </c>
      <c r="H21" t="s">
        <v>8223</v>
      </c>
      <c r="I21" t="s">
        <v>8245</v>
      </c>
      <c r="J21">
        <v>1437420934</v>
      </c>
      <c r="K21" s="9">
        <f>(J21/86400) + DATE(1970,1,1)</f>
        <v>42205.816365740742</v>
      </c>
      <c r="L21">
        <v>1434828934</v>
      </c>
      <c r="M21" s="9">
        <f>(L21/86400) + DATE(1970,1,1)</f>
        <v>42175.816365740742</v>
      </c>
      <c r="N21" s="18">
        <f>YEAR(M21)</f>
        <v>2015</v>
      </c>
      <c r="O21" s="18">
        <f xml:space="preserve"> ROUND((J21-L21)/86400, 0)</f>
        <v>30</v>
      </c>
      <c r="P21" t="b">
        <v>0</v>
      </c>
      <c r="Q21">
        <v>22</v>
      </c>
      <c r="R21" s="14">
        <f>IFERROR(ROUND(E21/Q21,2), "N/A")</f>
        <v>56.14</v>
      </c>
      <c r="S21" t="b">
        <v>1</v>
      </c>
      <c r="T21" t="s">
        <v>8268</v>
      </c>
      <c r="U21" t="s">
        <v>8269</v>
      </c>
    </row>
    <row r="22" spans="1:21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s="12">
        <f>ROUND(E22/D22, 0)</f>
        <v>1</v>
      </c>
      <c r="G22" t="s">
        <v>8218</v>
      </c>
      <c r="H22" t="s">
        <v>8223</v>
      </c>
      <c r="I22" t="s">
        <v>8245</v>
      </c>
      <c r="J22">
        <v>1442167912</v>
      </c>
      <c r="K22" s="9">
        <f>(J22/86400) + DATE(1970,1,1)</f>
        <v>42260.758240740739</v>
      </c>
      <c r="L22">
        <v>1436983912</v>
      </c>
      <c r="M22" s="9">
        <f>(L22/86400) + DATE(1970,1,1)</f>
        <v>42200.758240740739</v>
      </c>
      <c r="N22" s="18">
        <f>YEAR(M22)</f>
        <v>2015</v>
      </c>
      <c r="O22" s="18">
        <f xml:space="preserve"> ROUND((J22-L22)/86400, 0)</f>
        <v>60</v>
      </c>
      <c r="P22" t="b">
        <v>0</v>
      </c>
      <c r="Q22">
        <v>25</v>
      </c>
      <c r="R22" s="14">
        <f>IFERROR(ROUND(E22/Q22,2), "N/A")</f>
        <v>80.16</v>
      </c>
      <c r="S22" t="b">
        <v>1</v>
      </c>
      <c r="T22" t="s">
        <v>8268</v>
      </c>
      <c r="U22" t="s">
        <v>8269</v>
      </c>
    </row>
    <row r="23" spans="1:21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s="12">
        <f>ROUND(E23/D23, 0)</f>
        <v>1</v>
      </c>
      <c r="G23" t="s">
        <v>8218</v>
      </c>
      <c r="H23" t="s">
        <v>8223</v>
      </c>
      <c r="I23" t="s">
        <v>8245</v>
      </c>
      <c r="J23">
        <v>1411743789</v>
      </c>
      <c r="K23" s="9">
        <f>(J23/86400) + DATE(1970,1,1)</f>
        <v>41908.627187500002</v>
      </c>
      <c r="L23">
        <v>1409151789</v>
      </c>
      <c r="M23" s="9">
        <f>(L23/86400) + DATE(1970,1,1)</f>
        <v>41878.627187500002</v>
      </c>
      <c r="N23" s="18">
        <f>YEAR(M23)</f>
        <v>2014</v>
      </c>
      <c r="O23" s="18">
        <f xml:space="preserve"> ROUND((J23-L23)/86400, 0)</f>
        <v>30</v>
      </c>
      <c r="P23" t="b">
        <v>0</v>
      </c>
      <c r="Q23">
        <v>101</v>
      </c>
      <c r="R23" s="14">
        <f>IFERROR(ROUND(E23/Q23,2), "N/A")</f>
        <v>199.9</v>
      </c>
      <c r="S23" t="b">
        <v>1</v>
      </c>
      <c r="T23" t="s">
        <v>8268</v>
      </c>
      <c r="U23" t="s">
        <v>8269</v>
      </c>
    </row>
    <row r="24" spans="1:21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s="12">
        <f>ROUND(E24/D24, 0)</f>
        <v>1</v>
      </c>
      <c r="G24" t="s">
        <v>8218</v>
      </c>
      <c r="H24" t="s">
        <v>8223</v>
      </c>
      <c r="I24" t="s">
        <v>8245</v>
      </c>
      <c r="J24">
        <v>1420099140</v>
      </c>
      <c r="K24" s="9">
        <f>(J24/86400) + DATE(1970,1,1)</f>
        <v>42005.332638888889</v>
      </c>
      <c r="L24">
        <v>1418766740</v>
      </c>
      <c r="M24" s="9">
        <f>(L24/86400) + DATE(1970,1,1)</f>
        <v>41989.91134259259</v>
      </c>
      <c r="N24" s="18">
        <f>YEAR(M24)</f>
        <v>2014</v>
      </c>
      <c r="O24" s="18">
        <f xml:space="preserve"> ROUND((J24-L24)/86400, 0)</f>
        <v>15</v>
      </c>
      <c r="P24" t="b">
        <v>0</v>
      </c>
      <c r="Q24">
        <v>8</v>
      </c>
      <c r="R24" s="14">
        <f>IFERROR(ROUND(E24/Q24,2), "N/A")</f>
        <v>51.25</v>
      </c>
      <c r="S24" t="b">
        <v>1</v>
      </c>
      <c r="T24" t="s">
        <v>8268</v>
      </c>
      <c r="U24" t="s">
        <v>8269</v>
      </c>
    </row>
    <row r="25" spans="1:21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s="12">
        <f>ROUND(E25/D25, 0)</f>
        <v>1</v>
      </c>
      <c r="G25" t="s">
        <v>8218</v>
      </c>
      <c r="H25" t="s">
        <v>8223</v>
      </c>
      <c r="I25" t="s">
        <v>8245</v>
      </c>
      <c r="J25">
        <v>1430407200</v>
      </c>
      <c r="K25" s="9">
        <f>(J25/86400) + DATE(1970,1,1)</f>
        <v>42124.638888888891</v>
      </c>
      <c r="L25">
        <v>1428086501</v>
      </c>
      <c r="M25" s="9">
        <f>(L25/86400) + DATE(1970,1,1)</f>
        <v>42097.778946759259</v>
      </c>
      <c r="N25" s="18">
        <f>YEAR(M25)</f>
        <v>2015</v>
      </c>
      <c r="O25" s="18">
        <f xml:space="preserve"> ROUND((J25-L25)/86400, 0)</f>
        <v>27</v>
      </c>
      <c r="P25" t="b">
        <v>0</v>
      </c>
      <c r="Q25">
        <v>23</v>
      </c>
      <c r="R25" s="14">
        <f>IFERROR(ROUND(E25/Q25,2), "N/A")</f>
        <v>103.04</v>
      </c>
      <c r="S25" t="b">
        <v>1</v>
      </c>
      <c r="T25" t="s">
        <v>8268</v>
      </c>
      <c r="U25" t="s">
        <v>8269</v>
      </c>
    </row>
    <row r="26" spans="1:21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s="12">
        <f>ROUND(E26/D26, 0)</f>
        <v>1</v>
      </c>
      <c r="G26" t="s">
        <v>8218</v>
      </c>
      <c r="H26" t="s">
        <v>8223</v>
      </c>
      <c r="I26" t="s">
        <v>8245</v>
      </c>
      <c r="J26">
        <v>1442345940</v>
      </c>
      <c r="K26" s="9">
        <f>(J26/86400) + DATE(1970,1,1)</f>
        <v>42262.818749999999</v>
      </c>
      <c r="L26">
        <v>1439494863</v>
      </c>
      <c r="M26" s="9">
        <f>(L26/86400) + DATE(1970,1,1)</f>
        <v>42229.820173611108</v>
      </c>
      <c r="N26" s="18">
        <f>YEAR(M26)</f>
        <v>2015</v>
      </c>
      <c r="O26" s="18">
        <f xml:space="preserve"> ROUND((J26-L26)/86400, 0)</f>
        <v>33</v>
      </c>
      <c r="P26" t="b">
        <v>0</v>
      </c>
      <c r="Q26">
        <v>574</v>
      </c>
      <c r="R26" s="14">
        <f>IFERROR(ROUND(E26/Q26,2), "N/A")</f>
        <v>66.349999999999994</v>
      </c>
      <c r="S26" t="b">
        <v>1</v>
      </c>
      <c r="T26" t="s">
        <v>8268</v>
      </c>
      <c r="U26" t="s">
        <v>8269</v>
      </c>
    </row>
    <row r="27" spans="1:21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s="12">
        <f>ROUND(E27/D27, 0)</f>
        <v>1</v>
      </c>
      <c r="G27" t="s">
        <v>8218</v>
      </c>
      <c r="H27" t="s">
        <v>8223</v>
      </c>
      <c r="I27" t="s">
        <v>8245</v>
      </c>
      <c r="J27">
        <v>1452299761</v>
      </c>
      <c r="K27" s="9">
        <f>(J27/86400) + DATE(1970,1,1)</f>
        <v>42378.025011574078</v>
      </c>
      <c r="L27">
        <v>1447115761</v>
      </c>
      <c r="M27" s="9">
        <f>(L27/86400) + DATE(1970,1,1)</f>
        <v>42318.025011574078</v>
      </c>
      <c r="N27" s="18">
        <f>YEAR(M27)</f>
        <v>2015</v>
      </c>
      <c r="O27" s="18">
        <f xml:space="preserve"> ROUND((J27-L27)/86400, 0)</f>
        <v>60</v>
      </c>
      <c r="P27" t="b">
        <v>0</v>
      </c>
      <c r="Q27">
        <v>14</v>
      </c>
      <c r="R27" s="14">
        <f>IFERROR(ROUND(E27/Q27,2), "N/A")</f>
        <v>57.14</v>
      </c>
      <c r="S27" t="b">
        <v>1</v>
      </c>
      <c r="T27" t="s">
        <v>8268</v>
      </c>
      <c r="U27" t="s">
        <v>8269</v>
      </c>
    </row>
    <row r="28" spans="1:21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s="12">
        <f>ROUND(E28/D28, 0)</f>
        <v>2</v>
      </c>
      <c r="G28" t="s">
        <v>8218</v>
      </c>
      <c r="H28" t="s">
        <v>8223</v>
      </c>
      <c r="I28" t="s">
        <v>8245</v>
      </c>
      <c r="J28">
        <v>1408278144</v>
      </c>
      <c r="K28" s="9">
        <f>(J28/86400) + DATE(1970,1,1)</f>
        <v>41868.515555555554</v>
      </c>
      <c r="L28">
        <v>1404822144</v>
      </c>
      <c r="M28" s="9">
        <f>(L28/86400) + DATE(1970,1,1)</f>
        <v>41828.515555555554</v>
      </c>
      <c r="N28" s="18">
        <f>YEAR(M28)</f>
        <v>2014</v>
      </c>
      <c r="O28" s="18">
        <f xml:space="preserve"> ROUND((J28-L28)/86400, 0)</f>
        <v>40</v>
      </c>
      <c r="P28" t="b">
        <v>0</v>
      </c>
      <c r="Q28">
        <v>19</v>
      </c>
      <c r="R28" s="14">
        <f>IFERROR(ROUND(E28/Q28,2), "N/A")</f>
        <v>102.11</v>
      </c>
      <c r="S28" t="b">
        <v>1</v>
      </c>
      <c r="T28" t="s">
        <v>8268</v>
      </c>
      <c r="U28" t="s">
        <v>8269</v>
      </c>
    </row>
    <row r="29" spans="1:21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s="12">
        <f>ROUND(E29/D29, 0)</f>
        <v>1</v>
      </c>
      <c r="G29" t="s">
        <v>8218</v>
      </c>
      <c r="H29" t="s">
        <v>8227</v>
      </c>
      <c r="I29" t="s">
        <v>8249</v>
      </c>
      <c r="J29">
        <v>1416113833</v>
      </c>
      <c r="K29" s="9">
        <f>(J29/86400) + DATE(1970,1,1)</f>
        <v>41959.206400462965</v>
      </c>
      <c r="L29">
        <v>1413518233</v>
      </c>
      <c r="M29" s="9">
        <f>(L29/86400) + DATE(1970,1,1)</f>
        <v>41929.164733796293</v>
      </c>
      <c r="N29" s="18">
        <f>YEAR(M29)</f>
        <v>2014</v>
      </c>
      <c r="O29" s="18">
        <f xml:space="preserve"> ROUND((J29-L29)/86400, 0)</f>
        <v>30</v>
      </c>
      <c r="P29" t="b">
        <v>0</v>
      </c>
      <c r="Q29">
        <v>150</v>
      </c>
      <c r="R29" s="14">
        <f>IFERROR(ROUND(E29/Q29,2), "N/A")</f>
        <v>148.97</v>
      </c>
      <c r="S29" t="b">
        <v>1</v>
      </c>
      <c r="T29" t="s">
        <v>8268</v>
      </c>
      <c r="U29" t="s">
        <v>8269</v>
      </c>
    </row>
    <row r="30" spans="1:21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s="12">
        <f>ROUND(E30/D30, 0)</f>
        <v>1</v>
      </c>
      <c r="G30" t="s">
        <v>8218</v>
      </c>
      <c r="H30" t="s">
        <v>8223</v>
      </c>
      <c r="I30" t="s">
        <v>8245</v>
      </c>
      <c r="J30">
        <v>1450307284</v>
      </c>
      <c r="K30" s="9">
        <f>(J30/86400) + DATE(1970,1,1)</f>
        <v>42354.96393518518</v>
      </c>
      <c r="L30">
        <v>1447715284</v>
      </c>
      <c r="M30" s="9">
        <f>(L30/86400) + DATE(1970,1,1)</f>
        <v>42324.96393518518</v>
      </c>
      <c r="N30" s="18">
        <f>YEAR(M30)</f>
        <v>2015</v>
      </c>
      <c r="O30" s="18">
        <f xml:space="preserve"> ROUND((J30-L30)/86400, 0)</f>
        <v>30</v>
      </c>
      <c r="P30" t="b">
        <v>0</v>
      </c>
      <c r="Q30">
        <v>71</v>
      </c>
      <c r="R30" s="14">
        <f>IFERROR(ROUND(E30/Q30,2), "N/A")</f>
        <v>169.61</v>
      </c>
      <c r="S30" t="b">
        <v>1</v>
      </c>
      <c r="T30" t="s">
        <v>8268</v>
      </c>
      <c r="U30" t="s">
        <v>8269</v>
      </c>
    </row>
    <row r="31" spans="1:21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s="12">
        <f>ROUND(E31/D31, 0)</f>
        <v>1</v>
      </c>
      <c r="G31" t="s">
        <v>8218</v>
      </c>
      <c r="H31" t="s">
        <v>8224</v>
      </c>
      <c r="I31" t="s">
        <v>8246</v>
      </c>
      <c r="J31">
        <v>1406045368</v>
      </c>
      <c r="K31" s="9">
        <f>(J31/86400) + DATE(1970,1,1)</f>
        <v>41842.67324074074</v>
      </c>
      <c r="L31">
        <v>1403453368</v>
      </c>
      <c r="M31" s="9">
        <f>(L31/86400) + DATE(1970,1,1)</f>
        <v>41812.67324074074</v>
      </c>
      <c r="N31" s="18">
        <f>YEAR(M31)</f>
        <v>2014</v>
      </c>
      <c r="O31" s="18">
        <f xml:space="preserve"> ROUND((J31-L31)/86400, 0)</f>
        <v>30</v>
      </c>
      <c r="P31" t="b">
        <v>0</v>
      </c>
      <c r="Q31">
        <v>117</v>
      </c>
      <c r="R31" s="14">
        <f>IFERROR(ROUND(E31/Q31,2), "N/A")</f>
        <v>31.62</v>
      </c>
      <c r="S31" t="b">
        <v>1</v>
      </c>
      <c r="T31" t="s">
        <v>8268</v>
      </c>
      <c r="U31" t="s">
        <v>8269</v>
      </c>
    </row>
    <row r="32" spans="1:21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s="12">
        <f>ROUND(E32/D32, 0)</f>
        <v>1</v>
      </c>
      <c r="G32" t="s">
        <v>8218</v>
      </c>
      <c r="H32" t="s">
        <v>8223</v>
      </c>
      <c r="I32" t="s">
        <v>8245</v>
      </c>
      <c r="J32">
        <v>1408604515</v>
      </c>
      <c r="K32" s="9">
        <f>(J32/86400) + DATE(1970,1,1)</f>
        <v>41872.292997685188</v>
      </c>
      <c r="L32">
        <v>1406012515</v>
      </c>
      <c r="M32" s="9">
        <f>(L32/86400) + DATE(1970,1,1)</f>
        <v>41842.292997685188</v>
      </c>
      <c r="N32" s="18">
        <f>YEAR(M32)</f>
        <v>2014</v>
      </c>
      <c r="O32" s="18">
        <f xml:space="preserve"> ROUND((J32-L32)/86400, 0)</f>
        <v>30</v>
      </c>
      <c r="P32" t="b">
        <v>0</v>
      </c>
      <c r="Q32">
        <v>53</v>
      </c>
      <c r="R32" s="14">
        <f>IFERROR(ROUND(E32/Q32,2), "N/A")</f>
        <v>76.45</v>
      </c>
      <c r="S32" t="b">
        <v>1</v>
      </c>
      <c r="T32" t="s">
        <v>8268</v>
      </c>
      <c r="U32" t="s">
        <v>8269</v>
      </c>
    </row>
    <row r="33" spans="1:21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s="12">
        <f>ROUND(E33/D33, 0)</f>
        <v>1</v>
      </c>
      <c r="G33" t="s">
        <v>8218</v>
      </c>
      <c r="H33" t="s">
        <v>8223</v>
      </c>
      <c r="I33" t="s">
        <v>8245</v>
      </c>
      <c r="J33">
        <v>1453748434</v>
      </c>
      <c r="K33" s="9">
        <f>(J33/86400) + DATE(1970,1,1)</f>
        <v>42394.79206018518</v>
      </c>
      <c r="L33">
        <v>1452193234</v>
      </c>
      <c r="M33" s="9">
        <f>(L33/86400) + DATE(1970,1,1)</f>
        <v>42376.79206018518</v>
      </c>
      <c r="N33" s="18">
        <f>YEAR(M33)</f>
        <v>2016</v>
      </c>
      <c r="O33" s="18">
        <f xml:space="preserve"> ROUND((J33-L33)/86400, 0)</f>
        <v>18</v>
      </c>
      <c r="P33" t="b">
        <v>0</v>
      </c>
      <c r="Q33">
        <v>1</v>
      </c>
      <c r="R33" s="14">
        <f>IFERROR(ROUND(E33/Q33,2), "N/A")</f>
        <v>13</v>
      </c>
      <c r="S33" t="b">
        <v>1</v>
      </c>
      <c r="T33" t="s">
        <v>8268</v>
      </c>
      <c r="U33" t="s">
        <v>8269</v>
      </c>
    </row>
    <row r="34" spans="1:21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s="12">
        <f>ROUND(E34/D34, 0)</f>
        <v>1</v>
      </c>
      <c r="G34" t="s">
        <v>8218</v>
      </c>
      <c r="H34" t="s">
        <v>8223</v>
      </c>
      <c r="I34" t="s">
        <v>8245</v>
      </c>
      <c r="J34">
        <v>1463111940</v>
      </c>
      <c r="K34" s="9">
        <f>(J34/86400) + DATE(1970,1,1)</f>
        <v>42503.165972222225</v>
      </c>
      <c r="L34">
        <v>1459523017</v>
      </c>
      <c r="M34" s="9">
        <f>(L34/86400) + DATE(1970,1,1)</f>
        <v>42461.627511574072</v>
      </c>
      <c r="N34" s="18">
        <f>YEAR(M34)</f>
        <v>2016</v>
      </c>
      <c r="O34" s="18">
        <f xml:space="preserve"> ROUND((J34-L34)/86400, 0)</f>
        <v>42</v>
      </c>
      <c r="P34" t="b">
        <v>0</v>
      </c>
      <c r="Q34">
        <v>89</v>
      </c>
      <c r="R34" s="14">
        <f>IFERROR(ROUND(E34/Q34,2), "N/A")</f>
        <v>320.45</v>
      </c>
      <c r="S34" t="b">
        <v>1</v>
      </c>
      <c r="T34" t="s">
        <v>8268</v>
      </c>
      <c r="U34" t="s">
        <v>8269</v>
      </c>
    </row>
    <row r="35" spans="1:21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s="12">
        <f>ROUND(E35/D35, 0)</f>
        <v>1</v>
      </c>
      <c r="G35" t="s">
        <v>8218</v>
      </c>
      <c r="H35" t="s">
        <v>8223</v>
      </c>
      <c r="I35" t="s">
        <v>8245</v>
      </c>
      <c r="J35">
        <v>1447001501</v>
      </c>
      <c r="K35" s="9">
        <f>(J35/86400) + DATE(1970,1,1)</f>
        <v>42316.702557870369</v>
      </c>
      <c r="L35">
        <v>1444405901</v>
      </c>
      <c r="M35" s="9">
        <f>(L35/86400) + DATE(1970,1,1)</f>
        <v>42286.660891203705</v>
      </c>
      <c r="N35" s="18">
        <f>YEAR(M35)</f>
        <v>2015</v>
      </c>
      <c r="O35" s="18">
        <f xml:space="preserve"> ROUND((J35-L35)/86400, 0)</f>
        <v>30</v>
      </c>
      <c r="P35" t="b">
        <v>0</v>
      </c>
      <c r="Q35">
        <v>64</v>
      </c>
      <c r="R35" s="14">
        <f>IFERROR(ROUND(E35/Q35,2), "N/A")</f>
        <v>83.75</v>
      </c>
      <c r="S35" t="b">
        <v>1</v>
      </c>
      <c r="T35" t="s">
        <v>8268</v>
      </c>
      <c r="U35" t="s">
        <v>8269</v>
      </c>
    </row>
    <row r="36" spans="1:21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s="12">
        <f>ROUND(E36/D36, 0)</f>
        <v>1</v>
      </c>
      <c r="G36" t="s">
        <v>8218</v>
      </c>
      <c r="H36" t="s">
        <v>8223</v>
      </c>
      <c r="I36" t="s">
        <v>8245</v>
      </c>
      <c r="J36">
        <v>1407224601</v>
      </c>
      <c r="K36" s="9">
        <f>(J36/86400) + DATE(1970,1,1)</f>
        <v>41856.321770833332</v>
      </c>
      <c r="L36">
        <v>1405928601</v>
      </c>
      <c r="M36" s="9">
        <f>(L36/86400) + DATE(1970,1,1)</f>
        <v>41841.321770833332</v>
      </c>
      <c r="N36" s="18">
        <f>YEAR(M36)</f>
        <v>2014</v>
      </c>
      <c r="O36" s="18">
        <f xml:space="preserve"> ROUND((J36-L36)/86400, 0)</f>
        <v>15</v>
      </c>
      <c r="P36" t="b">
        <v>0</v>
      </c>
      <c r="Q36">
        <v>68</v>
      </c>
      <c r="R36" s="14">
        <f>IFERROR(ROUND(E36/Q36,2), "N/A")</f>
        <v>49.88</v>
      </c>
      <c r="S36" t="b">
        <v>1</v>
      </c>
      <c r="T36" t="s">
        <v>8268</v>
      </c>
      <c r="U36" t="s">
        <v>8269</v>
      </c>
    </row>
    <row r="37" spans="1:21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s="12">
        <f>ROUND(E37/D37, 0)</f>
        <v>2</v>
      </c>
      <c r="G37" t="s">
        <v>8218</v>
      </c>
      <c r="H37" t="s">
        <v>8223</v>
      </c>
      <c r="I37" t="s">
        <v>8245</v>
      </c>
      <c r="J37">
        <v>1430179200</v>
      </c>
      <c r="K37" s="9">
        <f>(J37/86400) + DATE(1970,1,1)</f>
        <v>42122</v>
      </c>
      <c r="L37">
        <v>1428130814</v>
      </c>
      <c r="M37" s="9">
        <f>(L37/86400) + DATE(1970,1,1)</f>
        <v>42098.291828703703</v>
      </c>
      <c r="N37" s="18">
        <f>YEAR(M37)</f>
        <v>2015</v>
      </c>
      <c r="O37" s="18">
        <f xml:space="preserve"> ROUND((J37-L37)/86400, 0)</f>
        <v>24</v>
      </c>
      <c r="P37" t="b">
        <v>0</v>
      </c>
      <c r="Q37">
        <v>28</v>
      </c>
      <c r="R37" s="14">
        <f>IFERROR(ROUND(E37/Q37,2), "N/A")</f>
        <v>59.46</v>
      </c>
      <c r="S37" t="b">
        <v>1</v>
      </c>
      <c r="T37" t="s">
        <v>8268</v>
      </c>
      <c r="U37" t="s">
        <v>8269</v>
      </c>
    </row>
    <row r="38" spans="1:21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s="12">
        <f>ROUND(E38/D38, 0)</f>
        <v>1</v>
      </c>
      <c r="G38" t="s">
        <v>8218</v>
      </c>
      <c r="H38" t="s">
        <v>8223</v>
      </c>
      <c r="I38" t="s">
        <v>8245</v>
      </c>
      <c r="J38">
        <v>1428128525</v>
      </c>
      <c r="K38" s="9">
        <f>(J38/86400) + DATE(1970,1,1)</f>
        <v>42098.265335648146</v>
      </c>
      <c r="L38">
        <v>1425540125</v>
      </c>
      <c r="M38" s="9">
        <f>(L38/86400) + DATE(1970,1,1)</f>
        <v>42068.307002314818</v>
      </c>
      <c r="N38" s="18">
        <f>YEAR(M38)</f>
        <v>2015</v>
      </c>
      <c r="O38" s="18">
        <f xml:space="preserve"> ROUND((J38-L38)/86400, 0)</f>
        <v>30</v>
      </c>
      <c r="P38" t="b">
        <v>0</v>
      </c>
      <c r="Q38">
        <v>44</v>
      </c>
      <c r="R38" s="14">
        <f>IFERROR(ROUND(E38/Q38,2), "N/A")</f>
        <v>193.84</v>
      </c>
      <c r="S38" t="b">
        <v>1</v>
      </c>
      <c r="T38" t="s">
        <v>8268</v>
      </c>
      <c r="U38" t="s">
        <v>8269</v>
      </c>
    </row>
    <row r="39" spans="1:21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s="12">
        <f>ROUND(E39/D39, 0)</f>
        <v>2</v>
      </c>
      <c r="G39" t="s">
        <v>8218</v>
      </c>
      <c r="H39" t="s">
        <v>8223</v>
      </c>
      <c r="I39" t="s">
        <v>8245</v>
      </c>
      <c r="J39">
        <v>1425055079</v>
      </c>
      <c r="K39" s="9">
        <f>(J39/86400) + DATE(1970,1,1)</f>
        <v>42062.693043981482</v>
      </c>
      <c r="L39">
        <v>1422463079</v>
      </c>
      <c r="M39" s="9">
        <f>(L39/86400) + DATE(1970,1,1)</f>
        <v>42032.693043981482</v>
      </c>
      <c r="N39" s="18">
        <f>YEAR(M39)</f>
        <v>2015</v>
      </c>
      <c r="O39" s="18">
        <f xml:space="preserve"> ROUND((J39-L39)/86400, 0)</f>
        <v>30</v>
      </c>
      <c r="P39" t="b">
        <v>0</v>
      </c>
      <c r="Q39">
        <v>253</v>
      </c>
      <c r="R39" s="14">
        <f>IFERROR(ROUND(E39/Q39,2), "N/A")</f>
        <v>159.51</v>
      </c>
      <c r="S39" t="b">
        <v>1</v>
      </c>
      <c r="T39" t="s">
        <v>8268</v>
      </c>
      <c r="U39" t="s">
        <v>8269</v>
      </c>
    </row>
    <row r="40" spans="1:21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s="12">
        <f>ROUND(E40/D40, 0)</f>
        <v>1</v>
      </c>
      <c r="G40" t="s">
        <v>8218</v>
      </c>
      <c r="H40" t="s">
        <v>8223</v>
      </c>
      <c r="I40" t="s">
        <v>8245</v>
      </c>
      <c r="J40">
        <v>1368235344</v>
      </c>
      <c r="K40" s="9">
        <f>(J40/86400) + DATE(1970,1,1)</f>
        <v>41405.057222222225</v>
      </c>
      <c r="L40">
        <v>1365643344</v>
      </c>
      <c r="M40" s="9">
        <f>(L40/86400) + DATE(1970,1,1)</f>
        <v>41375.057222222225</v>
      </c>
      <c r="N40" s="18">
        <f>YEAR(M40)</f>
        <v>2013</v>
      </c>
      <c r="O40" s="18">
        <f xml:space="preserve"> ROUND((J40-L40)/86400, 0)</f>
        <v>30</v>
      </c>
      <c r="P40" t="b">
        <v>0</v>
      </c>
      <c r="Q40">
        <v>66</v>
      </c>
      <c r="R40" s="14">
        <f>IFERROR(ROUND(E40/Q40,2), "N/A")</f>
        <v>41.68</v>
      </c>
      <c r="S40" t="b">
        <v>1</v>
      </c>
      <c r="T40" t="s">
        <v>8268</v>
      </c>
      <c r="U40" t="s">
        <v>8269</v>
      </c>
    </row>
    <row r="41" spans="1:21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s="12">
        <f>ROUND(E41/D41, 0)</f>
        <v>1</v>
      </c>
      <c r="G41" t="s">
        <v>8218</v>
      </c>
      <c r="H41" t="s">
        <v>8224</v>
      </c>
      <c r="I41" t="s">
        <v>8246</v>
      </c>
      <c r="J41">
        <v>1401058740</v>
      </c>
      <c r="K41" s="9">
        <f>(J41/86400) + DATE(1970,1,1)</f>
        <v>41784.957638888889</v>
      </c>
      <c r="L41">
        <v>1398388068</v>
      </c>
      <c r="M41" s="9">
        <f>(L41/86400) + DATE(1970,1,1)</f>
        <v>41754.047083333331</v>
      </c>
      <c r="N41" s="18">
        <f>YEAR(M41)</f>
        <v>2014</v>
      </c>
      <c r="O41" s="18">
        <f xml:space="preserve"> ROUND((J41-L41)/86400, 0)</f>
        <v>31</v>
      </c>
      <c r="P41" t="b">
        <v>0</v>
      </c>
      <c r="Q41">
        <v>217</v>
      </c>
      <c r="R41" s="14">
        <f>IFERROR(ROUND(E41/Q41,2), "N/A")</f>
        <v>150.9</v>
      </c>
      <c r="S41" t="b">
        <v>1</v>
      </c>
      <c r="T41" t="s">
        <v>8268</v>
      </c>
      <c r="U41" t="s">
        <v>8269</v>
      </c>
    </row>
    <row r="42" spans="1:21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s="12">
        <f>ROUND(E42/D42, 0)</f>
        <v>1</v>
      </c>
      <c r="G42" t="s">
        <v>8218</v>
      </c>
      <c r="H42" t="s">
        <v>8223</v>
      </c>
      <c r="I42" t="s">
        <v>8245</v>
      </c>
      <c r="J42">
        <v>1403150400</v>
      </c>
      <c r="K42" s="9">
        <f>(J42/86400) + DATE(1970,1,1)</f>
        <v>41809.166666666664</v>
      </c>
      <c r="L42">
        <v>1401426488</v>
      </c>
      <c r="M42" s="9">
        <f>(L42/86400) + DATE(1970,1,1)</f>
        <v>41789.21398148148</v>
      </c>
      <c r="N42" s="18">
        <f>YEAR(M42)</f>
        <v>2014</v>
      </c>
      <c r="O42" s="18">
        <f xml:space="preserve"> ROUND((J42-L42)/86400, 0)</f>
        <v>20</v>
      </c>
      <c r="P42" t="b">
        <v>0</v>
      </c>
      <c r="Q42">
        <v>16</v>
      </c>
      <c r="R42" s="14">
        <f>IFERROR(ROUND(E42/Q42,2), "N/A")</f>
        <v>126.69</v>
      </c>
      <c r="S42" t="b">
        <v>1</v>
      </c>
      <c r="T42" t="s">
        <v>8268</v>
      </c>
      <c r="U42" t="s">
        <v>8269</v>
      </c>
    </row>
    <row r="43" spans="1:21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s="12">
        <f>ROUND(E43/D43, 0)</f>
        <v>1</v>
      </c>
      <c r="G43" t="s">
        <v>8218</v>
      </c>
      <c r="H43" t="s">
        <v>8223</v>
      </c>
      <c r="I43" t="s">
        <v>8245</v>
      </c>
      <c r="J43">
        <v>1412516354</v>
      </c>
      <c r="K43" s="9">
        <f>(J43/86400) + DATE(1970,1,1)</f>
        <v>41917.568912037037</v>
      </c>
      <c r="L43">
        <v>1409924354</v>
      </c>
      <c r="M43" s="9">
        <f>(L43/86400) + DATE(1970,1,1)</f>
        <v>41887.568912037037</v>
      </c>
      <c r="N43" s="18">
        <f>YEAR(M43)</f>
        <v>2014</v>
      </c>
      <c r="O43" s="18">
        <f xml:space="preserve"> ROUND((J43-L43)/86400, 0)</f>
        <v>30</v>
      </c>
      <c r="P43" t="b">
        <v>0</v>
      </c>
      <c r="Q43">
        <v>19</v>
      </c>
      <c r="R43" s="14">
        <f>IFERROR(ROUND(E43/Q43,2), "N/A")</f>
        <v>105.26</v>
      </c>
      <c r="S43" t="b">
        <v>1</v>
      </c>
      <c r="T43" t="s">
        <v>8268</v>
      </c>
      <c r="U43" t="s">
        <v>8269</v>
      </c>
    </row>
    <row r="44" spans="1:21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s="12">
        <f>ROUND(E44/D44, 0)</f>
        <v>1</v>
      </c>
      <c r="G44" t="s">
        <v>8218</v>
      </c>
      <c r="H44" t="s">
        <v>8223</v>
      </c>
      <c r="I44" t="s">
        <v>8245</v>
      </c>
      <c r="J44">
        <v>1419780026</v>
      </c>
      <c r="K44" s="9">
        <f>(J44/86400) + DATE(1970,1,1)</f>
        <v>42001.639189814814</v>
      </c>
      <c r="L44">
        <v>1417188026</v>
      </c>
      <c r="M44" s="9">
        <f>(L44/86400) + DATE(1970,1,1)</f>
        <v>41971.639189814814</v>
      </c>
      <c r="N44" s="18">
        <f>YEAR(M44)</f>
        <v>2014</v>
      </c>
      <c r="O44" s="18">
        <f xml:space="preserve"> ROUND((J44-L44)/86400, 0)</f>
        <v>30</v>
      </c>
      <c r="P44" t="b">
        <v>0</v>
      </c>
      <c r="Q44">
        <v>169</v>
      </c>
      <c r="R44" s="14">
        <f>IFERROR(ROUND(E44/Q44,2), "N/A")</f>
        <v>117.51</v>
      </c>
      <c r="S44" t="b">
        <v>1</v>
      </c>
      <c r="T44" t="s">
        <v>8268</v>
      </c>
      <c r="U44" t="s">
        <v>8269</v>
      </c>
    </row>
    <row r="45" spans="1:21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s="12">
        <f>ROUND(E45/D45, 0)</f>
        <v>3</v>
      </c>
      <c r="G45" t="s">
        <v>8218</v>
      </c>
      <c r="H45" t="s">
        <v>8223</v>
      </c>
      <c r="I45" t="s">
        <v>8245</v>
      </c>
      <c r="J45">
        <v>1405209600</v>
      </c>
      <c r="K45" s="9">
        <f>(J45/86400) + DATE(1970,1,1)</f>
        <v>41833</v>
      </c>
      <c r="L45">
        <v>1402599486</v>
      </c>
      <c r="M45" s="9">
        <f>(L45/86400) + DATE(1970,1,1)</f>
        <v>41802.790347222224</v>
      </c>
      <c r="N45" s="18">
        <f>YEAR(M45)</f>
        <v>2014</v>
      </c>
      <c r="O45" s="18">
        <f xml:space="preserve"> ROUND((J45-L45)/86400, 0)</f>
        <v>30</v>
      </c>
      <c r="P45" t="b">
        <v>0</v>
      </c>
      <c r="Q45">
        <v>263</v>
      </c>
      <c r="R45" s="14">
        <f>IFERROR(ROUND(E45/Q45,2), "N/A")</f>
        <v>117.36</v>
      </c>
      <c r="S45" t="b">
        <v>1</v>
      </c>
      <c r="T45" t="s">
        <v>8268</v>
      </c>
      <c r="U45" t="s">
        <v>8269</v>
      </c>
    </row>
    <row r="46" spans="1:21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s="12">
        <f>ROUND(E46/D46, 0)</f>
        <v>1</v>
      </c>
      <c r="G46" t="s">
        <v>8218</v>
      </c>
      <c r="H46" t="s">
        <v>8223</v>
      </c>
      <c r="I46" t="s">
        <v>8245</v>
      </c>
      <c r="J46">
        <v>1412648537</v>
      </c>
      <c r="K46" s="9">
        <f>(J46/86400) + DATE(1970,1,1)</f>
        <v>41919.098807870367</v>
      </c>
      <c r="L46">
        <v>1408760537</v>
      </c>
      <c r="M46" s="9">
        <f>(L46/86400) + DATE(1970,1,1)</f>
        <v>41874.098807870367</v>
      </c>
      <c r="N46" s="18">
        <f>YEAR(M46)</f>
        <v>2014</v>
      </c>
      <c r="O46" s="18">
        <f xml:space="preserve"> ROUND((J46-L46)/86400, 0)</f>
        <v>45</v>
      </c>
      <c r="P46" t="b">
        <v>0</v>
      </c>
      <c r="Q46">
        <v>15</v>
      </c>
      <c r="R46" s="14">
        <f>IFERROR(ROUND(E46/Q46,2), "N/A")</f>
        <v>133.33000000000001</v>
      </c>
      <c r="S46" t="b">
        <v>1</v>
      </c>
      <c r="T46" t="s">
        <v>8268</v>
      </c>
      <c r="U46" t="s">
        <v>8269</v>
      </c>
    </row>
    <row r="47" spans="1:21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s="12">
        <f>ROUND(E47/D47, 0)</f>
        <v>1</v>
      </c>
      <c r="G47" t="s">
        <v>8218</v>
      </c>
      <c r="H47" t="s">
        <v>8223</v>
      </c>
      <c r="I47" t="s">
        <v>8245</v>
      </c>
      <c r="J47">
        <v>1461769107</v>
      </c>
      <c r="K47" s="9">
        <f>(J47/86400) + DATE(1970,1,1)</f>
        <v>42487.623923611114</v>
      </c>
      <c r="L47">
        <v>1459177107</v>
      </c>
      <c r="M47" s="9">
        <f>(L47/86400) + DATE(1970,1,1)</f>
        <v>42457.623923611114</v>
      </c>
      <c r="N47" s="18">
        <f>YEAR(M47)</f>
        <v>2016</v>
      </c>
      <c r="O47" s="18">
        <f xml:space="preserve"> ROUND((J47-L47)/86400, 0)</f>
        <v>30</v>
      </c>
      <c r="P47" t="b">
        <v>0</v>
      </c>
      <c r="Q47">
        <v>61</v>
      </c>
      <c r="R47" s="14">
        <f>IFERROR(ROUND(E47/Q47,2), "N/A")</f>
        <v>98.36</v>
      </c>
      <c r="S47" t="b">
        <v>1</v>
      </c>
      <c r="T47" t="s">
        <v>8268</v>
      </c>
      <c r="U47" t="s">
        <v>8269</v>
      </c>
    </row>
    <row r="48" spans="1:21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s="12">
        <f>ROUND(E48/D48, 0)</f>
        <v>1</v>
      </c>
      <c r="G48" t="s">
        <v>8218</v>
      </c>
      <c r="H48" t="s">
        <v>8225</v>
      </c>
      <c r="I48" t="s">
        <v>8247</v>
      </c>
      <c r="J48">
        <v>1450220974</v>
      </c>
      <c r="K48" s="9">
        <f>(J48/86400) + DATE(1970,1,1)</f>
        <v>42353.96497685185</v>
      </c>
      <c r="L48">
        <v>1447628974</v>
      </c>
      <c r="M48" s="9">
        <f>(L48/86400) + DATE(1970,1,1)</f>
        <v>42323.96497685185</v>
      </c>
      <c r="N48" s="18">
        <f>YEAR(M48)</f>
        <v>2015</v>
      </c>
      <c r="O48" s="18">
        <f xml:space="preserve"> ROUND((J48-L48)/86400, 0)</f>
        <v>30</v>
      </c>
      <c r="P48" t="b">
        <v>0</v>
      </c>
      <c r="Q48">
        <v>45</v>
      </c>
      <c r="R48" s="14">
        <f>IFERROR(ROUND(E48/Q48,2), "N/A")</f>
        <v>194.44</v>
      </c>
      <c r="S48" t="b">
        <v>1</v>
      </c>
      <c r="T48" t="s">
        <v>8268</v>
      </c>
      <c r="U48" t="s">
        <v>8269</v>
      </c>
    </row>
    <row r="49" spans="1:21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s="12">
        <f>ROUND(E49/D49, 0)</f>
        <v>1</v>
      </c>
      <c r="G49" t="s">
        <v>8218</v>
      </c>
      <c r="H49" t="s">
        <v>8223</v>
      </c>
      <c r="I49" t="s">
        <v>8245</v>
      </c>
      <c r="J49">
        <v>1419021607</v>
      </c>
      <c r="K49" s="9">
        <f>(J49/86400) + DATE(1970,1,1)</f>
        <v>41992.861192129625</v>
      </c>
      <c r="L49">
        <v>1413834007</v>
      </c>
      <c r="M49" s="9">
        <f>(L49/86400) + DATE(1970,1,1)</f>
        <v>41932.819525462961</v>
      </c>
      <c r="N49" s="18">
        <f>YEAR(M49)</f>
        <v>2014</v>
      </c>
      <c r="O49" s="18">
        <f xml:space="preserve"> ROUND((J49-L49)/86400, 0)</f>
        <v>60</v>
      </c>
      <c r="P49" t="b">
        <v>0</v>
      </c>
      <c r="Q49">
        <v>70</v>
      </c>
      <c r="R49" s="14">
        <f>IFERROR(ROUND(E49/Q49,2), "N/A")</f>
        <v>76.87</v>
      </c>
      <c r="S49" t="b">
        <v>1</v>
      </c>
      <c r="T49" t="s">
        <v>8268</v>
      </c>
      <c r="U49" t="s">
        <v>8269</v>
      </c>
    </row>
    <row r="50" spans="1:21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s="12">
        <f>ROUND(E50/D50, 0)</f>
        <v>1</v>
      </c>
      <c r="G50" t="s">
        <v>8218</v>
      </c>
      <c r="H50" t="s">
        <v>8224</v>
      </c>
      <c r="I50" t="s">
        <v>8246</v>
      </c>
      <c r="J50">
        <v>1425211200</v>
      </c>
      <c r="K50" s="9">
        <f>(J50/86400) + DATE(1970,1,1)</f>
        <v>42064.5</v>
      </c>
      <c r="L50">
        <v>1422534260</v>
      </c>
      <c r="M50" s="9">
        <f>(L50/86400) + DATE(1970,1,1)</f>
        <v>42033.516898148147</v>
      </c>
      <c r="N50" s="18">
        <f>YEAR(M50)</f>
        <v>2015</v>
      </c>
      <c r="O50" s="18">
        <f xml:space="preserve"> ROUND((J50-L50)/86400, 0)</f>
        <v>31</v>
      </c>
      <c r="P50" t="b">
        <v>0</v>
      </c>
      <c r="Q50">
        <v>38</v>
      </c>
      <c r="R50" s="14">
        <f>IFERROR(ROUND(E50/Q50,2), "N/A")</f>
        <v>56.82</v>
      </c>
      <c r="S50" t="b">
        <v>1</v>
      </c>
      <c r="T50" t="s">
        <v>8268</v>
      </c>
      <c r="U50" t="s">
        <v>8269</v>
      </c>
    </row>
    <row r="51" spans="1:21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s="12">
        <f>ROUND(E51/D51, 0)</f>
        <v>1</v>
      </c>
      <c r="G51" t="s">
        <v>8218</v>
      </c>
      <c r="H51" t="s">
        <v>8223</v>
      </c>
      <c r="I51" t="s">
        <v>8245</v>
      </c>
      <c r="J51">
        <v>1445660045</v>
      </c>
      <c r="K51" s="9">
        <f>(J51/86400) + DATE(1970,1,1)</f>
        <v>42301.176446759258</v>
      </c>
      <c r="L51">
        <v>1443068045</v>
      </c>
      <c r="M51" s="9">
        <f>(L51/86400) + DATE(1970,1,1)</f>
        <v>42271.176446759258</v>
      </c>
      <c r="N51" s="18">
        <f>YEAR(M51)</f>
        <v>2015</v>
      </c>
      <c r="O51" s="18">
        <f xml:space="preserve"> ROUND((J51-L51)/86400, 0)</f>
        <v>30</v>
      </c>
      <c r="P51" t="b">
        <v>0</v>
      </c>
      <c r="Q51">
        <v>87</v>
      </c>
      <c r="R51" s="14">
        <f>IFERROR(ROUND(E51/Q51,2), "N/A")</f>
        <v>137.93</v>
      </c>
      <c r="S51" t="b">
        <v>1</v>
      </c>
      <c r="T51" t="s">
        <v>8268</v>
      </c>
      <c r="U51" t="s">
        <v>8269</v>
      </c>
    </row>
    <row r="52" spans="1:21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s="12">
        <f>ROUND(E52/D52, 0)</f>
        <v>1</v>
      </c>
      <c r="G52" t="s">
        <v>8218</v>
      </c>
      <c r="H52" t="s">
        <v>8224</v>
      </c>
      <c r="I52" t="s">
        <v>8246</v>
      </c>
      <c r="J52">
        <v>1422637200</v>
      </c>
      <c r="K52" s="9">
        <f>(J52/86400) + DATE(1970,1,1)</f>
        <v>42034.708333333328</v>
      </c>
      <c r="L52">
        <v>1419271458</v>
      </c>
      <c r="M52" s="9">
        <f>(L52/86400) + DATE(1970,1,1)</f>
        <v>41995.752986111111</v>
      </c>
      <c r="N52" s="18">
        <f>YEAR(M52)</f>
        <v>2014</v>
      </c>
      <c r="O52" s="18">
        <f xml:space="preserve"> ROUND((J52-L52)/86400, 0)</f>
        <v>39</v>
      </c>
      <c r="P52" t="b">
        <v>0</v>
      </c>
      <c r="Q52">
        <v>22</v>
      </c>
      <c r="R52" s="14">
        <f>IFERROR(ROUND(E52/Q52,2), "N/A")</f>
        <v>27.27</v>
      </c>
      <c r="S52" t="b">
        <v>1</v>
      </c>
      <c r="T52" t="s">
        <v>8268</v>
      </c>
      <c r="U52" t="s">
        <v>8269</v>
      </c>
    </row>
    <row r="53" spans="1:21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s="12">
        <f>ROUND(E53/D53, 0)</f>
        <v>1</v>
      </c>
      <c r="G53" t="s">
        <v>8218</v>
      </c>
      <c r="H53" t="s">
        <v>8223</v>
      </c>
      <c r="I53" t="s">
        <v>8245</v>
      </c>
      <c r="J53">
        <v>1439245037</v>
      </c>
      <c r="K53" s="9">
        <f>(J53/86400) + DATE(1970,1,1)</f>
        <v>42226.928668981476</v>
      </c>
      <c r="L53">
        <v>1436653037</v>
      </c>
      <c r="M53" s="9">
        <f>(L53/86400) + DATE(1970,1,1)</f>
        <v>42196.928668981476</v>
      </c>
      <c r="N53" s="18">
        <f>YEAR(M53)</f>
        <v>2015</v>
      </c>
      <c r="O53" s="18">
        <f xml:space="preserve"> ROUND((J53-L53)/86400, 0)</f>
        <v>30</v>
      </c>
      <c r="P53" t="b">
        <v>0</v>
      </c>
      <c r="Q53">
        <v>119</v>
      </c>
      <c r="R53" s="14">
        <f>IFERROR(ROUND(E53/Q53,2), "N/A")</f>
        <v>118.34</v>
      </c>
      <c r="S53" t="b">
        <v>1</v>
      </c>
      <c r="T53" t="s">
        <v>8268</v>
      </c>
      <c r="U53" t="s">
        <v>8269</v>
      </c>
    </row>
    <row r="54" spans="1:21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s="12">
        <f>ROUND(E54/D54, 0)</f>
        <v>1</v>
      </c>
      <c r="G54" t="s">
        <v>8218</v>
      </c>
      <c r="H54" t="s">
        <v>8223</v>
      </c>
      <c r="I54" t="s">
        <v>8245</v>
      </c>
      <c r="J54">
        <v>1405615846</v>
      </c>
      <c r="K54" s="9">
        <f>(J54/86400) + DATE(1970,1,1)</f>
        <v>41837.701921296299</v>
      </c>
      <c r="L54">
        <v>1403023846</v>
      </c>
      <c r="M54" s="9">
        <f>(L54/86400) + DATE(1970,1,1)</f>
        <v>41807.701921296299</v>
      </c>
      <c r="N54" s="18">
        <f>YEAR(M54)</f>
        <v>2014</v>
      </c>
      <c r="O54" s="18">
        <f xml:space="preserve"> ROUND((J54-L54)/86400, 0)</f>
        <v>30</v>
      </c>
      <c r="P54" t="b">
        <v>0</v>
      </c>
      <c r="Q54">
        <v>52</v>
      </c>
      <c r="R54" s="14">
        <f>IFERROR(ROUND(E54/Q54,2), "N/A")</f>
        <v>223.48</v>
      </c>
      <c r="S54" t="b">
        <v>1</v>
      </c>
      <c r="T54" t="s">
        <v>8268</v>
      </c>
      <c r="U54" t="s">
        <v>8269</v>
      </c>
    </row>
    <row r="55" spans="1:21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s="12">
        <f>ROUND(E55/D55, 0)</f>
        <v>1</v>
      </c>
      <c r="G55" t="s">
        <v>8218</v>
      </c>
      <c r="H55" t="s">
        <v>8223</v>
      </c>
      <c r="I55" t="s">
        <v>8245</v>
      </c>
      <c r="J55">
        <v>1396648800</v>
      </c>
      <c r="K55" s="9">
        <f>(J55/86400) + DATE(1970,1,1)</f>
        <v>41733.916666666664</v>
      </c>
      <c r="L55">
        <v>1395407445</v>
      </c>
      <c r="M55" s="9">
        <f>(L55/86400) + DATE(1970,1,1)</f>
        <v>41719.549131944441</v>
      </c>
      <c r="N55" s="18">
        <f>YEAR(M55)</f>
        <v>2014</v>
      </c>
      <c r="O55" s="18">
        <f xml:space="preserve"> ROUND((J55-L55)/86400, 0)</f>
        <v>14</v>
      </c>
      <c r="P55" t="b">
        <v>0</v>
      </c>
      <c r="Q55">
        <v>117</v>
      </c>
      <c r="R55" s="14">
        <f>IFERROR(ROUND(E55/Q55,2), "N/A")</f>
        <v>28.11</v>
      </c>
      <c r="S55" t="b">
        <v>1</v>
      </c>
      <c r="T55" t="s">
        <v>8268</v>
      </c>
      <c r="U55" t="s">
        <v>8269</v>
      </c>
    </row>
    <row r="56" spans="1:21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s="12">
        <f>ROUND(E56/D56, 0)</f>
        <v>1</v>
      </c>
      <c r="G56" t="s">
        <v>8218</v>
      </c>
      <c r="H56" t="s">
        <v>8223</v>
      </c>
      <c r="I56" t="s">
        <v>8245</v>
      </c>
      <c r="J56">
        <v>1451063221</v>
      </c>
      <c r="K56" s="9">
        <f>(J56/86400) + DATE(1970,1,1)</f>
        <v>42363.713206018518</v>
      </c>
      <c r="L56">
        <v>1448471221</v>
      </c>
      <c r="M56" s="9">
        <f>(L56/86400) + DATE(1970,1,1)</f>
        <v>42333.713206018518</v>
      </c>
      <c r="N56" s="18">
        <f>YEAR(M56)</f>
        <v>2015</v>
      </c>
      <c r="O56" s="18">
        <f xml:space="preserve"> ROUND((J56-L56)/86400, 0)</f>
        <v>30</v>
      </c>
      <c r="P56" t="b">
        <v>0</v>
      </c>
      <c r="Q56">
        <v>52</v>
      </c>
      <c r="R56" s="14">
        <f>IFERROR(ROUND(E56/Q56,2), "N/A")</f>
        <v>194.23</v>
      </c>
      <c r="S56" t="b">
        <v>1</v>
      </c>
      <c r="T56" t="s">
        <v>8268</v>
      </c>
      <c r="U56" t="s">
        <v>8269</v>
      </c>
    </row>
    <row r="57" spans="1:21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s="12">
        <f>ROUND(E57/D57, 0)</f>
        <v>1</v>
      </c>
      <c r="G57" t="s">
        <v>8218</v>
      </c>
      <c r="H57" t="s">
        <v>8223</v>
      </c>
      <c r="I57" t="s">
        <v>8245</v>
      </c>
      <c r="J57">
        <v>1464390916</v>
      </c>
      <c r="K57" s="9">
        <f>(J57/86400) + DATE(1970,1,1)</f>
        <v>42517.968935185185</v>
      </c>
      <c r="L57">
        <v>1462576516</v>
      </c>
      <c r="M57" s="9">
        <f>(L57/86400) + DATE(1970,1,1)</f>
        <v>42496.968935185185</v>
      </c>
      <c r="N57" s="18">
        <f>YEAR(M57)</f>
        <v>2016</v>
      </c>
      <c r="O57" s="18">
        <f xml:space="preserve"> ROUND((J57-L57)/86400, 0)</f>
        <v>21</v>
      </c>
      <c r="P57" t="b">
        <v>0</v>
      </c>
      <c r="Q57">
        <v>86</v>
      </c>
      <c r="R57" s="14">
        <f>IFERROR(ROUND(E57/Q57,2), "N/A")</f>
        <v>128.94999999999999</v>
      </c>
      <c r="S57" t="b">
        <v>1</v>
      </c>
      <c r="T57" t="s">
        <v>8268</v>
      </c>
      <c r="U57" t="s">
        <v>8269</v>
      </c>
    </row>
    <row r="58" spans="1:21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s="12">
        <f>ROUND(E58/D58, 0)</f>
        <v>1</v>
      </c>
      <c r="G58" t="s">
        <v>8218</v>
      </c>
      <c r="H58" t="s">
        <v>8224</v>
      </c>
      <c r="I58" t="s">
        <v>8246</v>
      </c>
      <c r="J58">
        <v>1433779200</v>
      </c>
      <c r="K58" s="9">
        <f>(J58/86400) + DATE(1970,1,1)</f>
        <v>42163.666666666672</v>
      </c>
      <c r="L58">
        <v>1432559424</v>
      </c>
      <c r="M58" s="9">
        <f>(L58/86400) + DATE(1970,1,1)</f>
        <v>42149.548888888894</v>
      </c>
      <c r="N58" s="18">
        <f>YEAR(M58)</f>
        <v>2015</v>
      </c>
      <c r="O58" s="18">
        <f xml:space="preserve"> ROUND((J58-L58)/86400, 0)</f>
        <v>14</v>
      </c>
      <c r="P58" t="b">
        <v>0</v>
      </c>
      <c r="Q58">
        <v>174</v>
      </c>
      <c r="R58" s="14">
        <f>IFERROR(ROUND(E58/Q58,2), "N/A")</f>
        <v>49.32</v>
      </c>
      <c r="S58" t="b">
        <v>1</v>
      </c>
      <c r="T58" t="s">
        <v>8268</v>
      </c>
      <c r="U58" t="s">
        <v>8269</v>
      </c>
    </row>
    <row r="59" spans="1:21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s="12">
        <f>ROUND(E59/D59, 0)</f>
        <v>1</v>
      </c>
      <c r="G59" t="s">
        <v>8218</v>
      </c>
      <c r="H59" t="s">
        <v>8223</v>
      </c>
      <c r="I59" t="s">
        <v>8245</v>
      </c>
      <c r="J59">
        <v>1429991962</v>
      </c>
      <c r="K59" s="9">
        <f>(J59/86400) + DATE(1970,1,1)</f>
        <v>42119.83289351852</v>
      </c>
      <c r="L59">
        <v>1427399962</v>
      </c>
      <c r="M59" s="9">
        <f>(L59/86400) + DATE(1970,1,1)</f>
        <v>42089.83289351852</v>
      </c>
      <c r="N59" s="18">
        <f>YEAR(M59)</f>
        <v>2015</v>
      </c>
      <c r="O59" s="18">
        <f xml:space="preserve"> ROUND((J59-L59)/86400, 0)</f>
        <v>30</v>
      </c>
      <c r="P59" t="b">
        <v>0</v>
      </c>
      <c r="Q59">
        <v>69</v>
      </c>
      <c r="R59" s="14">
        <f>IFERROR(ROUND(E59/Q59,2), "N/A")</f>
        <v>221.52</v>
      </c>
      <c r="S59" t="b">
        <v>1</v>
      </c>
      <c r="T59" t="s">
        <v>8268</v>
      </c>
      <c r="U59" t="s">
        <v>8269</v>
      </c>
    </row>
    <row r="60" spans="1:21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s="12">
        <f>ROUND(E60/D60, 0)</f>
        <v>1</v>
      </c>
      <c r="G60" t="s">
        <v>8218</v>
      </c>
      <c r="H60" t="s">
        <v>8223</v>
      </c>
      <c r="I60" t="s">
        <v>8245</v>
      </c>
      <c r="J60">
        <v>1416423172</v>
      </c>
      <c r="K60" s="9">
        <f>(J60/86400) + DATE(1970,1,1)</f>
        <v>41962.786712962959</v>
      </c>
      <c r="L60">
        <v>1413827572</v>
      </c>
      <c r="M60" s="9">
        <f>(L60/86400) + DATE(1970,1,1)</f>
        <v>41932.745046296295</v>
      </c>
      <c r="N60" s="18">
        <f>YEAR(M60)</f>
        <v>2014</v>
      </c>
      <c r="O60" s="18">
        <f xml:space="preserve"> ROUND((J60-L60)/86400, 0)</f>
        <v>30</v>
      </c>
      <c r="P60" t="b">
        <v>0</v>
      </c>
      <c r="Q60">
        <v>75</v>
      </c>
      <c r="R60" s="14">
        <f>IFERROR(ROUND(E60/Q60,2), "N/A")</f>
        <v>137.21</v>
      </c>
      <c r="S60" t="b">
        <v>1</v>
      </c>
      <c r="T60" t="s">
        <v>8268</v>
      </c>
      <c r="U60" t="s">
        <v>8269</v>
      </c>
    </row>
    <row r="61" spans="1:21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s="12">
        <f>ROUND(E61/D61, 0)</f>
        <v>1</v>
      </c>
      <c r="G61" t="s">
        <v>8218</v>
      </c>
      <c r="H61" t="s">
        <v>8223</v>
      </c>
      <c r="I61" t="s">
        <v>8245</v>
      </c>
      <c r="J61">
        <v>1442264400</v>
      </c>
      <c r="K61" s="9">
        <f>(J61/86400) + DATE(1970,1,1)</f>
        <v>42261.875</v>
      </c>
      <c r="L61">
        <v>1439530776</v>
      </c>
      <c r="M61" s="9">
        <f>(L61/86400) + DATE(1970,1,1)</f>
        <v>42230.235833333332</v>
      </c>
      <c r="N61" s="18">
        <f>YEAR(M61)</f>
        <v>2015</v>
      </c>
      <c r="O61" s="18">
        <f xml:space="preserve"> ROUND((J61-L61)/86400, 0)</f>
        <v>32</v>
      </c>
      <c r="P61" t="b">
        <v>0</v>
      </c>
      <c r="Q61">
        <v>33</v>
      </c>
      <c r="R61" s="14">
        <f>IFERROR(ROUND(E61/Q61,2), "N/A")</f>
        <v>606.82000000000005</v>
      </c>
      <c r="S61" t="b">
        <v>1</v>
      </c>
      <c r="T61" t="s">
        <v>8268</v>
      </c>
      <c r="U61" t="s">
        <v>8269</v>
      </c>
    </row>
    <row r="62" spans="1:21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s="12">
        <f>ROUND(E62/D62, 0)</f>
        <v>1</v>
      </c>
      <c r="G62" t="s">
        <v>8218</v>
      </c>
      <c r="H62" t="s">
        <v>8224</v>
      </c>
      <c r="I62" t="s">
        <v>8246</v>
      </c>
      <c r="J62">
        <v>1395532800</v>
      </c>
      <c r="K62" s="9">
        <f>(J62/86400) + DATE(1970,1,1)</f>
        <v>41721</v>
      </c>
      <c r="L62">
        <v>1393882717</v>
      </c>
      <c r="M62" s="9">
        <f>(L62/86400) + DATE(1970,1,1)</f>
        <v>41701.901817129634</v>
      </c>
      <c r="N62" s="18">
        <f>YEAR(M62)</f>
        <v>2014</v>
      </c>
      <c r="O62" s="18">
        <f xml:space="preserve"> ROUND((J62-L62)/86400, 0)</f>
        <v>19</v>
      </c>
      <c r="P62" t="b">
        <v>0</v>
      </c>
      <c r="Q62">
        <v>108</v>
      </c>
      <c r="R62" s="14">
        <f>IFERROR(ROUND(E62/Q62,2), "N/A")</f>
        <v>43.04</v>
      </c>
      <c r="S62" t="b">
        <v>1</v>
      </c>
      <c r="T62" t="s">
        <v>8268</v>
      </c>
      <c r="U62" t="s">
        <v>8270</v>
      </c>
    </row>
    <row r="63" spans="1:21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s="12">
        <f>ROUND(E63/D63, 0)</f>
        <v>1</v>
      </c>
      <c r="G63" t="s">
        <v>8218</v>
      </c>
      <c r="H63" t="s">
        <v>8223</v>
      </c>
      <c r="I63" t="s">
        <v>8245</v>
      </c>
      <c r="J63">
        <v>1370547157</v>
      </c>
      <c r="K63" s="9">
        <f>(J63/86400) + DATE(1970,1,1)</f>
        <v>41431.814317129625</v>
      </c>
      <c r="L63">
        <v>1368646357</v>
      </c>
      <c r="M63" s="9">
        <f>(L63/86400) + DATE(1970,1,1)</f>
        <v>41409.814317129625</v>
      </c>
      <c r="N63" s="18">
        <f>YEAR(M63)</f>
        <v>2013</v>
      </c>
      <c r="O63" s="18">
        <f xml:space="preserve"> ROUND((J63-L63)/86400, 0)</f>
        <v>22</v>
      </c>
      <c r="P63" t="b">
        <v>0</v>
      </c>
      <c r="Q63">
        <v>23</v>
      </c>
      <c r="R63" s="14">
        <f>IFERROR(ROUND(E63/Q63,2), "N/A")</f>
        <v>322.39</v>
      </c>
      <c r="S63" t="b">
        <v>1</v>
      </c>
      <c r="T63" t="s">
        <v>8268</v>
      </c>
      <c r="U63" t="s">
        <v>8270</v>
      </c>
    </row>
    <row r="64" spans="1:21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s="12">
        <f>ROUND(E64/D64, 0)</f>
        <v>2</v>
      </c>
      <c r="G64" t="s">
        <v>8218</v>
      </c>
      <c r="H64" t="s">
        <v>8223</v>
      </c>
      <c r="I64" t="s">
        <v>8245</v>
      </c>
      <c r="J64">
        <v>1362337878</v>
      </c>
      <c r="K64" s="9">
        <f>(J64/86400) + DATE(1970,1,1)</f>
        <v>41336.799513888887</v>
      </c>
      <c r="L64">
        <v>1360177878</v>
      </c>
      <c r="M64" s="9">
        <f>(L64/86400) + DATE(1970,1,1)</f>
        <v>41311.799513888887</v>
      </c>
      <c r="N64" s="18">
        <f>YEAR(M64)</f>
        <v>2013</v>
      </c>
      <c r="O64" s="18">
        <f xml:space="preserve"> ROUND((J64-L64)/86400, 0)</f>
        <v>25</v>
      </c>
      <c r="P64" t="b">
        <v>0</v>
      </c>
      <c r="Q64">
        <v>48</v>
      </c>
      <c r="R64" s="14">
        <f>IFERROR(ROUND(E64/Q64,2), "N/A")</f>
        <v>96.71</v>
      </c>
      <c r="S64" t="b">
        <v>1</v>
      </c>
      <c r="T64" t="s">
        <v>8268</v>
      </c>
      <c r="U64" t="s">
        <v>8270</v>
      </c>
    </row>
    <row r="65" spans="1:21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s="12">
        <f>ROUND(E65/D65, 0)</f>
        <v>1</v>
      </c>
      <c r="G65" t="s">
        <v>8218</v>
      </c>
      <c r="H65" t="s">
        <v>8223</v>
      </c>
      <c r="I65" t="s">
        <v>8245</v>
      </c>
      <c r="J65">
        <v>1388206740</v>
      </c>
      <c r="K65" s="9">
        <f>(J65/86400) + DATE(1970,1,1)</f>
        <v>41636.207638888889</v>
      </c>
      <c r="L65">
        <v>1386194013</v>
      </c>
      <c r="M65" s="9">
        <f>(L65/86400) + DATE(1970,1,1)</f>
        <v>41612.912187499998</v>
      </c>
      <c r="N65" s="18">
        <f>YEAR(M65)</f>
        <v>2013</v>
      </c>
      <c r="O65" s="18">
        <f xml:space="preserve"> ROUND((J65-L65)/86400, 0)</f>
        <v>23</v>
      </c>
      <c r="P65" t="b">
        <v>0</v>
      </c>
      <c r="Q65">
        <v>64</v>
      </c>
      <c r="R65" s="14">
        <f>IFERROR(ROUND(E65/Q65,2), "N/A")</f>
        <v>35.47</v>
      </c>
      <c r="S65" t="b">
        <v>1</v>
      </c>
      <c r="T65" t="s">
        <v>8268</v>
      </c>
      <c r="U65" t="s">
        <v>8270</v>
      </c>
    </row>
    <row r="66" spans="1:21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s="12">
        <f>ROUND(E66/D66, 0)</f>
        <v>2</v>
      </c>
      <c r="G66" t="s">
        <v>8218</v>
      </c>
      <c r="H66" t="s">
        <v>8223</v>
      </c>
      <c r="I66" t="s">
        <v>8245</v>
      </c>
      <c r="J66">
        <v>1373243181</v>
      </c>
      <c r="K66" s="9">
        <f>(J66/86400) + DATE(1970,1,1)</f>
        <v>41463.01829861111</v>
      </c>
      <c r="L66">
        <v>1370651181</v>
      </c>
      <c r="M66" s="9">
        <f>(L66/86400) + DATE(1970,1,1)</f>
        <v>41433.01829861111</v>
      </c>
      <c r="N66" s="18">
        <f>YEAR(M66)</f>
        <v>2013</v>
      </c>
      <c r="O66" s="18">
        <f xml:space="preserve"> ROUND((J66-L66)/86400, 0)</f>
        <v>30</v>
      </c>
      <c r="P66" t="b">
        <v>0</v>
      </c>
      <c r="Q66">
        <v>24</v>
      </c>
      <c r="R66" s="14">
        <f>IFERROR(ROUND(E66/Q66,2), "N/A")</f>
        <v>86.67</v>
      </c>
      <c r="S66" t="b">
        <v>1</v>
      </c>
      <c r="T66" t="s">
        <v>8268</v>
      </c>
      <c r="U66" t="s">
        <v>8270</v>
      </c>
    </row>
    <row r="67" spans="1:21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s="12">
        <f>ROUND(E67/D67, 0)</f>
        <v>1</v>
      </c>
      <c r="G67" t="s">
        <v>8218</v>
      </c>
      <c r="H67" t="s">
        <v>8228</v>
      </c>
      <c r="I67" t="s">
        <v>8250</v>
      </c>
      <c r="J67">
        <v>1407736740</v>
      </c>
      <c r="K67" s="9">
        <f>(J67/86400) + DATE(1970,1,1)</f>
        <v>41862.249305555553</v>
      </c>
      <c r="L67">
        <v>1405453354</v>
      </c>
      <c r="M67" s="9">
        <f>(L67/86400) + DATE(1970,1,1)</f>
        <v>41835.821226851855</v>
      </c>
      <c r="N67" s="18">
        <f>YEAR(M67)</f>
        <v>2014</v>
      </c>
      <c r="O67" s="18">
        <f xml:space="preserve"> ROUND((J67-L67)/86400, 0)</f>
        <v>26</v>
      </c>
      <c r="P67" t="b">
        <v>0</v>
      </c>
      <c r="Q67">
        <v>57</v>
      </c>
      <c r="R67" s="14">
        <f>IFERROR(ROUND(E67/Q67,2), "N/A")</f>
        <v>132.05000000000001</v>
      </c>
      <c r="S67" t="b">
        <v>1</v>
      </c>
      <c r="T67" t="s">
        <v>8268</v>
      </c>
      <c r="U67" t="s">
        <v>8270</v>
      </c>
    </row>
    <row r="68" spans="1:21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s="12">
        <f>ROUND(E68/D68, 0)</f>
        <v>1</v>
      </c>
      <c r="G68" t="s">
        <v>8218</v>
      </c>
      <c r="H68" t="s">
        <v>8223</v>
      </c>
      <c r="I68" t="s">
        <v>8245</v>
      </c>
      <c r="J68">
        <v>1468873420</v>
      </c>
      <c r="K68" s="9">
        <f>(J68/86400) + DATE(1970,1,1)</f>
        <v>42569.849768518514</v>
      </c>
      <c r="L68">
        <v>1466281420</v>
      </c>
      <c r="M68" s="9">
        <f>(L68/86400) + DATE(1970,1,1)</f>
        <v>42539.849768518514</v>
      </c>
      <c r="N68" s="18">
        <f>YEAR(M68)</f>
        <v>2016</v>
      </c>
      <c r="O68" s="18">
        <f xml:space="preserve"> ROUND((J68-L68)/86400, 0)</f>
        <v>30</v>
      </c>
      <c r="P68" t="b">
        <v>0</v>
      </c>
      <c r="Q68">
        <v>26</v>
      </c>
      <c r="R68" s="14">
        <f>IFERROR(ROUND(E68/Q68,2), "N/A")</f>
        <v>91.23</v>
      </c>
      <c r="S68" t="b">
        <v>1</v>
      </c>
      <c r="T68" t="s">
        <v>8268</v>
      </c>
      <c r="U68" t="s">
        <v>8270</v>
      </c>
    </row>
    <row r="69" spans="1:21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s="12">
        <f>ROUND(E69/D69, 0)</f>
        <v>1</v>
      </c>
      <c r="G69" t="s">
        <v>8218</v>
      </c>
      <c r="H69" t="s">
        <v>8223</v>
      </c>
      <c r="I69" t="s">
        <v>8245</v>
      </c>
      <c r="J69">
        <v>1342360804</v>
      </c>
      <c r="K69" s="9">
        <f>(J69/86400) + DATE(1970,1,1)</f>
        <v>41105.583379629628</v>
      </c>
      <c r="L69">
        <v>1339768804</v>
      </c>
      <c r="M69" s="9">
        <f>(L69/86400) + DATE(1970,1,1)</f>
        <v>41075.583379629628</v>
      </c>
      <c r="N69" s="18">
        <f>YEAR(M69)</f>
        <v>2012</v>
      </c>
      <c r="O69" s="18">
        <f xml:space="preserve"> ROUND((J69-L69)/86400, 0)</f>
        <v>30</v>
      </c>
      <c r="P69" t="b">
        <v>0</v>
      </c>
      <c r="Q69">
        <v>20</v>
      </c>
      <c r="R69" s="14">
        <f>IFERROR(ROUND(E69/Q69,2), "N/A")</f>
        <v>116.25</v>
      </c>
      <c r="S69" t="b">
        <v>1</v>
      </c>
      <c r="T69" t="s">
        <v>8268</v>
      </c>
      <c r="U69" t="s">
        <v>8270</v>
      </c>
    </row>
    <row r="70" spans="1:21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s="12">
        <f>ROUND(E70/D70, 0)</f>
        <v>1</v>
      </c>
      <c r="G70" t="s">
        <v>8218</v>
      </c>
      <c r="H70" t="s">
        <v>8224</v>
      </c>
      <c r="I70" t="s">
        <v>8246</v>
      </c>
      <c r="J70">
        <v>1393162791</v>
      </c>
      <c r="K70" s="9">
        <f>(J70/86400) + DATE(1970,1,1)</f>
        <v>41693.569340277776</v>
      </c>
      <c r="L70">
        <v>1390570791</v>
      </c>
      <c r="M70" s="9">
        <f>(L70/86400) + DATE(1970,1,1)</f>
        <v>41663.569340277776</v>
      </c>
      <c r="N70" s="18">
        <f>YEAR(M70)</f>
        <v>2014</v>
      </c>
      <c r="O70" s="18">
        <f xml:space="preserve"> ROUND((J70-L70)/86400, 0)</f>
        <v>30</v>
      </c>
      <c r="P70" t="b">
        <v>0</v>
      </c>
      <c r="Q70">
        <v>36</v>
      </c>
      <c r="R70" s="14">
        <f>IFERROR(ROUND(E70/Q70,2), "N/A")</f>
        <v>21.19</v>
      </c>
      <c r="S70" t="b">
        <v>1</v>
      </c>
      <c r="T70" t="s">
        <v>8268</v>
      </c>
      <c r="U70" t="s">
        <v>8270</v>
      </c>
    </row>
    <row r="71" spans="1:21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s="12">
        <f>ROUND(E71/D71, 0)</f>
        <v>1</v>
      </c>
      <c r="G71" t="s">
        <v>8218</v>
      </c>
      <c r="H71" t="s">
        <v>8223</v>
      </c>
      <c r="I71" t="s">
        <v>8245</v>
      </c>
      <c r="J71">
        <v>1317538740</v>
      </c>
      <c r="K71" s="9">
        <f>(J71/86400) + DATE(1970,1,1)</f>
        <v>40818.290972222225</v>
      </c>
      <c r="L71">
        <v>1314765025</v>
      </c>
      <c r="M71" s="9">
        <f>(L71/86400) + DATE(1970,1,1)</f>
        <v>40786.187789351854</v>
      </c>
      <c r="N71" s="18">
        <f>YEAR(M71)</f>
        <v>2011</v>
      </c>
      <c r="O71" s="18">
        <f xml:space="preserve"> ROUND((J71-L71)/86400, 0)</f>
        <v>32</v>
      </c>
      <c r="P71" t="b">
        <v>0</v>
      </c>
      <c r="Q71">
        <v>178</v>
      </c>
      <c r="R71" s="14">
        <f>IFERROR(ROUND(E71/Q71,2), "N/A")</f>
        <v>62.33</v>
      </c>
      <c r="S71" t="b">
        <v>1</v>
      </c>
      <c r="T71" t="s">
        <v>8268</v>
      </c>
      <c r="U71" t="s">
        <v>8270</v>
      </c>
    </row>
    <row r="72" spans="1:21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s="12">
        <f>ROUND(E72/D72, 0)</f>
        <v>1</v>
      </c>
      <c r="G72" t="s">
        <v>8218</v>
      </c>
      <c r="H72" t="s">
        <v>8223</v>
      </c>
      <c r="I72" t="s">
        <v>8245</v>
      </c>
      <c r="J72">
        <v>1315171845</v>
      </c>
      <c r="K72" s="9">
        <f>(J72/86400) + DATE(1970,1,1)</f>
        <v>40790.896354166667</v>
      </c>
      <c r="L72">
        <v>1309987845</v>
      </c>
      <c r="M72" s="9">
        <f>(L72/86400) + DATE(1970,1,1)</f>
        <v>40730.896354166667</v>
      </c>
      <c r="N72" s="18">
        <f>YEAR(M72)</f>
        <v>2011</v>
      </c>
      <c r="O72" s="18">
        <f xml:space="preserve"> ROUND((J72-L72)/86400, 0)</f>
        <v>60</v>
      </c>
      <c r="P72" t="b">
        <v>0</v>
      </c>
      <c r="Q72">
        <v>17</v>
      </c>
      <c r="R72" s="14">
        <f>IFERROR(ROUND(E72/Q72,2), "N/A")</f>
        <v>37.409999999999997</v>
      </c>
      <c r="S72" t="b">
        <v>1</v>
      </c>
      <c r="T72" t="s">
        <v>8268</v>
      </c>
      <c r="U72" t="s">
        <v>8270</v>
      </c>
    </row>
    <row r="73" spans="1:21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s="12">
        <f>ROUND(E73/D73, 0)</f>
        <v>1</v>
      </c>
      <c r="G73" t="s">
        <v>8218</v>
      </c>
      <c r="H73" t="s">
        <v>8223</v>
      </c>
      <c r="I73" t="s">
        <v>8245</v>
      </c>
      <c r="J73">
        <v>1338186657</v>
      </c>
      <c r="K73" s="9">
        <f>(J73/86400) + DATE(1970,1,1)</f>
        <v>41057.271493055552</v>
      </c>
      <c r="L73">
        <v>1333002657</v>
      </c>
      <c r="M73" s="9">
        <f>(L73/86400) + DATE(1970,1,1)</f>
        <v>40997.271493055552</v>
      </c>
      <c r="N73" s="18">
        <f>YEAR(M73)</f>
        <v>2012</v>
      </c>
      <c r="O73" s="18">
        <f xml:space="preserve"> ROUND((J73-L73)/86400, 0)</f>
        <v>60</v>
      </c>
      <c r="P73" t="b">
        <v>0</v>
      </c>
      <c r="Q73">
        <v>32</v>
      </c>
      <c r="R73" s="14">
        <f>IFERROR(ROUND(E73/Q73,2), "N/A")</f>
        <v>69.72</v>
      </c>
      <c r="S73" t="b">
        <v>1</v>
      </c>
      <c r="T73" t="s">
        <v>8268</v>
      </c>
      <c r="U73" t="s">
        <v>8270</v>
      </c>
    </row>
    <row r="74" spans="1:21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s="12">
        <f>ROUND(E74/D74, 0)</f>
        <v>1</v>
      </c>
      <c r="G74" t="s">
        <v>8218</v>
      </c>
      <c r="H74" t="s">
        <v>8223</v>
      </c>
      <c r="I74" t="s">
        <v>8245</v>
      </c>
      <c r="J74">
        <v>1352937600</v>
      </c>
      <c r="K74" s="9">
        <f>(J74/86400) + DATE(1970,1,1)</f>
        <v>41228</v>
      </c>
      <c r="L74">
        <v>1351210481</v>
      </c>
      <c r="M74" s="9">
        <f>(L74/86400) + DATE(1970,1,1)</f>
        <v>41208.010196759264</v>
      </c>
      <c r="N74" s="18">
        <f>YEAR(M74)</f>
        <v>2012</v>
      </c>
      <c r="O74" s="18">
        <f xml:space="preserve"> ROUND((J74-L74)/86400, 0)</f>
        <v>20</v>
      </c>
      <c r="P74" t="b">
        <v>0</v>
      </c>
      <c r="Q74">
        <v>41</v>
      </c>
      <c r="R74" s="14">
        <f>IFERROR(ROUND(E74/Q74,2), "N/A")</f>
        <v>58.17</v>
      </c>
      <c r="S74" t="b">
        <v>1</v>
      </c>
      <c r="T74" t="s">
        <v>8268</v>
      </c>
      <c r="U74" t="s">
        <v>8270</v>
      </c>
    </row>
    <row r="75" spans="1:21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s="12">
        <f>ROUND(E75/D75, 0)</f>
        <v>1</v>
      </c>
      <c r="G75" t="s">
        <v>8218</v>
      </c>
      <c r="H75" t="s">
        <v>8223</v>
      </c>
      <c r="I75" t="s">
        <v>8245</v>
      </c>
      <c r="J75">
        <v>1304395140</v>
      </c>
      <c r="K75" s="9">
        <f>(J75/86400) + DATE(1970,1,1)</f>
        <v>40666.165972222225</v>
      </c>
      <c r="L75">
        <v>1297620584</v>
      </c>
      <c r="M75" s="9">
        <f>(L75/86400) + DATE(1970,1,1)</f>
        <v>40587.75675925926</v>
      </c>
      <c r="N75" s="18">
        <f>YEAR(M75)</f>
        <v>2011</v>
      </c>
      <c r="O75" s="18">
        <f xml:space="preserve"> ROUND((J75-L75)/86400, 0)</f>
        <v>78</v>
      </c>
      <c r="P75" t="b">
        <v>0</v>
      </c>
      <c r="Q75">
        <v>18</v>
      </c>
      <c r="R75" s="14">
        <f>IFERROR(ROUND(E75/Q75,2), "N/A")</f>
        <v>50</v>
      </c>
      <c r="S75" t="b">
        <v>1</v>
      </c>
      <c r="T75" t="s">
        <v>8268</v>
      </c>
      <c r="U75" t="s">
        <v>8270</v>
      </c>
    </row>
    <row r="76" spans="1:21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s="12">
        <f>ROUND(E76/D76, 0)</f>
        <v>1</v>
      </c>
      <c r="G76" t="s">
        <v>8218</v>
      </c>
      <c r="H76" t="s">
        <v>8229</v>
      </c>
      <c r="I76" t="s">
        <v>8248</v>
      </c>
      <c r="J76">
        <v>1453376495</v>
      </c>
      <c r="K76" s="9">
        <f>(J76/86400) + DATE(1970,1,1)</f>
        <v>42390.487210648149</v>
      </c>
      <c r="L76">
        <v>1450784495</v>
      </c>
      <c r="M76" s="9">
        <f>(L76/86400) + DATE(1970,1,1)</f>
        <v>42360.487210648149</v>
      </c>
      <c r="N76" s="18">
        <f>YEAR(M76)</f>
        <v>2015</v>
      </c>
      <c r="O76" s="18">
        <f xml:space="preserve"> ROUND((J76-L76)/86400, 0)</f>
        <v>30</v>
      </c>
      <c r="P76" t="b">
        <v>0</v>
      </c>
      <c r="Q76">
        <v>29</v>
      </c>
      <c r="R76" s="14">
        <f>IFERROR(ROUND(E76/Q76,2), "N/A")</f>
        <v>19.47</v>
      </c>
      <c r="S76" t="b">
        <v>1</v>
      </c>
      <c r="T76" t="s">
        <v>8268</v>
      </c>
      <c r="U76" t="s">
        <v>8270</v>
      </c>
    </row>
    <row r="77" spans="1:21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s="12">
        <f>ROUND(E77/D77, 0)</f>
        <v>1</v>
      </c>
      <c r="G77" t="s">
        <v>8218</v>
      </c>
      <c r="H77" t="s">
        <v>8223</v>
      </c>
      <c r="I77" t="s">
        <v>8245</v>
      </c>
      <c r="J77">
        <v>1366693272</v>
      </c>
      <c r="K77" s="9">
        <f>(J77/86400) + DATE(1970,1,1)</f>
        <v>41387.209166666667</v>
      </c>
      <c r="L77">
        <v>1364101272</v>
      </c>
      <c r="M77" s="9">
        <f>(L77/86400) + DATE(1970,1,1)</f>
        <v>41357.209166666667</v>
      </c>
      <c r="N77" s="18">
        <f>YEAR(M77)</f>
        <v>2013</v>
      </c>
      <c r="O77" s="18">
        <f xml:space="preserve"> ROUND((J77-L77)/86400, 0)</f>
        <v>30</v>
      </c>
      <c r="P77" t="b">
        <v>0</v>
      </c>
      <c r="Q77">
        <v>47</v>
      </c>
      <c r="R77" s="14">
        <f>IFERROR(ROUND(E77/Q77,2), "N/A")</f>
        <v>85.96</v>
      </c>
      <c r="S77" t="b">
        <v>1</v>
      </c>
      <c r="T77" t="s">
        <v>8268</v>
      </c>
      <c r="U77" t="s">
        <v>8270</v>
      </c>
    </row>
    <row r="78" spans="1:21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s="12">
        <f>ROUND(E78/D78, 0)</f>
        <v>2</v>
      </c>
      <c r="G78" t="s">
        <v>8218</v>
      </c>
      <c r="H78" t="s">
        <v>8223</v>
      </c>
      <c r="I78" t="s">
        <v>8245</v>
      </c>
      <c r="J78">
        <v>1325007358</v>
      </c>
      <c r="K78" s="9">
        <f>(J78/86400) + DATE(1970,1,1)</f>
        <v>40904.733310185184</v>
      </c>
      <c r="L78">
        <v>1319819758</v>
      </c>
      <c r="M78" s="9">
        <f>(L78/86400) + DATE(1970,1,1)</f>
        <v>40844.691643518519</v>
      </c>
      <c r="N78" s="18">
        <f>YEAR(M78)</f>
        <v>2011</v>
      </c>
      <c r="O78" s="18">
        <f xml:space="preserve"> ROUND((J78-L78)/86400, 0)</f>
        <v>60</v>
      </c>
      <c r="P78" t="b">
        <v>0</v>
      </c>
      <c r="Q78">
        <v>15</v>
      </c>
      <c r="R78" s="14">
        <f>IFERROR(ROUND(E78/Q78,2), "N/A")</f>
        <v>30.67</v>
      </c>
      <c r="S78" t="b">
        <v>1</v>
      </c>
      <c r="T78" t="s">
        <v>8268</v>
      </c>
      <c r="U78" t="s">
        <v>8270</v>
      </c>
    </row>
    <row r="79" spans="1:21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s="12">
        <f>ROUND(E79/D79, 0)</f>
        <v>4</v>
      </c>
      <c r="G79" t="s">
        <v>8218</v>
      </c>
      <c r="H79" t="s">
        <v>8223</v>
      </c>
      <c r="I79" t="s">
        <v>8245</v>
      </c>
      <c r="J79">
        <v>1337569140</v>
      </c>
      <c r="K79" s="9">
        <f>(J79/86400) + DATE(1970,1,1)</f>
        <v>41050.124305555553</v>
      </c>
      <c r="L79">
        <v>1332991717</v>
      </c>
      <c r="M79" s="9">
        <f>(L79/86400) + DATE(1970,1,1)</f>
        <v>40997.144872685181</v>
      </c>
      <c r="N79" s="18">
        <f>YEAR(M79)</f>
        <v>2012</v>
      </c>
      <c r="O79" s="18">
        <f xml:space="preserve"> ROUND((J79-L79)/86400, 0)</f>
        <v>53</v>
      </c>
      <c r="P79" t="b">
        <v>0</v>
      </c>
      <c r="Q79">
        <v>26</v>
      </c>
      <c r="R79" s="14">
        <f>IFERROR(ROUND(E79/Q79,2), "N/A")</f>
        <v>60.38</v>
      </c>
      <c r="S79" t="b">
        <v>1</v>
      </c>
      <c r="T79" t="s">
        <v>8268</v>
      </c>
      <c r="U79" t="s">
        <v>8270</v>
      </c>
    </row>
    <row r="80" spans="1:21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s="12">
        <f>ROUND(E80/D80, 0)</f>
        <v>27</v>
      </c>
      <c r="G80" t="s">
        <v>8218</v>
      </c>
      <c r="H80" t="s">
        <v>8229</v>
      </c>
      <c r="I80" t="s">
        <v>8248</v>
      </c>
      <c r="J80">
        <v>1472751121</v>
      </c>
      <c r="K80" s="9">
        <f>(J80/86400) + DATE(1970,1,1)</f>
        <v>42614.730567129634</v>
      </c>
      <c r="L80">
        <v>1471887121</v>
      </c>
      <c r="M80" s="9">
        <f>(L80/86400) + DATE(1970,1,1)</f>
        <v>42604.730567129634</v>
      </c>
      <c r="N80" s="18">
        <f>YEAR(M80)</f>
        <v>2016</v>
      </c>
      <c r="O80" s="18">
        <f xml:space="preserve"> ROUND((J80-L80)/86400, 0)</f>
        <v>10</v>
      </c>
      <c r="P80" t="b">
        <v>0</v>
      </c>
      <c r="Q80">
        <v>35</v>
      </c>
      <c r="R80" s="14">
        <f>IFERROR(ROUND(E80/Q80,2), "N/A")</f>
        <v>38.6</v>
      </c>
      <c r="S80" t="b">
        <v>1</v>
      </c>
      <c r="T80" t="s">
        <v>8268</v>
      </c>
      <c r="U80" t="s">
        <v>8270</v>
      </c>
    </row>
    <row r="81" spans="1:21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s="12">
        <f>ROUND(E81/D81, 0)</f>
        <v>1</v>
      </c>
      <c r="G81" t="s">
        <v>8218</v>
      </c>
      <c r="H81" t="s">
        <v>8224</v>
      </c>
      <c r="I81" t="s">
        <v>8246</v>
      </c>
      <c r="J81">
        <v>1398451093</v>
      </c>
      <c r="K81" s="9">
        <f>(J81/86400) + DATE(1970,1,1)</f>
        <v>41754.776539351849</v>
      </c>
      <c r="L81">
        <v>1395859093</v>
      </c>
      <c r="M81" s="9">
        <f>(L81/86400) + DATE(1970,1,1)</f>
        <v>41724.776539351849</v>
      </c>
      <c r="N81" s="18">
        <f>YEAR(M81)</f>
        <v>2014</v>
      </c>
      <c r="O81" s="18">
        <f xml:space="preserve"> ROUND((J81-L81)/86400, 0)</f>
        <v>30</v>
      </c>
      <c r="P81" t="b">
        <v>0</v>
      </c>
      <c r="Q81">
        <v>41</v>
      </c>
      <c r="R81" s="14">
        <f>IFERROR(ROUND(E81/Q81,2), "N/A")</f>
        <v>40.270000000000003</v>
      </c>
      <c r="S81" t="b">
        <v>1</v>
      </c>
      <c r="T81" t="s">
        <v>8268</v>
      </c>
      <c r="U81" t="s">
        <v>8270</v>
      </c>
    </row>
    <row r="82" spans="1:21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s="12">
        <f>ROUND(E82/D82, 0)</f>
        <v>1</v>
      </c>
      <c r="G82" t="s">
        <v>8218</v>
      </c>
      <c r="H82" t="s">
        <v>8223</v>
      </c>
      <c r="I82" t="s">
        <v>8245</v>
      </c>
      <c r="J82">
        <v>1386640856</v>
      </c>
      <c r="K82" s="9">
        <f>(J82/86400) + DATE(1970,1,1)</f>
        <v>41618.083981481483</v>
      </c>
      <c r="L82">
        <v>1383616856</v>
      </c>
      <c r="M82" s="9">
        <f>(L82/86400) + DATE(1970,1,1)</f>
        <v>41583.083981481483</v>
      </c>
      <c r="N82" s="18">
        <f>YEAR(M82)</f>
        <v>2013</v>
      </c>
      <c r="O82" s="18">
        <f xml:space="preserve"> ROUND((J82-L82)/86400, 0)</f>
        <v>35</v>
      </c>
      <c r="P82" t="b">
        <v>0</v>
      </c>
      <c r="Q82">
        <v>47</v>
      </c>
      <c r="R82" s="14">
        <f>IFERROR(ROUND(E82/Q82,2), "N/A")</f>
        <v>273.83</v>
      </c>
      <c r="S82" t="b">
        <v>1</v>
      </c>
      <c r="T82" t="s">
        <v>8268</v>
      </c>
      <c r="U82" t="s">
        <v>8270</v>
      </c>
    </row>
    <row r="83" spans="1:21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s="12">
        <f>ROUND(E83/D83, 0)</f>
        <v>2</v>
      </c>
      <c r="G83" t="s">
        <v>8218</v>
      </c>
      <c r="H83" t="s">
        <v>8223</v>
      </c>
      <c r="I83" t="s">
        <v>8245</v>
      </c>
      <c r="J83">
        <v>1342234920</v>
      </c>
      <c r="K83" s="9">
        <f>(J83/86400) + DATE(1970,1,1)</f>
        <v>41104.126388888893</v>
      </c>
      <c r="L83">
        <v>1341892127</v>
      </c>
      <c r="M83" s="9">
        <f>(L83/86400) + DATE(1970,1,1)</f>
        <v>41100.158877314811</v>
      </c>
      <c r="N83" s="18">
        <f>YEAR(M83)</f>
        <v>2012</v>
      </c>
      <c r="O83" s="18">
        <f xml:space="preserve"> ROUND((J83-L83)/86400, 0)</f>
        <v>4</v>
      </c>
      <c r="P83" t="b">
        <v>0</v>
      </c>
      <c r="Q83">
        <v>28</v>
      </c>
      <c r="R83" s="14">
        <f>IFERROR(ROUND(E83/Q83,2), "N/A")</f>
        <v>53.04</v>
      </c>
      <c r="S83" t="b">
        <v>1</v>
      </c>
      <c r="T83" t="s">
        <v>8268</v>
      </c>
      <c r="U83" t="s">
        <v>8270</v>
      </c>
    </row>
    <row r="84" spans="1:21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s="12">
        <f>ROUND(E84/D84, 0)</f>
        <v>1</v>
      </c>
      <c r="G84" t="s">
        <v>8218</v>
      </c>
      <c r="H84" t="s">
        <v>8223</v>
      </c>
      <c r="I84" t="s">
        <v>8245</v>
      </c>
      <c r="J84">
        <v>1318189261</v>
      </c>
      <c r="K84" s="9">
        <f>(J84/86400) + DATE(1970,1,1)</f>
        <v>40825.820150462961</v>
      </c>
      <c r="L84">
        <v>1315597261</v>
      </c>
      <c r="M84" s="9">
        <f>(L84/86400) + DATE(1970,1,1)</f>
        <v>40795.820150462961</v>
      </c>
      <c r="N84" s="18">
        <f>YEAR(M84)</f>
        <v>2011</v>
      </c>
      <c r="O84" s="18">
        <f xml:space="preserve"> ROUND((J84-L84)/86400, 0)</f>
        <v>30</v>
      </c>
      <c r="P84" t="b">
        <v>0</v>
      </c>
      <c r="Q84">
        <v>100</v>
      </c>
      <c r="R84" s="14">
        <f>IFERROR(ROUND(E84/Q84,2), "N/A")</f>
        <v>40.01</v>
      </c>
      <c r="S84" t="b">
        <v>1</v>
      </c>
      <c r="T84" t="s">
        <v>8268</v>
      </c>
      <c r="U84" t="s">
        <v>8270</v>
      </c>
    </row>
    <row r="85" spans="1:21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s="12">
        <f>ROUND(E85/D85, 0)</f>
        <v>1</v>
      </c>
      <c r="G85" t="s">
        <v>8218</v>
      </c>
      <c r="H85" t="s">
        <v>8224</v>
      </c>
      <c r="I85" t="s">
        <v>8246</v>
      </c>
      <c r="J85">
        <v>1424604600</v>
      </c>
      <c r="K85" s="9">
        <f>(J85/86400) + DATE(1970,1,1)</f>
        <v>42057.479166666672</v>
      </c>
      <c r="L85">
        <v>1423320389</v>
      </c>
      <c r="M85" s="9">
        <f>(L85/86400) + DATE(1970,1,1)</f>
        <v>42042.615613425922</v>
      </c>
      <c r="N85" s="18">
        <f>YEAR(M85)</f>
        <v>2015</v>
      </c>
      <c r="O85" s="18">
        <f xml:space="preserve"> ROUND((J85-L85)/86400, 0)</f>
        <v>15</v>
      </c>
      <c r="P85" t="b">
        <v>0</v>
      </c>
      <c r="Q85">
        <v>13</v>
      </c>
      <c r="R85" s="14">
        <f>IFERROR(ROUND(E85/Q85,2), "N/A")</f>
        <v>15.77</v>
      </c>
      <c r="S85" t="b">
        <v>1</v>
      </c>
      <c r="T85" t="s">
        <v>8268</v>
      </c>
      <c r="U85" t="s">
        <v>8270</v>
      </c>
    </row>
    <row r="86" spans="1:21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s="12">
        <f>ROUND(E86/D86, 0)</f>
        <v>1</v>
      </c>
      <c r="G86" t="s">
        <v>8218</v>
      </c>
      <c r="H86" t="s">
        <v>8223</v>
      </c>
      <c r="I86" t="s">
        <v>8245</v>
      </c>
      <c r="J86">
        <v>1305483086</v>
      </c>
      <c r="K86" s="9">
        <f>(J86/86400) + DATE(1970,1,1)</f>
        <v>40678.757939814815</v>
      </c>
      <c r="L86">
        <v>1302891086</v>
      </c>
      <c r="M86" s="9">
        <f>(L86/86400) + DATE(1970,1,1)</f>
        <v>40648.757939814815</v>
      </c>
      <c r="N86" s="18">
        <f>YEAR(M86)</f>
        <v>2011</v>
      </c>
      <c r="O86" s="18">
        <f xml:space="preserve"> ROUND((J86-L86)/86400, 0)</f>
        <v>30</v>
      </c>
      <c r="P86" t="b">
        <v>0</v>
      </c>
      <c r="Q86">
        <v>7</v>
      </c>
      <c r="R86" s="14">
        <f>IFERROR(ROUND(E86/Q86,2), "N/A")</f>
        <v>71.430000000000007</v>
      </c>
      <c r="S86" t="b">
        <v>1</v>
      </c>
      <c r="T86" t="s">
        <v>8268</v>
      </c>
      <c r="U86" t="s">
        <v>8270</v>
      </c>
    </row>
    <row r="87" spans="1:21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s="12">
        <f>ROUND(E87/D87, 0)</f>
        <v>1</v>
      </c>
      <c r="G87" t="s">
        <v>8218</v>
      </c>
      <c r="H87" t="s">
        <v>8223</v>
      </c>
      <c r="I87" t="s">
        <v>8245</v>
      </c>
      <c r="J87">
        <v>1316746837</v>
      </c>
      <c r="K87" s="9">
        <f>(J87/86400) + DATE(1970,1,1)</f>
        <v>40809.125428240739</v>
      </c>
      <c r="L87">
        <v>1314154837</v>
      </c>
      <c r="M87" s="9">
        <f>(L87/86400) + DATE(1970,1,1)</f>
        <v>40779.125428240739</v>
      </c>
      <c r="N87" s="18">
        <f>YEAR(M87)</f>
        <v>2011</v>
      </c>
      <c r="O87" s="18">
        <f xml:space="preserve"> ROUND((J87-L87)/86400, 0)</f>
        <v>30</v>
      </c>
      <c r="P87" t="b">
        <v>0</v>
      </c>
      <c r="Q87">
        <v>21</v>
      </c>
      <c r="R87" s="14">
        <f>IFERROR(ROUND(E87/Q87,2), "N/A")</f>
        <v>71.709999999999994</v>
      </c>
      <c r="S87" t="b">
        <v>1</v>
      </c>
      <c r="T87" t="s">
        <v>8268</v>
      </c>
      <c r="U87" t="s">
        <v>8270</v>
      </c>
    </row>
    <row r="88" spans="1:21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s="12">
        <f>ROUND(E88/D88, 0)</f>
        <v>1</v>
      </c>
      <c r="G88" t="s">
        <v>8218</v>
      </c>
      <c r="H88" t="s">
        <v>8229</v>
      </c>
      <c r="I88" t="s">
        <v>8248</v>
      </c>
      <c r="J88">
        <v>1451226045</v>
      </c>
      <c r="K88" s="9">
        <f>(J88/86400) + DATE(1970,1,1)</f>
        <v>42365.59774305555</v>
      </c>
      <c r="L88">
        <v>1444828845</v>
      </c>
      <c r="M88" s="9">
        <f>(L88/86400) + DATE(1970,1,1)</f>
        <v>42291.556076388893</v>
      </c>
      <c r="N88" s="18">
        <f>YEAR(M88)</f>
        <v>2015</v>
      </c>
      <c r="O88" s="18">
        <f xml:space="preserve"> ROUND((J88-L88)/86400, 0)</f>
        <v>74</v>
      </c>
      <c r="P88" t="b">
        <v>0</v>
      </c>
      <c r="Q88">
        <v>17</v>
      </c>
      <c r="R88" s="14">
        <f>IFERROR(ROUND(E88/Q88,2), "N/A")</f>
        <v>375.76</v>
      </c>
      <c r="S88" t="b">
        <v>1</v>
      </c>
      <c r="T88" t="s">
        <v>8268</v>
      </c>
      <c r="U88" t="s">
        <v>8270</v>
      </c>
    </row>
    <row r="89" spans="1:21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s="12">
        <f>ROUND(E89/D89, 0)</f>
        <v>1</v>
      </c>
      <c r="G89" t="s">
        <v>8218</v>
      </c>
      <c r="H89" t="s">
        <v>8223</v>
      </c>
      <c r="I89" t="s">
        <v>8245</v>
      </c>
      <c r="J89">
        <v>1275529260</v>
      </c>
      <c r="K89" s="9">
        <f>(J89/86400) + DATE(1970,1,1)</f>
        <v>40332.070138888885</v>
      </c>
      <c r="L89">
        <v>1274705803</v>
      </c>
      <c r="M89" s="9">
        <f>(L89/86400) + DATE(1970,1,1)</f>
        <v>40322.539386574077</v>
      </c>
      <c r="N89" s="18">
        <f>YEAR(M89)</f>
        <v>2010</v>
      </c>
      <c r="O89" s="18">
        <f xml:space="preserve"> ROUND((J89-L89)/86400, 0)</f>
        <v>10</v>
      </c>
      <c r="P89" t="b">
        <v>0</v>
      </c>
      <c r="Q89">
        <v>25</v>
      </c>
      <c r="R89" s="14">
        <f>IFERROR(ROUND(E89/Q89,2), "N/A")</f>
        <v>104.6</v>
      </c>
      <c r="S89" t="b">
        <v>1</v>
      </c>
      <c r="T89" t="s">
        <v>8268</v>
      </c>
      <c r="U89" t="s">
        <v>8270</v>
      </c>
    </row>
    <row r="90" spans="1:21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s="12">
        <f>ROUND(E90/D90, 0)</f>
        <v>1</v>
      </c>
      <c r="G90" t="s">
        <v>8218</v>
      </c>
      <c r="H90" t="s">
        <v>8223</v>
      </c>
      <c r="I90" t="s">
        <v>8245</v>
      </c>
      <c r="J90">
        <v>1403452131</v>
      </c>
      <c r="K90" s="9">
        <f>(J90/86400) + DATE(1970,1,1)</f>
        <v>41812.65892361111</v>
      </c>
      <c r="L90">
        <v>1401205731</v>
      </c>
      <c r="M90" s="9">
        <f>(L90/86400) + DATE(1970,1,1)</f>
        <v>41786.65892361111</v>
      </c>
      <c r="N90" s="18">
        <f>YEAR(M90)</f>
        <v>2014</v>
      </c>
      <c r="O90" s="18">
        <f xml:space="preserve"> ROUND((J90-L90)/86400, 0)</f>
        <v>26</v>
      </c>
      <c r="P90" t="b">
        <v>0</v>
      </c>
      <c r="Q90">
        <v>60</v>
      </c>
      <c r="R90" s="14">
        <f>IFERROR(ROUND(E90/Q90,2), "N/A")</f>
        <v>60</v>
      </c>
      <c r="S90" t="b">
        <v>1</v>
      </c>
      <c r="T90" t="s">
        <v>8268</v>
      </c>
      <c r="U90" t="s">
        <v>8270</v>
      </c>
    </row>
    <row r="91" spans="1:21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s="12">
        <f>ROUND(E91/D91, 0)</f>
        <v>1</v>
      </c>
      <c r="G91" t="s">
        <v>8218</v>
      </c>
      <c r="H91" t="s">
        <v>8223</v>
      </c>
      <c r="I91" t="s">
        <v>8245</v>
      </c>
      <c r="J91">
        <v>1370196192</v>
      </c>
      <c r="K91" s="9">
        <f>(J91/86400) + DATE(1970,1,1)</f>
        <v>41427.752222222218</v>
      </c>
      <c r="L91">
        <v>1368036192</v>
      </c>
      <c r="M91" s="9">
        <f>(L91/86400) + DATE(1970,1,1)</f>
        <v>41402.752222222218</v>
      </c>
      <c r="N91" s="18">
        <f>YEAR(M91)</f>
        <v>2013</v>
      </c>
      <c r="O91" s="18">
        <f xml:space="preserve"> ROUND((J91-L91)/86400, 0)</f>
        <v>25</v>
      </c>
      <c r="P91" t="b">
        <v>0</v>
      </c>
      <c r="Q91">
        <v>56</v>
      </c>
      <c r="R91" s="14">
        <f>IFERROR(ROUND(E91/Q91,2), "N/A")</f>
        <v>123.29</v>
      </c>
      <c r="S91" t="b">
        <v>1</v>
      </c>
      <c r="T91" t="s">
        <v>8268</v>
      </c>
      <c r="U91" t="s">
        <v>8270</v>
      </c>
    </row>
    <row r="92" spans="1:21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s="12">
        <f>ROUND(E92/D92, 0)</f>
        <v>1</v>
      </c>
      <c r="G92" t="s">
        <v>8218</v>
      </c>
      <c r="H92" t="s">
        <v>8223</v>
      </c>
      <c r="I92" t="s">
        <v>8245</v>
      </c>
      <c r="J92">
        <v>1310454499</v>
      </c>
      <c r="K92" s="9">
        <f>(J92/86400) + DATE(1970,1,1)</f>
        <v>40736.297442129631</v>
      </c>
      <c r="L92">
        <v>1307862499</v>
      </c>
      <c r="M92" s="9">
        <f>(L92/86400) + DATE(1970,1,1)</f>
        <v>40706.297442129631</v>
      </c>
      <c r="N92" s="18">
        <f>YEAR(M92)</f>
        <v>2011</v>
      </c>
      <c r="O92" s="18">
        <f xml:space="preserve"> ROUND((J92-L92)/86400, 0)</f>
        <v>30</v>
      </c>
      <c r="P92" t="b">
        <v>0</v>
      </c>
      <c r="Q92">
        <v>16</v>
      </c>
      <c r="R92" s="14">
        <f>IFERROR(ROUND(E92/Q92,2), "N/A")</f>
        <v>31.38</v>
      </c>
      <c r="S92" t="b">
        <v>1</v>
      </c>
      <c r="T92" t="s">
        <v>8268</v>
      </c>
      <c r="U92" t="s">
        <v>8270</v>
      </c>
    </row>
    <row r="93" spans="1:21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s="12">
        <f>ROUND(E93/D93, 0)</f>
        <v>1</v>
      </c>
      <c r="G93" t="s">
        <v>8218</v>
      </c>
      <c r="H93" t="s">
        <v>8223</v>
      </c>
      <c r="I93" t="s">
        <v>8245</v>
      </c>
      <c r="J93">
        <v>1305625164</v>
      </c>
      <c r="K93" s="9">
        <f>(J93/86400) + DATE(1970,1,1)</f>
        <v>40680.402361111112</v>
      </c>
      <c r="L93">
        <v>1300354764</v>
      </c>
      <c r="M93" s="9">
        <f>(L93/86400) + DATE(1970,1,1)</f>
        <v>40619.402361111112</v>
      </c>
      <c r="N93" s="18">
        <f>YEAR(M93)</f>
        <v>2011</v>
      </c>
      <c r="O93" s="18">
        <f xml:space="preserve"> ROUND((J93-L93)/86400, 0)</f>
        <v>61</v>
      </c>
      <c r="P93" t="b">
        <v>0</v>
      </c>
      <c r="Q93">
        <v>46</v>
      </c>
      <c r="R93" s="14">
        <f>IFERROR(ROUND(E93/Q93,2), "N/A")</f>
        <v>78.260000000000005</v>
      </c>
      <c r="S93" t="b">
        <v>1</v>
      </c>
      <c r="T93" t="s">
        <v>8268</v>
      </c>
      <c r="U93" t="s">
        <v>8270</v>
      </c>
    </row>
    <row r="94" spans="1:21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s="12">
        <f>ROUND(E94/D94, 0)</f>
        <v>1</v>
      </c>
      <c r="G94" t="s">
        <v>8218</v>
      </c>
      <c r="H94" t="s">
        <v>8228</v>
      </c>
      <c r="I94" t="s">
        <v>8250</v>
      </c>
      <c r="J94">
        <v>1485936000</v>
      </c>
      <c r="K94" s="9">
        <f>(J94/86400) + DATE(1970,1,1)</f>
        <v>42767.333333333328</v>
      </c>
      <c r="L94">
        <v>1481949983</v>
      </c>
      <c r="M94" s="9">
        <f>(L94/86400) + DATE(1970,1,1)</f>
        <v>42721.198877314819</v>
      </c>
      <c r="N94" s="18">
        <f>YEAR(M94)</f>
        <v>2016</v>
      </c>
      <c r="O94" s="18">
        <f xml:space="preserve"> ROUND((J94-L94)/86400, 0)</f>
        <v>46</v>
      </c>
      <c r="P94" t="b">
        <v>0</v>
      </c>
      <c r="Q94">
        <v>43</v>
      </c>
      <c r="R94" s="14">
        <f>IFERROR(ROUND(E94/Q94,2), "N/A")</f>
        <v>122.33</v>
      </c>
      <c r="S94" t="b">
        <v>1</v>
      </c>
      <c r="T94" t="s">
        <v>8268</v>
      </c>
      <c r="U94" t="s">
        <v>8270</v>
      </c>
    </row>
    <row r="95" spans="1:21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s="12">
        <f>ROUND(E95/D95, 0)</f>
        <v>1</v>
      </c>
      <c r="G95" t="s">
        <v>8218</v>
      </c>
      <c r="H95" t="s">
        <v>8223</v>
      </c>
      <c r="I95" t="s">
        <v>8245</v>
      </c>
      <c r="J95">
        <v>1341349200</v>
      </c>
      <c r="K95" s="9">
        <f>(J95/86400) + DATE(1970,1,1)</f>
        <v>41093.875</v>
      </c>
      <c r="L95">
        <v>1338928537</v>
      </c>
      <c r="M95" s="9">
        <f>(L95/86400) + DATE(1970,1,1)</f>
        <v>41065.858067129629</v>
      </c>
      <c r="N95" s="18">
        <f>YEAR(M95)</f>
        <v>2012</v>
      </c>
      <c r="O95" s="18">
        <f xml:space="preserve"> ROUND((J95-L95)/86400, 0)</f>
        <v>28</v>
      </c>
      <c r="P95" t="b">
        <v>0</v>
      </c>
      <c r="Q95">
        <v>15</v>
      </c>
      <c r="R95" s="14">
        <f>IFERROR(ROUND(E95/Q95,2), "N/A")</f>
        <v>73.73</v>
      </c>
      <c r="S95" t="b">
        <v>1</v>
      </c>
      <c r="T95" t="s">
        <v>8268</v>
      </c>
      <c r="U95" t="s">
        <v>8270</v>
      </c>
    </row>
    <row r="96" spans="1:21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s="12">
        <f>ROUND(E96/D96, 0)</f>
        <v>1</v>
      </c>
      <c r="G96" t="s">
        <v>8218</v>
      </c>
      <c r="H96" t="s">
        <v>8224</v>
      </c>
      <c r="I96" t="s">
        <v>8246</v>
      </c>
      <c r="J96">
        <v>1396890822</v>
      </c>
      <c r="K96" s="9">
        <f>(J96/86400) + DATE(1970,1,1)</f>
        <v>41736.717847222222</v>
      </c>
      <c r="L96">
        <v>1395162822</v>
      </c>
      <c r="M96" s="9">
        <f>(L96/86400) + DATE(1970,1,1)</f>
        <v>41716.717847222222</v>
      </c>
      <c r="N96" s="18">
        <f>YEAR(M96)</f>
        <v>2014</v>
      </c>
      <c r="O96" s="18">
        <f xml:space="preserve"> ROUND((J96-L96)/86400, 0)</f>
        <v>20</v>
      </c>
      <c r="P96" t="b">
        <v>0</v>
      </c>
      <c r="Q96">
        <v>12</v>
      </c>
      <c r="R96" s="14">
        <f>IFERROR(ROUND(E96/Q96,2), "N/A")</f>
        <v>21.67</v>
      </c>
      <c r="S96" t="b">
        <v>1</v>
      </c>
      <c r="T96" t="s">
        <v>8268</v>
      </c>
      <c r="U96" t="s">
        <v>8270</v>
      </c>
    </row>
    <row r="97" spans="1:21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s="12">
        <f>ROUND(E97/D97, 0)</f>
        <v>1</v>
      </c>
      <c r="G97" t="s">
        <v>8218</v>
      </c>
      <c r="H97" t="s">
        <v>8223</v>
      </c>
      <c r="I97" t="s">
        <v>8245</v>
      </c>
      <c r="J97">
        <v>1330214841</v>
      </c>
      <c r="K97" s="9">
        <f>(J97/86400) + DATE(1970,1,1)</f>
        <v>40965.005104166667</v>
      </c>
      <c r="L97">
        <v>1327622841</v>
      </c>
      <c r="M97" s="9">
        <f>(L97/86400) + DATE(1970,1,1)</f>
        <v>40935.005104166667</v>
      </c>
      <c r="N97" s="18">
        <f>YEAR(M97)</f>
        <v>2012</v>
      </c>
      <c r="O97" s="18">
        <f xml:space="preserve"> ROUND((J97-L97)/86400, 0)</f>
        <v>30</v>
      </c>
      <c r="P97" t="b">
        <v>0</v>
      </c>
      <c r="Q97">
        <v>21</v>
      </c>
      <c r="R97" s="14">
        <f>IFERROR(ROUND(E97/Q97,2), "N/A")</f>
        <v>21.9</v>
      </c>
      <c r="S97" t="b">
        <v>1</v>
      </c>
      <c r="T97" t="s">
        <v>8268</v>
      </c>
      <c r="U97" t="s">
        <v>8270</v>
      </c>
    </row>
    <row r="98" spans="1:21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s="12">
        <f>ROUND(E98/D98, 0)</f>
        <v>1</v>
      </c>
      <c r="G98" t="s">
        <v>8218</v>
      </c>
      <c r="H98" t="s">
        <v>8223</v>
      </c>
      <c r="I98" t="s">
        <v>8245</v>
      </c>
      <c r="J98">
        <v>1280631600</v>
      </c>
      <c r="K98" s="9">
        <f>(J98/86400) + DATE(1970,1,1)</f>
        <v>40391.125</v>
      </c>
      <c r="L98">
        <v>1274889241</v>
      </c>
      <c r="M98" s="9">
        <f>(L98/86400) + DATE(1970,1,1)</f>
        <v>40324.662511574075</v>
      </c>
      <c r="N98" s="18">
        <f>YEAR(M98)</f>
        <v>2010</v>
      </c>
      <c r="O98" s="18">
        <f xml:space="preserve"> ROUND((J98-L98)/86400, 0)</f>
        <v>66</v>
      </c>
      <c r="P98" t="b">
        <v>0</v>
      </c>
      <c r="Q98">
        <v>34</v>
      </c>
      <c r="R98" s="14">
        <f>IFERROR(ROUND(E98/Q98,2), "N/A")</f>
        <v>50.59</v>
      </c>
      <c r="S98" t="b">
        <v>1</v>
      </c>
      <c r="T98" t="s">
        <v>8268</v>
      </c>
      <c r="U98" t="s">
        <v>8270</v>
      </c>
    </row>
    <row r="99" spans="1:21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s="12">
        <f>ROUND(E99/D99, 0)</f>
        <v>1</v>
      </c>
      <c r="G99" t="s">
        <v>8218</v>
      </c>
      <c r="H99" t="s">
        <v>8223</v>
      </c>
      <c r="I99" t="s">
        <v>8245</v>
      </c>
      <c r="J99">
        <v>1310440482</v>
      </c>
      <c r="K99" s="9">
        <f>(J99/86400) + DATE(1970,1,1)</f>
        <v>40736.135208333333</v>
      </c>
      <c r="L99">
        <v>1307848482</v>
      </c>
      <c r="M99" s="9">
        <f>(L99/86400) + DATE(1970,1,1)</f>
        <v>40706.135208333333</v>
      </c>
      <c r="N99" s="18">
        <f>YEAR(M99)</f>
        <v>2011</v>
      </c>
      <c r="O99" s="18">
        <f xml:space="preserve"> ROUND((J99-L99)/86400, 0)</f>
        <v>30</v>
      </c>
      <c r="P99" t="b">
        <v>0</v>
      </c>
      <c r="Q99">
        <v>8</v>
      </c>
      <c r="R99" s="14">
        <f>IFERROR(ROUND(E99/Q99,2), "N/A")</f>
        <v>53.13</v>
      </c>
      <c r="S99" t="b">
        <v>1</v>
      </c>
      <c r="T99" t="s">
        <v>8268</v>
      </c>
      <c r="U99" t="s">
        <v>8270</v>
      </c>
    </row>
    <row r="100" spans="1:21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s="12">
        <f>ROUND(E100/D100, 0)</f>
        <v>1</v>
      </c>
      <c r="G100" t="s">
        <v>8218</v>
      </c>
      <c r="H100" t="s">
        <v>8223</v>
      </c>
      <c r="I100" t="s">
        <v>8245</v>
      </c>
      <c r="J100">
        <v>1354923000</v>
      </c>
      <c r="K100" s="9">
        <f>(J100/86400) + DATE(1970,1,1)</f>
        <v>41250.979166666664</v>
      </c>
      <c r="L100">
        <v>1351796674</v>
      </c>
      <c r="M100" s="9">
        <f>(L100/86400) + DATE(1970,1,1)</f>
        <v>41214.794837962967</v>
      </c>
      <c r="N100" s="18">
        <f>YEAR(M100)</f>
        <v>2012</v>
      </c>
      <c r="O100" s="18">
        <f xml:space="preserve"> ROUND((J100-L100)/86400, 0)</f>
        <v>36</v>
      </c>
      <c r="P100" t="b">
        <v>0</v>
      </c>
      <c r="Q100">
        <v>60</v>
      </c>
      <c r="R100" s="14">
        <f>IFERROR(ROUND(E100/Q100,2), "N/A")</f>
        <v>56.67</v>
      </c>
      <c r="S100" t="b">
        <v>1</v>
      </c>
      <c r="T100" t="s">
        <v>8268</v>
      </c>
      <c r="U100" t="s">
        <v>8270</v>
      </c>
    </row>
    <row r="101" spans="1:21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s="12">
        <f>ROUND(E101/D101, 0)</f>
        <v>1</v>
      </c>
      <c r="G101" t="s">
        <v>8218</v>
      </c>
      <c r="H101" t="s">
        <v>8223</v>
      </c>
      <c r="I101" t="s">
        <v>8245</v>
      </c>
      <c r="J101">
        <v>1390426799</v>
      </c>
      <c r="K101" s="9">
        <f>(J101/86400) + DATE(1970,1,1)</f>
        <v>41661.902766203704</v>
      </c>
      <c r="L101">
        <v>1387834799</v>
      </c>
      <c r="M101" s="9">
        <f>(L101/86400) + DATE(1970,1,1)</f>
        <v>41631.902766203704</v>
      </c>
      <c r="N101" s="18">
        <f>YEAR(M101)</f>
        <v>2013</v>
      </c>
      <c r="O101" s="18">
        <f xml:space="preserve"> ROUND((J101-L101)/86400, 0)</f>
        <v>30</v>
      </c>
      <c r="P101" t="b">
        <v>0</v>
      </c>
      <c r="Q101">
        <v>39</v>
      </c>
      <c r="R101" s="14">
        <f>IFERROR(ROUND(E101/Q101,2), "N/A")</f>
        <v>40.78</v>
      </c>
      <c r="S101" t="b">
        <v>1</v>
      </c>
      <c r="T101" t="s">
        <v>8268</v>
      </c>
      <c r="U101" t="s">
        <v>8270</v>
      </c>
    </row>
    <row r="102" spans="1:21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s="12">
        <f>ROUND(E102/D102, 0)</f>
        <v>1</v>
      </c>
      <c r="G102" t="s">
        <v>8218</v>
      </c>
      <c r="H102" t="s">
        <v>8223</v>
      </c>
      <c r="I102" t="s">
        <v>8245</v>
      </c>
      <c r="J102">
        <v>1352055886</v>
      </c>
      <c r="K102" s="9">
        <f>(J102/86400) + DATE(1970,1,1)</f>
        <v>41217.794976851852</v>
      </c>
      <c r="L102">
        <v>1350324286</v>
      </c>
      <c r="M102" s="9">
        <f>(L102/86400) + DATE(1970,1,1)</f>
        <v>41197.753310185188</v>
      </c>
      <c r="N102" s="18">
        <f>YEAR(M102)</f>
        <v>2012</v>
      </c>
      <c r="O102" s="18">
        <f xml:space="preserve"> ROUND((J102-L102)/86400, 0)</f>
        <v>20</v>
      </c>
      <c r="P102" t="b">
        <v>0</v>
      </c>
      <c r="Q102">
        <v>26</v>
      </c>
      <c r="R102" s="14">
        <f>IFERROR(ROUND(E102/Q102,2), "N/A")</f>
        <v>192.31</v>
      </c>
      <c r="S102" t="b">
        <v>1</v>
      </c>
      <c r="T102" t="s">
        <v>8268</v>
      </c>
      <c r="U102" t="s">
        <v>8270</v>
      </c>
    </row>
    <row r="103" spans="1:21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s="12">
        <f>ROUND(E103/D103, 0)</f>
        <v>1</v>
      </c>
      <c r="G103" t="s">
        <v>8218</v>
      </c>
      <c r="H103" t="s">
        <v>8223</v>
      </c>
      <c r="I103" t="s">
        <v>8245</v>
      </c>
      <c r="J103">
        <v>1359052710</v>
      </c>
      <c r="K103" s="9">
        <f>(J103/86400) + DATE(1970,1,1)</f>
        <v>41298.776736111111</v>
      </c>
      <c r="L103">
        <v>1356979110</v>
      </c>
      <c r="M103" s="9">
        <f>(L103/86400) + DATE(1970,1,1)</f>
        <v>41274.776736111111</v>
      </c>
      <c r="N103" s="18">
        <f>YEAR(M103)</f>
        <v>2012</v>
      </c>
      <c r="O103" s="18">
        <f xml:space="preserve"> ROUND((J103-L103)/86400, 0)</f>
        <v>24</v>
      </c>
      <c r="P103" t="b">
        <v>0</v>
      </c>
      <c r="Q103">
        <v>35</v>
      </c>
      <c r="R103" s="14">
        <f>IFERROR(ROUND(E103/Q103,2), "N/A")</f>
        <v>100</v>
      </c>
      <c r="S103" t="b">
        <v>1</v>
      </c>
      <c r="T103" t="s">
        <v>8268</v>
      </c>
      <c r="U103" t="s">
        <v>8270</v>
      </c>
    </row>
    <row r="104" spans="1:21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s="12">
        <f>ROUND(E104/D104, 0)</f>
        <v>1</v>
      </c>
      <c r="G104" t="s">
        <v>8218</v>
      </c>
      <c r="H104" t="s">
        <v>8223</v>
      </c>
      <c r="I104" t="s">
        <v>8245</v>
      </c>
      <c r="J104">
        <v>1293073733</v>
      </c>
      <c r="K104" s="9">
        <f>(J104/86400) + DATE(1970,1,1)</f>
        <v>40535.131168981483</v>
      </c>
      <c r="L104">
        <v>1290481733</v>
      </c>
      <c r="M104" s="9">
        <f>(L104/86400) + DATE(1970,1,1)</f>
        <v>40505.131168981483</v>
      </c>
      <c r="N104" s="18">
        <f>YEAR(M104)</f>
        <v>2010</v>
      </c>
      <c r="O104" s="18">
        <f xml:space="preserve"> ROUND((J104-L104)/86400, 0)</f>
        <v>30</v>
      </c>
      <c r="P104" t="b">
        <v>0</v>
      </c>
      <c r="Q104">
        <v>65</v>
      </c>
      <c r="R104" s="14">
        <f>IFERROR(ROUND(E104/Q104,2), "N/A")</f>
        <v>117.92</v>
      </c>
      <c r="S104" t="b">
        <v>1</v>
      </c>
      <c r="T104" t="s">
        <v>8268</v>
      </c>
      <c r="U104" t="s">
        <v>8270</v>
      </c>
    </row>
    <row r="105" spans="1:21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s="12">
        <f>ROUND(E105/D105, 0)</f>
        <v>1</v>
      </c>
      <c r="G105" t="s">
        <v>8218</v>
      </c>
      <c r="H105" t="s">
        <v>8224</v>
      </c>
      <c r="I105" t="s">
        <v>8246</v>
      </c>
      <c r="J105">
        <v>1394220030</v>
      </c>
      <c r="K105" s="9">
        <f>(J105/86400) + DATE(1970,1,1)</f>
        <v>41705.805902777778</v>
      </c>
      <c r="L105">
        <v>1392232830</v>
      </c>
      <c r="M105" s="9">
        <f>(L105/86400) + DATE(1970,1,1)</f>
        <v>41682.805902777778</v>
      </c>
      <c r="N105" s="18">
        <f>YEAR(M105)</f>
        <v>2014</v>
      </c>
      <c r="O105" s="18">
        <f xml:space="preserve"> ROUND((J105-L105)/86400, 0)</f>
        <v>23</v>
      </c>
      <c r="P105" t="b">
        <v>0</v>
      </c>
      <c r="Q105">
        <v>49</v>
      </c>
      <c r="R105" s="14">
        <f>IFERROR(ROUND(E105/Q105,2), "N/A")</f>
        <v>27.9</v>
      </c>
      <c r="S105" t="b">
        <v>1</v>
      </c>
      <c r="T105" t="s">
        <v>8268</v>
      </c>
      <c r="U105" t="s">
        <v>8270</v>
      </c>
    </row>
    <row r="106" spans="1:21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s="12">
        <f>ROUND(E106/D106, 0)</f>
        <v>1</v>
      </c>
      <c r="G106" t="s">
        <v>8218</v>
      </c>
      <c r="H106" t="s">
        <v>8223</v>
      </c>
      <c r="I106" t="s">
        <v>8245</v>
      </c>
      <c r="J106">
        <v>1301792400</v>
      </c>
      <c r="K106" s="9">
        <f>(J106/86400) + DATE(1970,1,1)</f>
        <v>40636.041666666664</v>
      </c>
      <c r="L106">
        <v>1299775266</v>
      </c>
      <c r="M106" s="9">
        <f>(L106/86400) + DATE(1970,1,1)</f>
        <v>40612.695208333331</v>
      </c>
      <c r="N106" s="18">
        <f>YEAR(M106)</f>
        <v>2011</v>
      </c>
      <c r="O106" s="18">
        <f xml:space="preserve"> ROUND((J106-L106)/86400, 0)</f>
        <v>23</v>
      </c>
      <c r="P106" t="b">
        <v>0</v>
      </c>
      <c r="Q106">
        <v>10</v>
      </c>
      <c r="R106" s="14">
        <f>IFERROR(ROUND(E106/Q106,2), "N/A")</f>
        <v>60</v>
      </c>
      <c r="S106" t="b">
        <v>1</v>
      </c>
      <c r="T106" t="s">
        <v>8268</v>
      </c>
      <c r="U106" t="s">
        <v>8270</v>
      </c>
    </row>
    <row r="107" spans="1:21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s="12">
        <f>ROUND(E107/D107, 0)</f>
        <v>1</v>
      </c>
      <c r="G107" t="s">
        <v>8218</v>
      </c>
      <c r="H107" t="s">
        <v>8223</v>
      </c>
      <c r="I107" t="s">
        <v>8245</v>
      </c>
      <c r="J107">
        <v>1463184000</v>
      </c>
      <c r="K107" s="9">
        <f>(J107/86400) + DATE(1970,1,1)</f>
        <v>42504</v>
      </c>
      <c r="L107">
        <v>1461605020</v>
      </c>
      <c r="M107" s="9">
        <f>(L107/86400) + DATE(1970,1,1)</f>
        <v>42485.724768518514</v>
      </c>
      <c r="N107" s="18">
        <f>YEAR(M107)</f>
        <v>2016</v>
      </c>
      <c r="O107" s="18">
        <f xml:space="preserve"> ROUND((J107-L107)/86400, 0)</f>
        <v>18</v>
      </c>
      <c r="P107" t="b">
        <v>0</v>
      </c>
      <c r="Q107">
        <v>60</v>
      </c>
      <c r="R107" s="14">
        <f>IFERROR(ROUND(E107/Q107,2), "N/A")</f>
        <v>39.380000000000003</v>
      </c>
      <c r="S107" t="b">
        <v>1</v>
      </c>
      <c r="T107" t="s">
        <v>8268</v>
      </c>
      <c r="U107" t="s">
        <v>8270</v>
      </c>
    </row>
    <row r="108" spans="1:21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s="12">
        <f>ROUND(E108/D108, 0)</f>
        <v>1</v>
      </c>
      <c r="G108" t="s">
        <v>8218</v>
      </c>
      <c r="H108" t="s">
        <v>8223</v>
      </c>
      <c r="I108" t="s">
        <v>8245</v>
      </c>
      <c r="J108">
        <v>1333391901</v>
      </c>
      <c r="K108" s="9">
        <f>(J108/86400) + DATE(1970,1,1)</f>
        <v>41001.776631944442</v>
      </c>
      <c r="L108">
        <v>1332182301</v>
      </c>
      <c r="M108" s="9">
        <f>(L108/86400) + DATE(1970,1,1)</f>
        <v>40987.776631944442</v>
      </c>
      <c r="N108" s="18">
        <f>YEAR(M108)</f>
        <v>2012</v>
      </c>
      <c r="O108" s="18">
        <f xml:space="preserve"> ROUND((J108-L108)/86400, 0)</f>
        <v>14</v>
      </c>
      <c r="P108" t="b">
        <v>0</v>
      </c>
      <c r="Q108">
        <v>27</v>
      </c>
      <c r="R108" s="14">
        <f>IFERROR(ROUND(E108/Q108,2), "N/A")</f>
        <v>186.11</v>
      </c>
      <c r="S108" t="b">
        <v>1</v>
      </c>
      <c r="T108" t="s">
        <v>8268</v>
      </c>
      <c r="U108" t="s">
        <v>8270</v>
      </c>
    </row>
    <row r="109" spans="1:21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s="12">
        <f>ROUND(E109/D109, 0)</f>
        <v>1</v>
      </c>
      <c r="G109" t="s">
        <v>8218</v>
      </c>
      <c r="H109" t="s">
        <v>8223</v>
      </c>
      <c r="I109" t="s">
        <v>8245</v>
      </c>
      <c r="J109">
        <v>1303688087</v>
      </c>
      <c r="K109" s="9">
        <f>(J109/86400) + DATE(1970,1,1)</f>
        <v>40657.982488425929</v>
      </c>
      <c r="L109">
        <v>1301787287</v>
      </c>
      <c r="M109" s="9">
        <f>(L109/86400) + DATE(1970,1,1)</f>
        <v>40635.982488425929</v>
      </c>
      <c r="N109" s="18">
        <f>YEAR(M109)</f>
        <v>2011</v>
      </c>
      <c r="O109" s="18">
        <f xml:space="preserve"> ROUND((J109-L109)/86400, 0)</f>
        <v>22</v>
      </c>
      <c r="P109" t="b">
        <v>0</v>
      </c>
      <c r="Q109">
        <v>69</v>
      </c>
      <c r="R109" s="14">
        <f>IFERROR(ROUND(E109/Q109,2), "N/A")</f>
        <v>111.38</v>
      </c>
      <c r="S109" t="b">
        <v>1</v>
      </c>
      <c r="T109" t="s">
        <v>8268</v>
      </c>
      <c r="U109" t="s">
        <v>8270</v>
      </c>
    </row>
    <row r="110" spans="1:21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s="12">
        <f>ROUND(E110/D110, 0)</f>
        <v>2</v>
      </c>
      <c r="G110" t="s">
        <v>8218</v>
      </c>
      <c r="H110" t="s">
        <v>8223</v>
      </c>
      <c r="I110" t="s">
        <v>8245</v>
      </c>
      <c r="J110">
        <v>1370011370</v>
      </c>
      <c r="K110" s="9">
        <f>(J110/86400) + DATE(1970,1,1)</f>
        <v>41425.613078703704</v>
      </c>
      <c r="L110">
        <v>1364827370</v>
      </c>
      <c r="M110" s="9">
        <f>(L110/86400) + DATE(1970,1,1)</f>
        <v>41365.613078703704</v>
      </c>
      <c r="N110" s="18">
        <f>YEAR(M110)</f>
        <v>2013</v>
      </c>
      <c r="O110" s="18">
        <f xml:space="preserve"> ROUND((J110-L110)/86400, 0)</f>
        <v>60</v>
      </c>
      <c r="P110" t="b">
        <v>0</v>
      </c>
      <c r="Q110">
        <v>47</v>
      </c>
      <c r="R110" s="14">
        <f>IFERROR(ROUND(E110/Q110,2), "N/A")</f>
        <v>78.72</v>
      </c>
      <c r="S110" t="b">
        <v>1</v>
      </c>
      <c r="T110" t="s">
        <v>8268</v>
      </c>
      <c r="U110" t="s">
        <v>8270</v>
      </c>
    </row>
    <row r="111" spans="1:21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s="12">
        <f>ROUND(E111/D111, 0)</f>
        <v>2</v>
      </c>
      <c r="G111" t="s">
        <v>8218</v>
      </c>
      <c r="H111" t="s">
        <v>8223</v>
      </c>
      <c r="I111" t="s">
        <v>8245</v>
      </c>
      <c r="J111">
        <v>1298680630</v>
      </c>
      <c r="K111" s="9">
        <f>(J111/86400) + DATE(1970,1,1)</f>
        <v>40600.025810185187</v>
      </c>
      <c r="L111">
        <v>1296088630</v>
      </c>
      <c r="M111" s="9">
        <f>(L111/86400) + DATE(1970,1,1)</f>
        <v>40570.025810185187</v>
      </c>
      <c r="N111" s="18">
        <f>YEAR(M111)</f>
        <v>2011</v>
      </c>
      <c r="O111" s="18">
        <f xml:space="preserve"> ROUND((J111-L111)/86400, 0)</f>
        <v>30</v>
      </c>
      <c r="P111" t="b">
        <v>0</v>
      </c>
      <c r="Q111">
        <v>47</v>
      </c>
      <c r="R111" s="14">
        <f>IFERROR(ROUND(E111/Q111,2), "N/A")</f>
        <v>46.7</v>
      </c>
      <c r="S111" t="b">
        <v>1</v>
      </c>
      <c r="T111" t="s">
        <v>8268</v>
      </c>
      <c r="U111" t="s">
        <v>8270</v>
      </c>
    </row>
    <row r="112" spans="1:21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s="12">
        <f>ROUND(E112/D112, 0)</f>
        <v>1</v>
      </c>
      <c r="G112" t="s">
        <v>8218</v>
      </c>
      <c r="H112" t="s">
        <v>8223</v>
      </c>
      <c r="I112" t="s">
        <v>8245</v>
      </c>
      <c r="J112">
        <v>1384408740</v>
      </c>
      <c r="K112" s="9">
        <f>(J112/86400) + DATE(1970,1,1)</f>
        <v>41592.249305555553</v>
      </c>
      <c r="L112">
        <v>1381445253</v>
      </c>
      <c r="M112" s="9">
        <f>(L112/86400) + DATE(1970,1,1)</f>
        <v>41557.949687500004</v>
      </c>
      <c r="N112" s="18">
        <f>YEAR(M112)</f>
        <v>2013</v>
      </c>
      <c r="O112" s="18">
        <f xml:space="preserve"> ROUND((J112-L112)/86400, 0)</f>
        <v>34</v>
      </c>
      <c r="P112" t="b">
        <v>0</v>
      </c>
      <c r="Q112">
        <v>26</v>
      </c>
      <c r="R112" s="14">
        <f>IFERROR(ROUND(E112/Q112,2), "N/A")</f>
        <v>65.38</v>
      </c>
      <c r="S112" t="b">
        <v>1</v>
      </c>
      <c r="T112" t="s">
        <v>8268</v>
      </c>
      <c r="U112" t="s">
        <v>8270</v>
      </c>
    </row>
    <row r="113" spans="1:21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s="12">
        <f>ROUND(E113/D113, 0)</f>
        <v>2</v>
      </c>
      <c r="G113" t="s">
        <v>8218</v>
      </c>
      <c r="H113" t="s">
        <v>8225</v>
      </c>
      <c r="I113" t="s">
        <v>8247</v>
      </c>
      <c r="J113">
        <v>1433059187</v>
      </c>
      <c r="K113" s="9">
        <f>(J113/86400) + DATE(1970,1,1)</f>
        <v>42155.333182870367</v>
      </c>
      <c r="L113">
        <v>1430467187</v>
      </c>
      <c r="M113" s="9">
        <f>(L113/86400) + DATE(1970,1,1)</f>
        <v>42125.333182870367</v>
      </c>
      <c r="N113" s="18">
        <f>YEAR(M113)</f>
        <v>2015</v>
      </c>
      <c r="O113" s="18">
        <f xml:space="preserve"> ROUND((J113-L113)/86400, 0)</f>
        <v>30</v>
      </c>
      <c r="P113" t="b">
        <v>0</v>
      </c>
      <c r="Q113">
        <v>53</v>
      </c>
      <c r="R113" s="14">
        <f>IFERROR(ROUND(E113/Q113,2), "N/A")</f>
        <v>102.08</v>
      </c>
      <c r="S113" t="b">
        <v>1</v>
      </c>
      <c r="T113" t="s">
        <v>8268</v>
      </c>
      <c r="U113" t="s">
        <v>8270</v>
      </c>
    </row>
    <row r="114" spans="1:21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s="12">
        <f>ROUND(E114/D114, 0)</f>
        <v>1</v>
      </c>
      <c r="G114" t="s">
        <v>8218</v>
      </c>
      <c r="H114" t="s">
        <v>8223</v>
      </c>
      <c r="I114" t="s">
        <v>8245</v>
      </c>
      <c r="J114">
        <v>1397354400</v>
      </c>
      <c r="K114" s="9">
        <f>(J114/86400) + DATE(1970,1,1)</f>
        <v>41742.083333333336</v>
      </c>
      <c r="L114">
        <v>1395277318</v>
      </c>
      <c r="M114" s="9">
        <f>(L114/86400) + DATE(1970,1,1)</f>
        <v>41718.043032407411</v>
      </c>
      <c r="N114" s="18">
        <f>YEAR(M114)</f>
        <v>2014</v>
      </c>
      <c r="O114" s="18">
        <f xml:space="preserve"> ROUND((J114-L114)/86400, 0)</f>
        <v>24</v>
      </c>
      <c r="P114" t="b">
        <v>0</v>
      </c>
      <c r="Q114">
        <v>81</v>
      </c>
      <c r="R114" s="14">
        <f>IFERROR(ROUND(E114/Q114,2), "N/A")</f>
        <v>64.2</v>
      </c>
      <c r="S114" t="b">
        <v>1</v>
      </c>
      <c r="T114" t="s">
        <v>8268</v>
      </c>
      <c r="U114" t="s">
        <v>8270</v>
      </c>
    </row>
    <row r="115" spans="1:21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s="12">
        <f>ROUND(E115/D115, 0)</f>
        <v>1</v>
      </c>
      <c r="G115" t="s">
        <v>8218</v>
      </c>
      <c r="H115" t="s">
        <v>8223</v>
      </c>
      <c r="I115" t="s">
        <v>8245</v>
      </c>
      <c r="J115">
        <v>1312642800</v>
      </c>
      <c r="K115" s="9">
        <f>(J115/86400) + DATE(1970,1,1)</f>
        <v>40761.625</v>
      </c>
      <c r="L115">
        <v>1311963128</v>
      </c>
      <c r="M115" s="9">
        <f>(L115/86400) + DATE(1970,1,1)</f>
        <v>40753.758425925924</v>
      </c>
      <c r="N115" s="18">
        <f>YEAR(M115)</f>
        <v>2011</v>
      </c>
      <c r="O115" s="18">
        <f xml:space="preserve"> ROUND((J115-L115)/86400, 0)</f>
        <v>8</v>
      </c>
      <c r="P115" t="b">
        <v>0</v>
      </c>
      <c r="Q115">
        <v>78</v>
      </c>
      <c r="R115" s="14">
        <f>IFERROR(ROUND(E115/Q115,2), "N/A")</f>
        <v>90.38</v>
      </c>
      <c r="S115" t="b">
        <v>1</v>
      </c>
      <c r="T115" t="s">
        <v>8268</v>
      </c>
      <c r="U115" t="s">
        <v>8270</v>
      </c>
    </row>
    <row r="116" spans="1:21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s="12">
        <f>ROUND(E116/D116, 0)</f>
        <v>1</v>
      </c>
      <c r="G116" t="s">
        <v>8218</v>
      </c>
      <c r="H116" t="s">
        <v>8223</v>
      </c>
      <c r="I116" t="s">
        <v>8245</v>
      </c>
      <c r="J116">
        <v>1326436488</v>
      </c>
      <c r="K116" s="9">
        <f>(J116/86400) + DATE(1970,1,1)</f>
        <v>40921.27416666667</v>
      </c>
      <c r="L116">
        <v>1321252488</v>
      </c>
      <c r="M116" s="9">
        <f>(L116/86400) + DATE(1970,1,1)</f>
        <v>40861.27416666667</v>
      </c>
      <c r="N116" s="18">
        <f>YEAR(M116)</f>
        <v>2011</v>
      </c>
      <c r="O116" s="18">
        <f xml:space="preserve"> ROUND((J116-L116)/86400, 0)</f>
        <v>60</v>
      </c>
      <c r="P116" t="b">
        <v>0</v>
      </c>
      <c r="Q116">
        <v>35</v>
      </c>
      <c r="R116" s="14">
        <f>IFERROR(ROUND(E116/Q116,2), "N/A")</f>
        <v>88.57</v>
      </c>
      <c r="S116" t="b">
        <v>1</v>
      </c>
      <c r="T116" t="s">
        <v>8268</v>
      </c>
      <c r="U116" t="s">
        <v>8270</v>
      </c>
    </row>
    <row r="117" spans="1:21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s="12">
        <f>ROUND(E117/D117, 0)</f>
        <v>1</v>
      </c>
      <c r="G117" t="s">
        <v>8218</v>
      </c>
      <c r="H117" t="s">
        <v>8223</v>
      </c>
      <c r="I117" t="s">
        <v>8245</v>
      </c>
      <c r="J117">
        <v>1328377444</v>
      </c>
      <c r="K117" s="9">
        <f>(J117/86400) + DATE(1970,1,1)</f>
        <v>40943.738935185189</v>
      </c>
      <c r="L117">
        <v>1326217444</v>
      </c>
      <c r="M117" s="9">
        <f>(L117/86400) + DATE(1970,1,1)</f>
        <v>40918.738935185189</v>
      </c>
      <c r="N117" s="18">
        <f>YEAR(M117)</f>
        <v>2012</v>
      </c>
      <c r="O117" s="18">
        <f xml:space="preserve"> ROUND((J117-L117)/86400, 0)</f>
        <v>25</v>
      </c>
      <c r="P117" t="b">
        <v>0</v>
      </c>
      <c r="Q117">
        <v>22</v>
      </c>
      <c r="R117" s="14">
        <f>IFERROR(ROUND(E117/Q117,2), "N/A")</f>
        <v>28.73</v>
      </c>
      <c r="S117" t="b">
        <v>1</v>
      </c>
      <c r="T117" t="s">
        <v>8268</v>
      </c>
      <c r="U117" t="s">
        <v>8270</v>
      </c>
    </row>
    <row r="118" spans="1:21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s="12">
        <f>ROUND(E118/D118, 0)</f>
        <v>1</v>
      </c>
      <c r="G118" t="s">
        <v>8218</v>
      </c>
      <c r="H118" t="s">
        <v>8223</v>
      </c>
      <c r="I118" t="s">
        <v>8245</v>
      </c>
      <c r="J118">
        <v>1302260155</v>
      </c>
      <c r="K118" s="9">
        <f>(J118/86400) + DATE(1970,1,1)</f>
        <v>40641.455497685187</v>
      </c>
      <c r="L118">
        <v>1298289355</v>
      </c>
      <c r="M118" s="9">
        <f>(L118/86400) + DATE(1970,1,1)</f>
        <v>40595.497164351851</v>
      </c>
      <c r="N118" s="18">
        <f>YEAR(M118)</f>
        <v>2011</v>
      </c>
      <c r="O118" s="18">
        <f xml:space="preserve"> ROUND((J118-L118)/86400, 0)</f>
        <v>46</v>
      </c>
      <c r="P118" t="b">
        <v>0</v>
      </c>
      <c r="Q118">
        <v>57</v>
      </c>
      <c r="R118" s="14">
        <f>IFERROR(ROUND(E118/Q118,2), "N/A")</f>
        <v>69.790000000000006</v>
      </c>
      <c r="S118" t="b">
        <v>1</v>
      </c>
      <c r="T118" t="s">
        <v>8268</v>
      </c>
      <c r="U118" t="s">
        <v>8270</v>
      </c>
    </row>
    <row r="119" spans="1:21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s="12">
        <f>ROUND(E119/D119, 0)</f>
        <v>1</v>
      </c>
      <c r="G119" t="s">
        <v>8218</v>
      </c>
      <c r="H119" t="s">
        <v>8223</v>
      </c>
      <c r="I119" t="s">
        <v>8245</v>
      </c>
      <c r="J119">
        <v>1276110000</v>
      </c>
      <c r="K119" s="9">
        <f>(J119/86400) + DATE(1970,1,1)</f>
        <v>40338.791666666664</v>
      </c>
      <c r="L119">
        <v>1268337744</v>
      </c>
      <c r="M119" s="9">
        <f>(L119/86400) + DATE(1970,1,1)</f>
        <v>40248.834999999999</v>
      </c>
      <c r="N119" s="18">
        <f>YEAR(M119)</f>
        <v>2010</v>
      </c>
      <c r="O119" s="18">
        <f xml:space="preserve"> ROUND((J119-L119)/86400, 0)</f>
        <v>90</v>
      </c>
      <c r="P119" t="b">
        <v>0</v>
      </c>
      <c r="Q119">
        <v>27</v>
      </c>
      <c r="R119" s="14">
        <f>IFERROR(ROUND(E119/Q119,2), "N/A")</f>
        <v>167.49</v>
      </c>
      <c r="S119" t="b">
        <v>1</v>
      </c>
      <c r="T119" t="s">
        <v>8268</v>
      </c>
      <c r="U119" t="s">
        <v>8270</v>
      </c>
    </row>
    <row r="120" spans="1:21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s="12">
        <f>ROUND(E120/D120, 0)</f>
        <v>1</v>
      </c>
      <c r="G120" t="s">
        <v>8218</v>
      </c>
      <c r="H120" t="s">
        <v>8223</v>
      </c>
      <c r="I120" t="s">
        <v>8245</v>
      </c>
      <c r="J120">
        <v>1311902236</v>
      </c>
      <c r="K120" s="9">
        <f>(J120/86400) + DATE(1970,1,1)</f>
        <v>40753.053657407407</v>
      </c>
      <c r="L120">
        <v>1309310236</v>
      </c>
      <c r="M120" s="9">
        <f>(L120/86400) + DATE(1970,1,1)</f>
        <v>40723.053657407407</v>
      </c>
      <c r="N120" s="18">
        <f>YEAR(M120)</f>
        <v>2011</v>
      </c>
      <c r="O120" s="18">
        <f xml:space="preserve"> ROUND((J120-L120)/86400, 0)</f>
        <v>30</v>
      </c>
      <c r="P120" t="b">
        <v>0</v>
      </c>
      <c r="Q120">
        <v>39</v>
      </c>
      <c r="R120" s="14">
        <f>IFERROR(ROUND(E120/Q120,2), "N/A")</f>
        <v>144.91</v>
      </c>
      <c r="S120" t="b">
        <v>1</v>
      </c>
      <c r="T120" t="s">
        <v>8268</v>
      </c>
      <c r="U120" t="s">
        <v>8270</v>
      </c>
    </row>
    <row r="121" spans="1:21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s="12">
        <f>ROUND(E121/D121, 0)</f>
        <v>1</v>
      </c>
      <c r="G121" t="s">
        <v>8218</v>
      </c>
      <c r="H121" t="s">
        <v>8223</v>
      </c>
      <c r="I121" t="s">
        <v>8245</v>
      </c>
      <c r="J121">
        <v>1313276400</v>
      </c>
      <c r="K121" s="9">
        <f>(J121/86400) + DATE(1970,1,1)</f>
        <v>40768.958333333336</v>
      </c>
      <c r="L121">
        <v>1310693986</v>
      </c>
      <c r="M121" s="9">
        <f>(L121/86400) + DATE(1970,1,1)</f>
        <v>40739.069282407407</v>
      </c>
      <c r="N121" s="18">
        <f>YEAR(M121)</f>
        <v>2011</v>
      </c>
      <c r="O121" s="18">
        <f xml:space="preserve"> ROUND((J121-L121)/86400, 0)</f>
        <v>30</v>
      </c>
      <c r="P121" t="b">
        <v>0</v>
      </c>
      <c r="Q121">
        <v>37</v>
      </c>
      <c r="R121" s="14">
        <f>IFERROR(ROUND(E121/Q121,2), "N/A")</f>
        <v>91.84</v>
      </c>
      <c r="S121" t="b">
        <v>1</v>
      </c>
      <c r="T121" t="s">
        <v>8268</v>
      </c>
      <c r="U121" t="s">
        <v>8270</v>
      </c>
    </row>
    <row r="122" spans="1:21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s="12">
        <f>ROUND(E122/D122, 0)</f>
        <v>0</v>
      </c>
      <c r="G122" t="s">
        <v>8219</v>
      </c>
      <c r="H122" t="s">
        <v>8230</v>
      </c>
      <c r="I122" t="s">
        <v>8251</v>
      </c>
      <c r="J122">
        <v>1475457107</v>
      </c>
      <c r="K122" s="9">
        <f>(J122/86400) + DATE(1970,1,1)</f>
        <v>42646.049849537041</v>
      </c>
      <c r="L122">
        <v>1472865107</v>
      </c>
      <c r="M122" s="9">
        <f>(L122/86400) + DATE(1970,1,1)</f>
        <v>42616.049849537041</v>
      </c>
      <c r="N122" s="18">
        <f>YEAR(M122)</f>
        <v>2016</v>
      </c>
      <c r="O122" s="18">
        <f xml:space="preserve"> ROUND((J122-L122)/86400, 0)</f>
        <v>30</v>
      </c>
      <c r="P122" t="b">
        <v>0</v>
      </c>
      <c r="Q122">
        <v>1</v>
      </c>
      <c r="R122" s="14">
        <f>IFERROR(ROUND(E122/Q122,2), "N/A")</f>
        <v>10</v>
      </c>
      <c r="S122" t="b">
        <v>0</v>
      </c>
      <c r="T122" t="s">
        <v>8268</v>
      </c>
      <c r="U122" t="s">
        <v>8271</v>
      </c>
    </row>
    <row r="123" spans="1:21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s="12">
        <f>ROUND(E123/D123, 0)</f>
        <v>0</v>
      </c>
      <c r="G123" t="s">
        <v>8219</v>
      </c>
      <c r="H123" t="s">
        <v>8223</v>
      </c>
      <c r="I123" t="s">
        <v>8245</v>
      </c>
      <c r="J123">
        <v>1429352160</v>
      </c>
      <c r="K123" s="9">
        <f>(J123/86400) + DATE(1970,1,1)</f>
        <v>42112.427777777775</v>
      </c>
      <c r="L123">
        <v>1427993710</v>
      </c>
      <c r="M123" s="9">
        <f>(L123/86400) + DATE(1970,1,1)</f>
        <v>42096.704976851848</v>
      </c>
      <c r="N123" s="18">
        <f>YEAR(M123)</f>
        <v>2015</v>
      </c>
      <c r="O123" s="18">
        <f xml:space="preserve"> ROUND((J123-L123)/86400, 0)</f>
        <v>16</v>
      </c>
      <c r="P123" t="b">
        <v>0</v>
      </c>
      <c r="Q123">
        <v>1</v>
      </c>
      <c r="R123" s="14">
        <f>IFERROR(ROUND(E123/Q123,2), "N/A")</f>
        <v>1</v>
      </c>
      <c r="S123" t="b">
        <v>0</v>
      </c>
      <c r="T123" t="s">
        <v>8268</v>
      </c>
      <c r="U123" t="s">
        <v>8271</v>
      </c>
    </row>
    <row r="124" spans="1:21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s="12">
        <f>ROUND(E124/D124, 0)</f>
        <v>0</v>
      </c>
      <c r="G124" t="s">
        <v>8219</v>
      </c>
      <c r="H124" t="s">
        <v>8223</v>
      </c>
      <c r="I124" t="s">
        <v>8245</v>
      </c>
      <c r="J124">
        <v>1476094907</v>
      </c>
      <c r="K124" s="9">
        <f>(J124/86400) + DATE(1970,1,1)</f>
        <v>42653.431793981479</v>
      </c>
      <c r="L124">
        <v>1470910907</v>
      </c>
      <c r="M124" s="9">
        <f>(L124/86400) + DATE(1970,1,1)</f>
        <v>42593.431793981479</v>
      </c>
      <c r="N124" s="18">
        <f>YEAR(M124)</f>
        <v>2016</v>
      </c>
      <c r="O124" s="18">
        <f xml:space="preserve"> ROUND((J124-L124)/86400, 0)</f>
        <v>60</v>
      </c>
      <c r="P124" t="b">
        <v>0</v>
      </c>
      <c r="Q124">
        <v>0</v>
      </c>
      <c r="R124" s="14" t="str">
        <f>IFERROR(ROUND(E124/Q124,2), "N/A")</f>
        <v>N/A</v>
      </c>
      <c r="S124" t="b">
        <v>0</v>
      </c>
      <c r="T124" t="s">
        <v>8268</v>
      </c>
      <c r="U124" t="s">
        <v>8271</v>
      </c>
    </row>
    <row r="125" spans="1:21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s="12">
        <f>ROUND(E125/D125, 0)</f>
        <v>0</v>
      </c>
      <c r="G125" t="s">
        <v>8219</v>
      </c>
      <c r="H125" t="s">
        <v>8223</v>
      </c>
      <c r="I125" t="s">
        <v>8245</v>
      </c>
      <c r="J125">
        <v>1414533600</v>
      </c>
      <c r="K125" s="9">
        <f>(J125/86400) + DATE(1970,1,1)</f>
        <v>41940.916666666664</v>
      </c>
      <c r="L125">
        <v>1411411564</v>
      </c>
      <c r="M125" s="9">
        <f>(L125/86400) + DATE(1970,1,1)</f>
        <v>41904.781990740739</v>
      </c>
      <c r="N125" s="18">
        <f>YEAR(M125)</f>
        <v>2014</v>
      </c>
      <c r="O125" s="18">
        <f xml:space="preserve"> ROUND((J125-L125)/86400, 0)</f>
        <v>36</v>
      </c>
      <c r="P125" t="b">
        <v>0</v>
      </c>
      <c r="Q125">
        <v>6</v>
      </c>
      <c r="R125" s="14">
        <f>IFERROR(ROUND(E125/Q125,2), "N/A")</f>
        <v>25.17</v>
      </c>
      <c r="S125" t="b">
        <v>0</v>
      </c>
      <c r="T125" t="s">
        <v>8268</v>
      </c>
      <c r="U125" t="s">
        <v>8271</v>
      </c>
    </row>
    <row r="126" spans="1:21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s="12">
        <f>ROUND(E126/D126, 0)</f>
        <v>0</v>
      </c>
      <c r="G126" t="s">
        <v>8219</v>
      </c>
      <c r="H126" t="s">
        <v>8223</v>
      </c>
      <c r="I126" t="s">
        <v>8245</v>
      </c>
      <c r="J126">
        <v>1431728242</v>
      </c>
      <c r="K126" s="9">
        <f>(J126/86400) + DATE(1970,1,1)</f>
        <v>42139.928726851853</v>
      </c>
      <c r="L126">
        <v>1429568242</v>
      </c>
      <c r="M126" s="9">
        <f>(L126/86400) + DATE(1970,1,1)</f>
        <v>42114.928726851853</v>
      </c>
      <c r="N126" s="18">
        <f>YEAR(M126)</f>
        <v>2015</v>
      </c>
      <c r="O126" s="18">
        <f xml:space="preserve"> ROUND((J126-L126)/86400, 0)</f>
        <v>25</v>
      </c>
      <c r="P126" t="b">
        <v>0</v>
      </c>
      <c r="Q126">
        <v>0</v>
      </c>
      <c r="R126" s="14" t="str">
        <f>IFERROR(ROUND(E126/Q126,2), "N/A")</f>
        <v>N/A</v>
      </c>
      <c r="S126" t="b">
        <v>0</v>
      </c>
      <c r="T126" t="s">
        <v>8268</v>
      </c>
      <c r="U126" t="s">
        <v>8271</v>
      </c>
    </row>
    <row r="127" spans="1:21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s="12">
        <f>ROUND(E127/D127, 0)</f>
        <v>0</v>
      </c>
      <c r="G127" t="s">
        <v>8219</v>
      </c>
      <c r="H127" t="s">
        <v>8228</v>
      </c>
      <c r="I127" t="s">
        <v>8250</v>
      </c>
      <c r="J127">
        <v>1486165880</v>
      </c>
      <c r="K127" s="9">
        <f>(J127/86400) + DATE(1970,1,1)</f>
        <v>42769.993981481486</v>
      </c>
      <c r="L127">
        <v>1480981880</v>
      </c>
      <c r="M127" s="9">
        <f>(L127/86400) + DATE(1970,1,1)</f>
        <v>42709.993981481486</v>
      </c>
      <c r="N127" s="18">
        <f>YEAR(M127)</f>
        <v>2016</v>
      </c>
      <c r="O127" s="18">
        <f xml:space="preserve"> ROUND((J127-L127)/86400, 0)</f>
        <v>60</v>
      </c>
      <c r="P127" t="b">
        <v>0</v>
      </c>
      <c r="Q127">
        <v>6</v>
      </c>
      <c r="R127" s="14">
        <f>IFERROR(ROUND(E127/Q127,2), "N/A")</f>
        <v>11.67</v>
      </c>
      <c r="S127" t="b">
        <v>0</v>
      </c>
      <c r="T127" t="s">
        <v>8268</v>
      </c>
      <c r="U127" t="s">
        <v>8271</v>
      </c>
    </row>
    <row r="128" spans="1:21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s="12">
        <f>ROUND(E128/D128, 0)</f>
        <v>0</v>
      </c>
      <c r="G128" t="s">
        <v>8219</v>
      </c>
      <c r="H128" t="s">
        <v>8223</v>
      </c>
      <c r="I128" t="s">
        <v>8245</v>
      </c>
      <c r="J128">
        <v>1433988000</v>
      </c>
      <c r="K128" s="9">
        <f>(J128/86400) + DATE(1970,1,1)</f>
        <v>42166.083333333328</v>
      </c>
      <c r="L128">
        <v>1431353337</v>
      </c>
      <c r="M128" s="9">
        <f>(L128/86400) + DATE(1970,1,1)</f>
        <v>42135.589548611111</v>
      </c>
      <c r="N128" s="18">
        <f>YEAR(M128)</f>
        <v>2015</v>
      </c>
      <c r="O128" s="18">
        <f xml:space="preserve"> ROUND((J128-L128)/86400, 0)</f>
        <v>30</v>
      </c>
      <c r="P128" t="b">
        <v>0</v>
      </c>
      <c r="Q128">
        <v>13</v>
      </c>
      <c r="R128" s="14">
        <f>IFERROR(ROUND(E128/Q128,2), "N/A")</f>
        <v>106.69</v>
      </c>
      <c r="S128" t="b">
        <v>0</v>
      </c>
      <c r="T128" t="s">
        <v>8268</v>
      </c>
      <c r="U128" t="s">
        <v>8271</v>
      </c>
    </row>
    <row r="129" spans="1:21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s="12">
        <f>ROUND(E129/D129, 0)</f>
        <v>0</v>
      </c>
      <c r="G129" t="s">
        <v>8219</v>
      </c>
      <c r="H129" t="s">
        <v>8223</v>
      </c>
      <c r="I129" t="s">
        <v>8245</v>
      </c>
      <c r="J129">
        <v>1428069541</v>
      </c>
      <c r="K129" s="9">
        <f>(J129/86400) + DATE(1970,1,1)</f>
        <v>42097.582650462966</v>
      </c>
      <c r="L129">
        <v>1425481141</v>
      </c>
      <c r="M129" s="9">
        <f>(L129/86400) + DATE(1970,1,1)</f>
        <v>42067.62431712963</v>
      </c>
      <c r="N129" s="18">
        <f>YEAR(M129)</f>
        <v>2015</v>
      </c>
      <c r="O129" s="18">
        <f xml:space="preserve"> ROUND((J129-L129)/86400, 0)</f>
        <v>30</v>
      </c>
      <c r="P129" t="b">
        <v>0</v>
      </c>
      <c r="Q129">
        <v>4</v>
      </c>
      <c r="R129" s="14">
        <f>IFERROR(ROUND(E129/Q129,2), "N/A")</f>
        <v>47.5</v>
      </c>
      <c r="S129" t="b">
        <v>0</v>
      </c>
      <c r="T129" t="s">
        <v>8268</v>
      </c>
      <c r="U129" t="s">
        <v>8271</v>
      </c>
    </row>
    <row r="130" spans="1:21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s="12">
        <f>ROUND(E130/D130, 0)</f>
        <v>0</v>
      </c>
      <c r="G130" t="s">
        <v>8219</v>
      </c>
      <c r="H130" t="s">
        <v>8223</v>
      </c>
      <c r="I130" t="s">
        <v>8245</v>
      </c>
      <c r="J130">
        <v>1476941293</v>
      </c>
      <c r="K130" s="9">
        <f>(J130/86400) + DATE(1970,1,1)</f>
        <v>42663.22792824074</v>
      </c>
      <c r="L130">
        <v>1473917293</v>
      </c>
      <c r="M130" s="9">
        <f>(L130/86400) + DATE(1970,1,1)</f>
        <v>42628.22792824074</v>
      </c>
      <c r="N130" s="18">
        <f>YEAR(M130)</f>
        <v>2016</v>
      </c>
      <c r="O130" s="18">
        <f xml:space="preserve"> ROUND((J130-L130)/86400, 0)</f>
        <v>35</v>
      </c>
      <c r="P130" t="b">
        <v>0</v>
      </c>
      <c r="Q130">
        <v>6</v>
      </c>
      <c r="R130" s="14">
        <f>IFERROR(ROUND(E130/Q130,2), "N/A")</f>
        <v>311.17</v>
      </c>
      <c r="S130" t="b">
        <v>0</v>
      </c>
      <c r="T130" t="s">
        <v>8268</v>
      </c>
      <c r="U130" t="s">
        <v>8271</v>
      </c>
    </row>
    <row r="131" spans="1:21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s="12">
        <f>ROUND(E131/D131, 0)</f>
        <v>0</v>
      </c>
      <c r="G131" t="s">
        <v>8219</v>
      </c>
      <c r="H131" t="s">
        <v>8223</v>
      </c>
      <c r="I131" t="s">
        <v>8245</v>
      </c>
      <c r="J131">
        <v>1414708183</v>
      </c>
      <c r="K131" s="9">
        <f>(J131/86400) + DATE(1970,1,1)</f>
        <v>41942.937303240738</v>
      </c>
      <c r="L131">
        <v>1409524183</v>
      </c>
      <c r="M131" s="9">
        <f>(L131/86400) + DATE(1970,1,1)</f>
        <v>41882.937303240738</v>
      </c>
      <c r="N131" s="18">
        <f>YEAR(M131)</f>
        <v>2014</v>
      </c>
      <c r="O131" s="18">
        <f xml:space="preserve"> ROUND((J131-L131)/86400, 0)</f>
        <v>60</v>
      </c>
      <c r="P131" t="b">
        <v>0</v>
      </c>
      <c r="Q131">
        <v>0</v>
      </c>
      <c r="R131" s="14" t="str">
        <f>IFERROR(ROUND(E131/Q131,2), "N/A")</f>
        <v>N/A</v>
      </c>
      <c r="S131" t="b">
        <v>0</v>
      </c>
      <c r="T131" t="s">
        <v>8268</v>
      </c>
      <c r="U131" t="s">
        <v>8271</v>
      </c>
    </row>
    <row r="132" spans="1:21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s="12">
        <f>ROUND(E132/D132, 0)</f>
        <v>0</v>
      </c>
      <c r="G132" t="s">
        <v>8219</v>
      </c>
      <c r="H132" t="s">
        <v>8224</v>
      </c>
      <c r="I132" t="s">
        <v>8246</v>
      </c>
      <c r="J132">
        <v>1402949760</v>
      </c>
      <c r="K132" s="9">
        <f>(J132/86400) + DATE(1970,1,1)</f>
        <v>41806.844444444447</v>
      </c>
      <c r="L132">
        <v>1400536692</v>
      </c>
      <c r="M132" s="9">
        <f>(L132/86400) + DATE(1970,1,1)</f>
        <v>41778.91541666667</v>
      </c>
      <c r="N132" s="18">
        <f>YEAR(M132)</f>
        <v>2014</v>
      </c>
      <c r="O132" s="18">
        <f xml:space="preserve"> ROUND((J132-L132)/86400, 0)</f>
        <v>28</v>
      </c>
      <c r="P132" t="b">
        <v>0</v>
      </c>
      <c r="Q132">
        <v>0</v>
      </c>
      <c r="R132" s="14" t="str">
        <f>IFERROR(ROUND(E132/Q132,2), "N/A")</f>
        <v>N/A</v>
      </c>
      <c r="S132" t="b">
        <v>0</v>
      </c>
      <c r="T132" t="s">
        <v>8268</v>
      </c>
      <c r="U132" t="s">
        <v>8271</v>
      </c>
    </row>
    <row r="133" spans="1:21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s="12">
        <f>ROUND(E133/D133, 0)</f>
        <v>0</v>
      </c>
      <c r="G133" t="s">
        <v>8219</v>
      </c>
      <c r="H133" t="s">
        <v>8223</v>
      </c>
      <c r="I133" t="s">
        <v>8245</v>
      </c>
      <c r="J133">
        <v>1467763200</v>
      </c>
      <c r="K133" s="9">
        <f>(J133/86400) + DATE(1970,1,1)</f>
        <v>42557</v>
      </c>
      <c r="L133">
        <v>1466453161</v>
      </c>
      <c r="M133" s="9">
        <f>(L133/86400) + DATE(1970,1,1)</f>
        <v>42541.837511574078</v>
      </c>
      <c r="N133" s="18">
        <f>YEAR(M133)</f>
        <v>2016</v>
      </c>
      <c r="O133" s="18">
        <f xml:space="preserve"> ROUND((J133-L133)/86400, 0)</f>
        <v>15</v>
      </c>
      <c r="P133" t="b">
        <v>0</v>
      </c>
      <c r="Q133">
        <v>0</v>
      </c>
      <c r="R133" s="14" t="str">
        <f>IFERROR(ROUND(E133/Q133,2), "N/A")</f>
        <v>N/A</v>
      </c>
      <c r="S133" t="b">
        <v>0</v>
      </c>
      <c r="T133" t="s">
        <v>8268</v>
      </c>
      <c r="U133" t="s">
        <v>8271</v>
      </c>
    </row>
    <row r="134" spans="1:21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s="12">
        <f>ROUND(E134/D134, 0)</f>
        <v>0</v>
      </c>
      <c r="G134" t="s">
        <v>8219</v>
      </c>
      <c r="H134" t="s">
        <v>8223</v>
      </c>
      <c r="I134" t="s">
        <v>8245</v>
      </c>
      <c r="J134">
        <v>1415392207</v>
      </c>
      <c r="K134" s="9">
        <f>(J134/86400) + DATE(1970,1,1)</f>
        <v>41950.854247685187</v>
      </c>
      <c r="L134">
        <v>1411500607</v>
      </c>
      <c r="M134" s="9">
        <f>(L134/86400) + DATE(1970,1,1)</f>
        <v>41905.812581018516</v>
      </c>
      <c r="N134" s="18">
        <f>YEAR(M134)</f>
        <v>2014</v>
      </c>
      <c r="O134" s="18">
        <f xml:space="preserve"> ROUND((J134-L134)/86400, 0)</f>
        <v>45</v>
      </c>
      <c r="P134" t="b">
        <v>0</v>
      </c>
      <c r="Q134">
        <v>81</v>
      </c>
      <c r="R134" s="14">
        <f>IFERROR(ROUND(E134/Q134,2), "N/A")</f>
        <v>94.51</v>
      </c>
      <c r="S134" t="b">
        <v>0</v>
      </c>
      <c r="T134" t="s">
        <v>8268</v>
      </c>
      <c r="U134" t="s">
        <v>8271</v>
      </c>
    </row>
    <row r="135" spans="1:21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s="12">
        <f>ROUND(E135/D135, 0)</f>
        <v>0</v>
      </c>
      <c r="G135" t="s">
        <v>8219</v>
      </c>
      <c r="H135" t="s">
        <v>8223</v>
      </c>
      <c r="I135" t="s">
        <v>8245</v>
      </c>
      <c r="J135">
        <v>1464715860</v>
      </c>
      <c r="K135" s="9">
        <f>(J135/86400) + DATE(1970,1,1)</f>
        <v>42521.729861111111</v>
      </c>
      <c r="L135">
        <v>1462130584</v>
      </c>
      <c r="M135" s="9">
        <f>(L135/86400) + DATE(1970,1,1)</f>
        <v>42491.80768518518</v>
      </c>
      <c r="N135" s="18">
        <f>YEAR(M135)</f>
        <v>2016</v>
      </c>
      <c r="O135" s="18">
        <f xml:space="preserve"> ROUND((J135-L135)/86400, 0)</f>
        <v>30</v>
      </c>
      <c r="P135" t="b">
        <v>0</v>
      </c>
      <c r="Q135">
        <v>0</v>
      </c>
      <c r="R135" s="14" t="str">
        <f>IFERROR(ROUND(E135/Q135,2), "N/A")</f>
        <v>N/A</v>
      </c>
      <c r="S135" t="b">
        <v>0</v>
      </c>
      <c r="T135" t="s">
        <v>8268</v>
      </c>
      <c r="U135" t="s">
        <v>8271</v>
      </c>
    </row>
    <row r="136" spans="1:21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s="12">
        <f>ROUND(E136/D136, 0)</f>
        <v>0</v>
      </c>
      <c r="G136" t="s">
        <v>8219</v>
      </c>
      <c r="H136" t="s">
        <v>8223</v>
      </c>
      <c r="I136" t="s">
        <v>8245</v>
      </c>
      <c r="J136">
        <v>1441386000</v>
      </c>
      <c r="K136" s="9">
        <f>(J136/86400) + DATE(1970,1,1)</f>
        <v>42251.708333333328</v>
      </c>
      <c r="L136">
        <v>1438811418</v>
      </c>
      <c r="M136" s="9">
        <f>(L136/86400) + DATE(1970,1,1)</f>
        <v>42221.909930555557</v>
      </c>
      <c r="N136" s="18">
        <f>YEAR(M136)</f>
        <v>2015</v>
      </c>
      <c r="O136" s="18">
        <f xml:space="preserve"> ROUND((J136-L136)/86400, 0)</f>
        <v>30</v>
      </c>
      <c r="P136" t="b">
        <v>0</v>
      </c>
      <c r="Q136">
        <v>0</v>
      </c>
      <c r="R136" s="14" t="str">
        <f>IFERROR(ROUND(E136/Q136,2), "N/A")</f>
        <v>N/A</v>
      </c>
      <c r="S136" t="b">
        <v>0</v>
      </c>
      <c r="T136" t="s">
        <v>8268</v>
      </c>
      <c r="U136" t="s">
        <v>8271</v>
      </c>
    </row>
    <row r="137" spans="1:21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s="12">
        <f>ROUND(E137/D137, 0)</f>
        <v>0</v>
      </c>
      <c r="G137" t="s">
        <v>8219</v>
      </c>
      <c r="H137" t="s">
        <v>8223</v>
      </c>
      <c r="I137" t="s">
        <v>8245</v>
      </c>
      <c r="J137">
        <v>1404241200</v>
      </c>
      <c r="K137" s="9">
        <f>(J137/86400) + DATE(1970,1,1)</f>
        <v>41821.791666666664</v>
      </c>
      <c r="L137">
        <v>1401354597</v>
      </c>
      <c r="M137" s="9">
        <f>(L137/86400) + DATE(1970,1,1)</f>
        <v>41788.381909722222</v>
      </c>
      <c r="N137" s="18">
        <f>YEAR(M137)</f>
        <v>2014</v>
      </c>
      <c r="O137" s="18">
        <f xml:space="preserve"> ROUND((J137-L137)/86400, 0)</f>
        <v>33</v>
      </c>
      <c r="P137" t="b">
        <v>0</v>
      </c>
      <c r="Q137">
        <v>5</v>
      </c>
      <c r="R137" s="14">
        <f>IFERROR(ROUND(E137/Q137,2), "N/A")</f>
        <v>80.599999999999994</v>
      </c>
      <c r="S137" t="b">
        <v>0</v>
      </c>
      <c r="T137" t="s">
        <v>8268</v>
      </c>
      <c r="U137" t="s">
        <v>8271</v>
      </c>
    </row>
    <row r="138" spans="1:21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s="12">
        <f>ROUND(E138/D138, 0)</f>
        <v>0</v>
      </c>
      <c r="G138" t="s">
        <v>8219</v>
      </c>
      <c r="H138" t="s">
        <v>8223</v>
      </c>
      <c r="I138" t="s">
        <v>8245</v>
      </c>
      <c r="J138">
        <v>1431771360</v>
      </c>
      <c r="K138" s="9">
        <f>(J138/86400) + DATE(1970,1,1)</f>
        <v>42140.427777777775</v>
      </c>
      <c r="L138">
        <v>1427968234</v>
      </c>
      <c r="M138" s="9">
        <f>(L138/86400) + DATE(1970,1,1)</f>
        <v>42096.410115740742</v>
      </c>
      <c r="N138" s="18">
        <f>YEAR(M138)</f>
        <v>2015</v>
      </c>
      <c r="O138" s="18">
        <f xml:space="preserve"> ROUND((J138-L138)/86400, 0)</f>
        <v>44</v>
      </c>
      <c r="P138" t="b">
        <v>0</v>
      </c>
      <c r="Q138">
        <v>0</v>
      </c>
      <c r="R138" s="14" t="str">
        <f>IFERROR(ROUND(E138/Q138,2), "N/A")</f>
        <v>N/A</v>
      </c>
      <c r="S138" t="b">
        <v>0</v>
      </c>
      <c r="T138" t="s">
        <v>8268</v>
      </c>
      <c r="U138" t="s">
        <v>8271</v>
      </c>
    </row>
    <row r="139" spans="1:21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s="12">
        <f>ROUND(E139/D139, 0)</f>
        <v>0</v>
      </c>
      <c r="G139" t="s">
        <v>8219</v>
      </c>
      <c r="H139" t="s">
        <v>8231</v>
      </c>
      <c r="I139" t="s">
        <v>8252</v>
      </c>
      <c r="J139">
        <v>1444657593</v>
      </c>
      <c r="K139" s="9">
        <f>(J139/86400) + DATE(1970,1,1)</f>
        <v>42289.573993055557</v>
      </c>
      <c r="L139">
        <v>1440337593</v>
      </c>
      <c r="M139" s="9">
        <f>(L139/86400) + DATE(1970,1,1)</f>
        <v>42239.573993055557</v>
      </c>
      <c r="N139" s="18">
        <f>YEAR(M139)</f>
        <v>2015</v>
      </c>
      <c r="O139" s="18">
        <f xml:space="preserve"> ROUND((J139-L139)/86400, 0)</f>
        <v>50</v>
      </c>
      <c r="P139" t="b">
        <v>0</v>
      </c>
      <c r="Q139">
        <v>0</v>
      </c>
      <c r="R139" s="14" t="str">
        <f>IFERROR(ROUND(E139/Q139,2), "N/A")</f>
        <v>N/A</v>
      </c>
      <c r="S139" t="b">
        <v>0</v>
      </c>
      <c r="T139" t="s">
        <v>8268</v>
      </c>
      <c r="U139" t="s">
        <v>8271</v>
      </c>
    </row>
    <row r="140" spans="1:21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s="12">
        <f>ROUND(E140/D140, 0)</f>
        <v>0</v>
      </c>
      <c r="G140" t="s">
        <v>8219</v>
      </c>
      <c r="H140" t="s">
        <v>8223</v>
      </c>
      <c r="I140" t="s">
        <v>8245</v>
      </c>
      <c r="J140">
        <v>1438405140</v>
      </c>
      <c r="K140" s="9">
        <f>(J140/86400) + DATE(1970,1,1)</f>
        <v>42217.207638888889</v>
      </c>
      <c r="L140">
        <v>1435731041</v>
      </c>
      <c r="M140" s="9">
        <f>(L140/86400) + DATE(1970,1,1)</f>
        <v>42186.257418981477</v>
      </c>
      <c r="N140" s="18">
        <f>YEAR(M140)</f>
        <v>2015</v>
      </c>
      <c r="O140" s="18">
        <f xml:space="preserve"> ROUND((J140-L140)/86400, 0)</f>
        <v>31</v>
      </c>
      <c r="P140" t="b">
        <v>0</v>
      </c>
      <c r="Q140">
        <v>58</v>
      </c>
      <c r="R140" s="14">
        <f>IFERROR(ROUND(E140/Q140,2), "N/A")</f>
        <v>81.239999999999995</v>
      </c>
      <c r="S140" t="b">
        <v>0</v>
      </c>
      <c r="T140" t="s">
        <v>8268</v>
      </c>
      <c r="U140" t="s">
        <v>8271</v>
      </c>
    </row>
    <row r="141" spans="1:21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s="12">
        <f>ROUND(E141/D141, 0)</f>
        <v>1</v>
      </c>
      <c r="G141" t="s">
        <v>8219</v>
      </c>
      <c r="H141" t="s">
        <v>8223</v>
      </c>
      <c r="I141" t="s">
        <v>8245</v>
      </c>
      <c r="J141">
        <v>1436738772</v>
      </c>
      <c r="K141" s="9">
        <f>(J141/86400) + DATE(1970,1,1)</f>
        <v>42197.920972222222</v>
      </c>
      <c r="L141">
        <v>1435874772</v>
      </c>
      <c r="M141" s="9">
        <f>(L141/86400) + DATE(1970,1,1)</f>
        <v>42187.920972222222</v>
      </c>
      <c r="N141" s="18">
        <f>YEAR(M141)</f>
        <v>2015</v>
      </c>
      <c r="O141" s="18">
        <f xml:space="preserve"> ROUND((J141-L141)/86400, 0)</f>
        <v>10</v>
      </c>
      <c r="P141" t="b">
        <v>0</v>
      </c>
      <c r="Q141">
        <v>1</v>
      </c>
      <c r="R141" s="14">
        <f>IFERROR(ROUND(E141/Q141,2), "N/A")</f>
        <v>500</v>
      </c>
      <c r="S141" t="b">
        <v>0</v>
      </c>
      <c r="T141" t="s">
        <v>8268</v>
      </c>
      <c r="U141" t="s">
        <v>8271</v>
      </c>
    </row>
    <row r="142" spans="1:21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s="12">
        <f>ROUND(E142/D142, 0)</f>
        <v>0</v>
      </c>
      <c r="G142" t="s">
        <v>8219</v>
      </c>
      <c r="H142" t="s">
        <v>8223</v>
      </c>
      <c r="I142" t="s">
        <v>8245</v>
      </c>
      <c r="J142">
        <v>1426823132</v>
      </c>
      <c r="K142" s="9">
        <f>(J142/86400) + DATE(1970,1,1)</f>
        <v>42083.15662037037</v>
      </c>
      <c r="L142">
        <v>1424234732</v>
      </c>
      <c r="M142" s="9">
        <f>(L142/86400) + DATE(1970,1,1)</f>
        <v>42053.198287037041</v>
      </c>
      <c r="N142" s="18">
        <f>YEAR(M142)</f>
        <v>2015</v>
      </c>
      <c r="O142" s="18">
        <f xml:space="preserve"> ROUND((J142-L142)/86400, 0)</f>
        <v>30</v>
      </c>
      <c r="P142" t="b">
        <v>0</v>
      </c>
      <c r="Q142">
        <v>0</v>
      </c>
      <c r="R142" s="14" t="str">
        <f>IFERROR(ROUND(E142/Q142,2), "N/A")</f>
        <v>N/A</v>
      </c>
      <c r="S142" t="b">
        <v>0</v>
      </c>
      <c r="T142" t="s">
        <v>8268</v>
      </c>
      <c r="U142" t="s">
        <v>8271</v>
      </c>
    </row>
    <row r="143" spans="1:21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s="12">
        <f>ROUND(E143/D143, 0)</f>
        <v>0</v>
      </c>
      <c r="G143" t="s">
        <v>8219</v>
      </c>
      <c r="H143" t="s">
        <v>8223</v>
      </c>
      <c r="I143" t="s">
        <v>8245</v>
      </c>
      <c r="J143">
        <v>1433043623</v>
      </c>
      <c r="K143" s="9">
        <f>(J143/86400) + DATE(1970,1,1)</f>
        <v>42155.153043981481</v>
      </c>
      <c r="L143">
        <v>1429155623</v>
      </c>
      <c r="M143" s="9">
        <f>(L143/86400) + DATE(1970,1,1)</f>
        <v>42110.153043981481</v>
      </c>
      <c r="N143" s="18">
        <f>YEAR(M143)</f>
        <v>2015</v>
      </c>
      <c r="O143" s="18">
        <f xml:space="preserve"> ROUND((J143-L143)/86400, 0)</f>
        <v>45</v>
      </c>
      <c r="P143" t="b">
        <v>0</v>
      </c>
      <c r="Q143">
        <v>28</v>
      </c>
      <c r="R143" s="14">
        <f>IFERROR(ROUND(E143/Q143,2), "N/A")</f>
        <v>46.18</v>
      </c>
      <c r="S143" t="b">
        <v>0</v>
      </c>
      <c r="T143" t="s">
        <v>8268</v>
      </c>
      <c r="U143" t="s">
        <v>8271</v>
      </c>
    </row>
    <row r="144" spans="1:21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s="12">
        <f>ROUND(E144/D144, 0)</f>
        <v>0</v>
      </c>
      <c r="G144" t="s">
        <v>8219</v>
      </c>
      <c r="H144" t="s">
        <v>8223</v>
      </c>
      <c r="I144" t="s">
        <v>8245</v>
      </c>
      <c r="J144">
        <v>1416176778</v>
      </c>
      <c r="K144" s="9">
        <f>(J144/86400) + DATE(1970,1,1)</f>
        <v>41959.934930555552</v>
      </c>
      <c r="L144">
        <v>1414358778</v>
      </c>
      <c r="M144" s="9">
        <f>(L144/86400) + DATE(1970,1,1)</f>
        <v>41938.893263888887</v>
      </c>
      <c r="N144" s="18">
        <f>YEAR(M144)</f>
        <v>2014</v>
      </c>
      <c r="O144" s="18">
        <f xml:space="preserve"> ROUND((J144-L144)/86400, 0)</f>
        <v>21</v>
      </c>
      <c r="P144" t="b">
        <v>0</v>
      </c>
      <c r="Q144">
        <v>1</v>
      </c>
      <c r="R144" s="14">
        <f>IFERROR(ROUND(E144/Q144,2), "N/A")</f>
        <v>10</v>
      </c>
      <c r="S144" t="b">
        <v>0</v>
      </c>
      <c r="T144" t="s">
        <v>8268</v>
      </c>
      <c r="U144" t="s">
        <v>8271</v>
      </c>
    </row>
    <row r="145" spans="1:21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s="12">
        <f>ROUND(E145/D145, 0)</f>
        <v>0</v>
      </c>
      <c r="G145" t="s">
        <v>8219</v>
      </c>
      <c r="H145" t="s">
        <v>8225</v>
      </c>
      <c r="I145" t="s">
        <v>8247</v>
      </c>
      <c r="J145">
        <v>1472882100</v>
      </c>
      <c r="K145" s="9">
        <f>(J145/86400) + DATE(1970,1,1)</f>
        <v>42616.246527777781</v>
      </c>
      <c r="L145">
        <v>1467941542</v>
      </c>
      <c r="M145" s="9">
        <f>(L145/86400) + DATE(1970,1,1)</f>
        <v>42559.064143518517</v>
      </c>
      <c r="N145" s="18">
        <f>YEAR(M145)</f>
        <v>2016</v>
      </c>
      <c r="O145" s="18">
        <f xml:space="preserve"> ROUND((J145-L145)/86400, 0)</f>
        <v>57</v>
      </c>
      <c r="P145" t="b">
        <v>0</v>
      </c>
      <c r="Q145">
        <v>0</v>
      </c>
      <c r="R145" s="14" t="str">
        <f>IFERROR(ROUND(E145/Q145,2), "N/A")</f>
        <v>N/A</v>
      </c>
      <c r="S145" t="b">
        <v>0</v>
      </c>
      <c r="T145" t="s">
        <v>8268</v>
      </c>
      <c r="U145" t="s">
        <v>8271</v>
      </c>
    </row>
    <row r="146" spans="1:21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s="12">
        <f>ROUND(E146/D146, 0)</f>
        <v>0</v>
      </c>
      <c r="G146" t="s">
        <v>8219</v>
      </c>
      <c r="H146" t="s">
        <v>8228</v>
      </c>
      <c r="I146" t="s">
        <v>8250</v>
      </c>
      <c r="J146">
        <v>1428945472</v>
      </c>
      <c r="K146" s="9">
        <f>(J146/86400) + DATE(1970,1,1)</f>
        <v>42107.72074074074</v>
      </c>
      <c r="L146">
        <v>1423765072</v>
      </c>
      <c r="M146" s="9">
        <f>(L146/86400) + DATE(1970,1,1)</f>
        <v>42047.762407407412</v>
      </c>
      <c r="N146" s="18">
        <f>YEAR(M146)</f>
        <v>2015</v>
      </c>
      <c r="O146" s="18">
        <f xml:space="preserve"> ROUND((J146-L146)/86400, 0)</f>
        <v>60</v>
      </c>
      <c r="P146" t="b">
        <v>0</v>
      </c>
      <c r="Q146">
        <v>37</v>
      </c>
      <c r="R146" s="14">
        <f>IFERROR(ROUND(E146/Q146,2), "N/A")</f>
        <v>55.95</v>
      </c>
      <c r="S146" t="b">
        <v>0</v>
      </c>
      <c r="T146" t="s">
        <v>8268</v>
      </c>
      <c r="U146" t="s">
        <v>8271</v>
      </c>
    </row>
    <row r="147" spans="1:21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s="12">
        <f>ROUND(E147/D147, 0)</f>
        <v>0</v>
      </c>
      <c r="G147" t="s">
        <v>8219</v>
      </c>
      <c r="H147" t="s">
        <v>8223</v>
      </c>
      <c r="I147" t="s">
        <v>8245</v>
      </c>
      <c r="J147">
        <v>1439298052</v>
      </c>
      <c r="K147" s="9">
        <f>(J147/86400) + DATE(1970,1,1)</f>
        <v>42227.542268518519</v>
      </c>
      <c r="L147">
        <v>1436965252</v>
      </c>
      <c r="M147" s="9">
        <f>(L147/86400) + DATE(1970,1,1)</f>
        <v>42200.542268518519</v>
      </c>
      <c r="N147" s="18">
        <f>YEAR(M147)</f>
        <v>2015</v>
      </c>
      <c r="O147" s="18">
        <f xml:space="preserve"> ROUND((J147-L147)/86400, 0)</f>
        <v>27</v>
      </c>
      <c r="P147" t="b">
        <v>0</v>
      </c>
      <c r="Q147">
        <v>9</v>
      </c>
      <c r="R147" s="14">
        <f>IFERROR(ROUND(E147/Q147,2), "N/A")</f>
        <v>37.56</v>
      </c>
      <c r="S147" t="b">
        <v>0</v>
      </c>
      <c r="T147" t="s">
        <v>8268</v>
      </c>
      <c r="U147" t="s">
        <v>8271</v>
      </c>
    </row>
    <row r="148" spans="1:21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s="12">
        <f>ROUND(E148/D148, 0)</f>
        <v>0</v>
      </c>
      <c r="G148" t="s">
        <v>8219</v>
      </c>
      <c r="H148" t="s">
        <v>8223</v>
      </c>
      <c r="I148" t="s">
        <v>8245</v>
      </c>
      <c r="J148">
        <v>1484698998</v>
      </c>
      <c r="K148" s="9">
        <f>(J148/86400) + DATE(1970,1,1)</f>
        <v>42753.016180555554</v>
      </c>
      <c r="L148">
        <v>1479514998</v>
      </c>
      <c r="M148" s="9">
        <f>(L148/86400) + DATE(1970,1,1)</f>
        <v>42693.016180555554</v>
      </c>
      <c r="N148" s="18">
        <f>YEAR(M148)</f>
        <v>2016</v>
      </c>
      <c r="O148" s="18">
        <f xml:space="preserve"> ROUND((J148-L148)/86400, 0)</f>
        <v>60</v>
      </c>
      <c r="P148" t="b">
        <v>0</v>
      </c>
      <c r="Q148">
        <v>3</v>
      </c>
      <c r="R148" s="14">
        <f>IFERROR(ROUND(E148/Q148,2), "N/A")</f>
        <v>38.33</v>
      </c>
      <c r="S148" t="b">
        <v>0</v>
      </c>
      <c r="T148" t="s">
        <v>8268</v>
      </c>
      <c r="U148" t="s">
        <v>8271</v>
      </c>
    </row>
    <row r="149" spans="1:21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s="12">
        <f>ROUND(E149/D149, 0)</f>
        <v>0</v>
      </c>
      <c r="G149" t="s">
        <v>8219</v>
      </c>
      <c r="H149" t="s">
        <v>8224</v>
      </c>
      <c r="I149" t="s">
        <v>8246</v>
      </c>
      <c r="J149">
        <v>1420741080</v>
      </c>
      <c r="K149" s="9">
        <f>(J149/86400) + DATE(1970,1,1)</f>
        <v>42012.762499999997</v>
      </c>
      <c r="L149">
        <v>1417026340</v>
      </c>
      <c r="M149" s="9">
        <f>(L149/86400) + DATE(1970,1,1)</f>
        <v>41969.767824074079</v>
      </c>
      <c r="N149" s="18">
        <f>YEAR(M149)</f>
        <v>2014</v>
      </c>
      <c r="O149" s="18">
        <f xml:space="preserve"> ROUND((J149-L149)/86400, 0)</f>
        <v>43</v>
      </c>
      <c r="P149" t="b">
        <v>0</v>
      </c>
      <c r="Q149">
        <v>0</v>
      </c>
      <c r="R149" s="14" t="str">
        <f>IFERROR(ROUND(E149/Q149,2), "N/A")</f>
        <v>N/A</v>
      </c>
      <c r="S149" t="b">
        <v>0</v>
      </c>
      <c r="T149" t="s">
        <v>8268</v>
      </c>
      <c r="U149" t="s">
        <v>8271</v>
      </c>
    </row>
    <row r="150" spans="1:21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s="12">
        <f>ROUND(E150/D150, 0)</f>
        <v>0</v>
      </c>
      <c r="G150" t="s">
        <v>8219</v>
      </c>
      <c r="H150" t="s">
        <v>8223</v>
      </c>
      <c r="I150" t="s">
        <v>8245</v>
      </c>
      <c r="J150">
        <v>1456555536</v>
      </c>
      <c r="K150" s="9">
        <f>(J150/86400) + DATE(1970,1,1)</f>
        <v>42427.281666666662</v>
      </c>
      <c r="L150">
        <v>1453963536</v>
      </c>
      <c r="M150" s="9">
        <f>(L150/86400) + DATE(1970,1,1)</f>
        <v>42397.281666666662</v>
      </c>
      <c r="N150" s="18">
        <f>YEAR(M150)</f>
        <v>2016</v>
      </c>
      <c r="O150" s="18">
        <f xml:space="preserve"> ROUND((J150-L150)/86400, 0)</f>
        <v>30</v>
      </c>
      <c r="P150" t="b">
        <v>0</v>
      </c>
      <c r="Q150">
        <v>2</v>
      </c>
      <c r="R150" s="14">
        <f>IFERROR(ROUND(E150/Q150,2), "N/A")</f>
        <v>20</v>
      </c>
      <c r="S150" t="b">
        <v>0</v>
      </c>
      <c r="T150" t="s">
        <v>8268</v>
      </c>
      <c r="U150" t="s">
        <v>8271</v>
      </c>
    </row>
    <row r="151" spans="1:21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s="12">
        <f>ROUND(E151/D151, 0)</f>
        <v>0</v>
      </c>
      <c r="G151" t="s">
        <v>8219</v>
      </c>
      <c r="H151" t="s">
        <v>8223</v>
      </c>
      <c r="I151" t="s">
        <v>8245</v>
      </c>
      <c r="J151">
        <v>1419494400</v>
      </c>
      <c r="K151" s="9">
        <f>(J151/86400) + DATE(1970,1,1)</f>
        <v>41998.333333333328</v>
      </c>
      <c r="L151">
        <v>1416888470</v>
      </c>
      <c r="M151" s="9">
        <f>(L151/86400) + DATE(1970,1,1)</f>
        <v>41968.172106481477</v>
      </c>
      <c r="N151" s="18">
        <f>YEAR(M151)</f>
        <v>2014</v>
      </c>
      <c r="O151" s="18">
        <f xml:space="preserve"> ROUND((J151-L151)/86400, 0)</f>
        <v>30</v>
      </c>
      <c r="P151" t="b">
        <v>0</v>
      </c>
      <c r="Q151">
        <v>6</v>
      </c>
      <c r="R151" s="14">
        <f>IFERROR(ROUND(E151/Q151,2), "N/A")</f>
        <v>15.33</v>
      </c>
      <c r="S151" t="b">
        <v>0</v>
      </c>
      <c r="T151" t="s">
        <v>8268</v>
      </c>
      <c r="U151" t="s">
        <v>8271</v>
      </c>
    </row>
    <row r="152" spans="1:21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s="12">
        <f>ROUND(E152/D152, 0)</f>
        <v>0</v>
      </c>
      <c r="G152" t="s">
        <v>8219</v>
      </c>
      <c r="H152" t="s">
        <v>8223</v>
      </c>
      <c r="I152" t="s">
        <v>8245</v>
      </c>
      <c r="J152">
        <v>1432612382</v>
      </c>
      <c r="K152" s="9">
        <f>(J152/86400) + DATE(1970,1,1)</f>
        <v>42150.161828703705</v>
      </c>
      <c r="L152">
        <v>1427428382</v>
      </c>
      <c r="M152" s="9">
        <f>(L152/86400) + DATE(1970,1,1)</f>
        <v>42090.161828703705</v>
      </c>
      <c r="N152" s="18">
        <f>YEAR(M152)</f>
        <v>2015</v>
      </c>
      <c r="O152" s="18">
        <f xml:space="preserve"> ROUND((J152-L152)/86400, 0)</f>
        <v>60</v>
      </c>
      <c r="P152" t="b">
        <v>0</v>
      </c>
      <c r="Q152">
        <v>67</v>
      </c>
      <c r="R152" s="14">
        <f>IFERROR(ROUND(E152/Q152,2), "N/A")</f>
        <v>449.43</v>
      </c>
      <c r="S152" t="b">
        <v>0</v>
      </c>
      <c r="T152" t="s">
        <v>8268</v>
      </c>
      <c r="U152" t="s">
        <v>8271</v>
      </c>
    </row>
    <row r="153" spans="1:21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s="12">
        <f>ROUND(E153/D153, 0)</f>
        <v>0</v>
      </c>
      <c r="G153" t="s">
        <v>8219</v>
      </c>
      <c r="H153" t="s">
        <v>8225</v>
      </c>
      <c r="I153" t="s">
        <v>8247</v>
      </c>
      <c r="J153">
        <v>1434633191</v>
      </c>
      <c r="K153" s="9">
        <f>(J153/86400) + DATE(1970,1,1)</f>
        <v>42173.550821759258</v>
      </c>
      <c r="L153">
        <v>1429449191</v>
      </c>
      <c r="M153" s="9">
        <f>(L153/86400) + DATE(1970,1,1)</f>
        <v>42113.550821759258</v>
      </c>
      <c r="N153" s="18">
        <f>YEAR(M153)</f>
        <v>2015</v>
      </c>
      <c r="O153" s="18">
        <f xml:space="preserve"> ROUND((J153-L153)/86400, 0)</f>
        <v>60</v>
      </c>
      <c r="P153" t="b">
        <v>0</v>
      </c>
      <c r="Q153">
        <v>5</v>
      </c>
      <c r="R153" s="14">
        <f>IFERROR(ROUND(E153/Q153,2), "N/A")</f>
        <v>28</v>
      </c>
      <c r="S153" t="b">
        <v>0</v>
      </c>
      <c r="T153" t="s">
        <v>8268</v>
      </c>
      <c r="U153" t="s">
        <v>8271</v>
      </c>
    </row>
    <row r="154" spans="1:21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s="12">
        <f>ROUND(E154/D154, 0)</f>
        <v>0</v>
      </c>
      <c r="G154" t="s">
        <v>8219</v>
      </c>
      <c r="H154" t="s">
        <v>8223</v>
      </c>
      <c r="I154" t="s">
        <v>8245</v>
      </c>
      <c r="J154">
        <v>1411437100</v>
      </c>
      <c r="K154" s="9">
        <f>(J154/86400) + DATE(1970,1,1)</f>
        <v>41905.077546296292</v>
      </c>
      <c r="L154">
        <v>1408845100</v>
      </c>
      <c r="M154" s="9">
        <f>(L154/86400) + DATE(1970,1,1)</f>
        <v>41875.077546296292</v>
      </c>
      <c r="N154" s="18">
        <f>YEAR(M154)</f>
        <v>2014</v>
      </c>
      <c r="O154" s="18">
        <f xml:space="preserve"> ROUND((J154-L154)/86400, 0)</f>
        <v>30</v>
      </c>
      <c r="P154" t="b">
        <v>0</v>
      </c>
      <c r="Q154">
        <v>2</v>
      </c>
      <c r="R154" s="14">
        <f>IFERROR(ROUND(E154/Q154,2), "N/A")</f>
        <v>15</v>
      </c>
      <c r="S154" t="b">
        <v>0</v>
      </c>
      <c r="T154" t="s">
        <v>8268</v>
      </c>
      <c r="U154" t="s">
        <v>8271</v>
      </c>
    </row>
    <row r="155" spans="1:21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s="12">
        <f>ROUND(E155/D155, 0)</f>
        <v>0</v>
      </c>
      <c r="G155" t="s">
        <v>8219</v>
      </c>
      <c r="H155" t="s">
        <v>8223</v>
      </c>
      <c r="I155" t="s">
        <v>8245</v>
      </c>
      <c r="J155">
        <v>1417532644</v>
      </c>
      <c r="K155" s="9">
        <f>(J155/86400) + DATE(1970,1,1)</f>
        <v>41975.627824074079</v>
      </c>
      <c r="L155">
        <v>1413900244</v>
      </c>
      <c r="M155" s="9">
        <f>(L155/86400) + DATE(1970,1,1)</f>
        <v>41933.586157407408</v>
      </c>
      <c r="N155" s="18">
        <f>YEAR(M155)</f>
        <v>2014</v>
      </c>
      <c r="O155" s="18">
        <f xml:space="preserve"> ROUND((J155-L155)/86400, 0)</f>
        <v>42</v>
      </c>
      <c r="P155" t="b">
        <v>0</v>
      </c>
      <c r="Q155">
        <v>10</v>
      </c>
      <c r="R155" s="14">
        <f>IFERROR(ROUND(E155/Q155,2), "N/A")</f>
        <v>35.9</v>
      </c>
      <c r="S155" t="b">
        <v>0</v>
      </c>
      <c r="T155" t="s">
        <v>8268</v>
      </c>
      <c r="U155" t="s">
        <v>8271</v>
      </c>
    </row>
    <row r="156" spans="1:21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s="12">
        <f>ROUND(E156/D156, 0)</f>
        <v>0</v>
      </c>
      <c r="G156" t="s">
        <v>8219</v>
      </c>
      <c r="H156" t="s">
        <v>8223</v>
      </c>
      <c r="I156" t="s">
        <v>8245</v>
      </c>
      <c r="J156">
        <v>1433336895</v>
      </c>
      <c r="K156" s="9">
        <f>(J156/86400) + DATE(1970,1,1)</f>
        <v>42158.547395833331</v>
      </c>
      <c r="L156">
        <v>1429621695</v>
      </c>
      <c r="M156" s="9">
        <f>(L156/86400) + DATE(1970,1,1)</f>
        <v>42115.547395833331</v>
      </c>
      <c r="N156" s="18">
        <f>YEAR(M156)</f>
        <v>2015</v>
      </c>
      <c r="O156" s="18">
        <f xml:space="preserve"> ROUND((J156-L156)/86400, 0)</f>
        <v>43</v>
      </c>
      <c r="P156" t="b">
        <v>0</v>
      </c>
      <c r="Q156">
        <v>3</v>
      </c>
      <c r="R156" s="14">
        <f>IFERROR(ROUND(E156/Q156,2), "N/A")</f>
        <v>13.33</v>
      </c>
      <c r="S156" t="b">
        <v>0</v>
      </c>
      <c r="T156" t="s">
        <v>8268</v>
      </c>
      <c r="U156" t="s">
        <v>8271</v>
      </c>
    </row>
    <row r="157" spans="1:21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s="12">
        <f>ROUND(E157/D157, 0)</f>
        <v>0</v>
      </c>
      <c r="G157" t="s">
        <v>8219</v>
      </c>
      <c r="H157" t="s">
        <v>8223</v>
      </c>
      <c r="I157" t="s">
        <v>8245</v>
      </c>
      <c r="J157">
        <v>1437657935</v>
      </c>
      <c r="K157" s="9">
        <f>(J157/86400) + DATE(1970,1,1)</f>
        <v>42208.559432870374</v>
      </c>
      <c r="L157">
        <v>1434201935</v>
      </c>
      <c r="M157" s="9">
        <f>(L157/86400) + DATE(1970,1,1)</f>
        <v>42168.559432870374</v>
      </c>
      <c r="N157" s="18">
        <f>YEAR(M157)</f>
        <v>2015</v>
      </c>
      <c r="O157" s="18">
        <f xml:space="preserve"> ROUND((J157-L157)/86400, 0)</f>
        <v>40</v>
      </c>
      <c r="P157" t="b">
        <v>0</v>
      </c>
      <c r="Q157">
        <v>4</v>
      </c>
      <c r="R157" s="14">
        <f>IFERROR(ROUND(E157/Q157,2), "N/A")</f>
        <v>20.25</v>
      </c>
      <c r="S157" t="b">
        <v>0</v>
      </c>
      <c r="T157" t="s">
        <v>8268</v>
      </c>
      <c r="U157" t="s">
        <v>8271</v>
      </c>
    </row>
    <row r="158" spans="1:21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s="12">
        <f>ROUND(E158/D158, 0)</f>
        <v>0</v>
      </c>
      <c r="G158" t="s">
        <v>8219</v>
      </c>
      <c r="H158" t="s">
        <v>8228</v>
      </c>
      <c r="I158" t="s">
        <v>8250</v>
      </c>
      <c r="J158">
        <v>1407034796</v>
      </c>
      <c r="K158" s="9">
        <f>(J158/86400) + DATE(1970,1,1)</f>
        <v>41854.124953703707</v>
      </c>
      <c r="L158">
        <v>1401850796</v>
      </c>
      <c r="M158" s="9">
        <f>(L158/86400) + DATE(1970,1,1)</f>
        <v>41794.124953703707</v>
      </c>
      <c r="N158" s="18">
        <f>YEAR(M158)</f>
        <v>2014</v>
      </c>
      <c r="O158" s="18">
        <f xml:space="preserve"> ROUND((J158-L158)/86400, 0)</f>
        <v>60</v>
      </c>
      <c r="P158" t="b">
        <v>0</v>
      </c>
      <c r="Q158">
        <v>15</v>
      </c>
      <c r="R158" s="14">
        <f>IFERROR(ROUND(E158/Q158,2), "N/A")</f>
        <v>119</v>
      </c>
      <c r="S158" t="b">
        <v>0</v>
      </c>
      <c r="T158" t="s">
        <v>8268</v>
      </c>
      <c r="U158" t="s">
        <v>8271</v>
      </c>
    </row>
    <row r="159" spans="1:21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s="12">
        <f>ROUND(E159/D159, 0)</f>
        <v>0</v>
      </c>
      <c r="G159" t="s">
        <v>8219</v>
      </c>
      <c r="H159" t="s">
        <v>8223</v>
      </c>
      <c r="I159" t="s">
        <v>8245</v>
      </c>
      <c r="J159">
        <v>1456523572</v>
      </c>
      <c r="K159" s="9">
        <f>(J159/86400) + DATE(1970,1,1)</f>
        <v>42426.911712962959</v>
      </c>
      <c r="L159">
        <v>1453931572</v>
      </c>
      <c r="M159" s="9">
        <f>(L159/86400) + DATE(1970,1,1)</f>
        <v>42396.911712962959</v>
      </c>
      <c r="N159" s="18">
        <f>YEAR(M159)</f>
        <v>2016</v>
      </c>
      <c r="O159" s="18">
        <f xml:space="preserve"> ROUND((J159-L159)/86400, 0)</f>
        <v>30</v>
      </c>
      <c r="P159" t="b">
        <v>0</v>
      </c>
      <c r="Q159">
        <v>2</v>
      </c>
      <c r="R159" s="14">
        <f>IFERROR(ROUND(E159/Q159,2), "N/A")</f>
        <v>4</v>
      </c>
      <c r="S159" t="b">
        <v>0</v>
      </c>
      <c r="T159" t="s">
        <v>8268</v>
      </c>
      <c r="U159" t="s">
        <v>8271</v>
      </c>
    </row>
    <row r="160" spans="1:21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s="12">
        <f>ROUND(E160/D160, 0)</f>
        <v>0</v>
      </c>
      <c r="G160" t="s">
        <v>8219</v>
      </c>
      <c r="H160" t="s">
        <v>8223</v>
      </c>
      <c r="I160" t="s">
        <v>8245</v>
      </c>
      <c r="J160">
        <v>1413942628</v>
      </c>
      <c r="K160" s="9">
        <f>(J160/86400) + DATE(1970,1,1)</f>
        <v>41934.07671296296</v>
      </c>
      <c r="L160">
        <v>1411350628</v>
      </c>
      <c r="M160" s="9">
        <f>(L160/86400) + DATE(1970,1,1)</f>
        <v>41904.07671296296</v>
      </c>
      <c r="N160" s="18">
        <f>YEAR(M160)</f>
        <v>2014</v>
      </c>
      <c r="O160" s="18">
        <f xml:space="preserve"> ROUND((J160-L160)/86400, 0)</f>
        <v>30</v>
      </c>
      <c r="P160" t="b">
        <v>0</v>
      </c>
      <c r="Q160">
        <v>0</v>
      </c>
      <c r="R160" s="14" t="str">
        <f>IFERROR(ROUND(E160/Q160,2), "N/A")</f>
        <v>N/A</v>
      </c>
      <c r="S160" t="b">
        <v>0</v>
      </c>
      <c r="T160" t="s">
        <v>8268</v>
      </c>
      <c r="U160" t="s">
        <v>8271</v>
      </c>
    </row>
    <row r="161" spans="1:21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s="12">
        <f>ROUND(E161/D161, 0)</f>
        <v>0</v>
      </c>
      <c r="G161" t="s">
        <v>8219</v>
      </c>
      <c r="H161" t="s">
        <v>8223</v>
      </c>
      <c r="I161" t="s">
        <v>8245</v>
      </c>
      <c r="J161">
        <v>1467541545</v>
      </c>
      <c r="K161" s="9">
        <f>(J161/86400) + DATE(1970,1,1)</f>
        <v>42554.434548611112</v>
      </c>
      <c r="L161">
        <v>1464085545</v>
      </c>
      <c r="M161" s="9">
        <f>(L161/86400) + DATE(1970,1,1)</f>
        <v>42514.434548611112</v>
      </c>
      <c r="N161" s="18">
        <f>YEAR(M161)</f>
        <v>2016</v>
      </c>
      <c r="O161" s="18">
        <f xml:space="preserve"> ROUND((J161-L161)/86400, 0)</f>
        <v>40</v>
      </c>
      <c r="P161" t="b">
        <v>0</v>
      </c>
      <c r="Q161">
        <v>1</v>
      </c>
      <c r="R161" s="14">
        <f>IFERROR(ROUND(E161/Q161,2), "N/A")</f>
        <v>10</v>
      </c>
      <c r="S161" t="b">
        <v>0</v>
      </c>
      <c r="T161" t="s">
        <v>8268</v>
      </c>
      <c r="U161" t="s">
        <v>8271</v>
      </c>
    </row>
    <row r="162" spans="1:21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s="12">
        <f>ROUND(E162/D162, 0)</f>
        <v>0</v>
      </c>
      <c r="G162" t="s">
        <v>8220</v>
      </c>
      <c r="H162" t="s">
        <v>8223</v>
      </c>
      <c r="I162" t="s">
        <v>8245</v>
      </c>
      <c r="J162">
        <v>1439675691</v>
      </c>
      <c r="K162" s="9">
        <f>(J162/86400) + DATE(1970,1,1)</f>
        <v>42231.913090277776</v>
      </c>
      <c r="L162">
        <v>1434491691</v>
      </c>
      <c r="M162" s="9">
        <f>(L162/86400) + DATE(1970,1,1)</f>
        <v>42171.913090277776</v>
      </c>
      <c r="N162" s="18">
        <f>YEAR(M162)</f>
        <v>2015</v>
      </c>
      <c r="O162" s="18">
        <f xml:space="preserve"> ROUND((J162-L162)/86400, 0)</f>
        <v>60</v>
      </c>
      <c r="P162" t="b">
        <v>0</v>
      </c>
      <c r="Q162">
        <v>0</v>
      </c>
      <c r="R162" s="14" t="str">
        <f>IFERROR(ROUND(E162/Q162,2), "N/A")</f>
        <v>N/A</v>
      </c>
      <c r="S162" t="b">
        <v>0</v>
      </c>
      <c r="T162" t="s">
        <v>8268</v>
      </c>
      <c r="U162" t="s">
        <v>8272</v>
      </c>
    </row>
    <row r="163" spans="1:21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s="12">
        <f>ROUND(E163/D163, 0)</f>
        <v>0</v>
      </c>
      <c r="G163" t="s">
        <v>8220</v>
      </c>
      <c r="H163" t="s">
        <v>8223</v>
      </c>
      <c r="I163" t="s">
        <v>8245</v>
      </c>
      <c r="J163">
        <v>1404318595</v>
      </c>
      <c r="K163" s="9">
        <f>(J163/86400) + DATE(1970,1,1)</f>
        <v>41822.687442129631</v>
      </c>
      <c r="L163">
        <v>1401726595</v>
      </c>
      <c r="M163" s="9">
        <f>(L163/86400) + DATE(1970,1,1)</f>
        <v>41792.687442129631</v>
      </c>
      <c r="N163" s="18">
        <f>YEAR(M163)</f>
        <v>2014</v>
      </c>
      <c r="O163" s="18">
        <f xml:space="preserve"> ROUND((J163-L163)/86400, 0)</f>
        <v>30</v>
      </c>
      <c r="P163" t="b">
        <v>0</v>
      </c>
      <c r="Q163">
        <v>1</v>
      </c>
      <c r="R163" s="14">
        <f>IFERROR(ROUND(E163/Q163,2), "N/A")</f>
        <v>5</v>
      </c>
      <c r="S163" t="b">
        <v>0</v>
      </c>
      <c r="T163" t="s">
        <v>8268</v>
      </c>
      <c r="U163" t="s">
        <v>8272</v>
      </c>
    </row>
    <row r="164" spans="1:21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s="12">
        <f>ROUND(E164/D164, 0)</f>
        <v>0</v>
      </c>
      <c r="G164" t="s">
        <v>8220</v>
      </c>
      <c r="H164" t="s">
        <v>8223</v>
      </c>
      <c r="I164" t="s">
        <v>8245</v>
      </c>
      <c r="J164">
        <v>1408232520</v>
      </c>
      <c r="K164" s="9">
        <f>(J164/86400) + DATE(1970,1,1)</f>
        <v>41867.987500000003</v>
      </c>
      <c r="L164">
        <v>1405393356</v>
      </c>
      <c r="M164" s="9">
        <f>(L164/86400) + DATE(1970,1,1)</f>
        <v>41835.126805555556</v>
      </c>
      <c r="N164" s="18">
        <f>YEAR(M164)</f>
        <v>2014</v>
      </c>
      <c r="O164" s="18">
        <f xml:space="preserve"> ROUND((J164-L164)/86400, 0)</f>
        <v>33</v>
      </c>
      <c r="P164" t="b">
        <v>0</v>
      </c>
      <c r="Q164">
        <v>10</v>
      </c>
      <c r="R164" s="14">
        <f>IFERROR(ROUND(E164/Q164,2), "N/A")</f>
        <v>43.5</v>
      </c>
      <c r="S164" t="b">
        <v>0</v>
      </c>
      <c r="T164" t="s">
        <v>8268</v>
      </c>
      <c r="U164" t="s">
        <v>8272</v>
      </c>
    </row>
    <row r="165" spans="1:21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s="12">
        <f>ROUND(E165/D165, 0)</f>
        <v>0</v>
      </c>
      <c r="G165" t="s">
        <v>8220</v>
      </c>
      <c r="H165" t="s">
        <v>8223</v>
      </c>
      <c r="I165" t="s">
        <v>8245</v>
      </c>
      <c r="J165">
        <v>1443657600</v>
      </c>
      <c r="K165" s="9">
        <f>(J165/86400) + DATE(1970,1,1)</f>
        <v>42278</v>
      </c>
      <c r="L165">
        <v>1440716654</v>
      </c>
      <c r="M165" s="9">
        <f>(L165/86400) + DATE(1970,1,1)</f>
        <v>42243.961273148147</v>
      </c>
      <c r="N165" s="18">
        <f>YEAR(M165)</f>
        <v>2015</v>
      </c>
      <c r="O165" s="18">
        <f xml:space="preserve"> ROUND((J165-L165)/86400, 0)</f>
        <v>34</v>
      </c>
      <c r="P165" t="b">
        <v>0</v>
      </c>
      <c r="Q165">
        <v>0</v>
      </c>
      <c r="R165" s="14" t="str">
        <f>IFERROR(ROUND(E165/Q165,2), "N/A")</f>
        <v>N/A</v>
      </c>
      <c r="S165" t="b">
        <v>0</v>
      </c>
      <c r="T165" t="s">
        <v>8268</v>
      </c>
      <c r="U165" t="s">
        <v>8272</v>
      </c>
    </row>
    <row r="166" spans="1:21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s="12">
        <f>ROUND(E166/D166, 0)</f>
        <v>0</v>
      </c>
      <c r="G166" t="s">
        <v>8220</v>
      </c>
      <c r="H166" t="s">
        <v>8223</v>
      </c>
      <c r="I166" t="s">
        <v>8245</v>
      </c>
      <c r="J166">
        <v>1411150701</v>
      </c>
      <c r="K166" s="9">
        <f>(J166/86400) + DATE(1970,1,1)</f>
        <v>41901.762743055559</v>
      </c>
      <c r="L166">
        <v>1405966701</v>
      </c>
      <c r="M166" s="9">
        <f>(L166/86400) + DATE(1970,1,1)</f>
        <v>41841.762743055559</v>
      </c>
      <c r="N166" s="18">
        <f>YEAR(M166)</f>
        <v>2014</v>
      </c>
      <c r="O166" s="18">
        <f xml:space="preserve"> ROUND((J166-L166)/86400, 0)</f>
        <v>60</v>
      </c>
      <c r="P166" t="b">
        <v>0</v>
      </c>
      <c r="Q166">
        <v>7</v>
      </c>
      <c r="R166" s="14">
        <f>IFERROR(ROUND(E166/Q166,2), "N/A")</f>
        <v>91.43</v>
      </c>
      <c r="S166" t="b">
        <v>0</v>
      </c>
      <c r="T166" t="s">
        <v>8268</v>
      </c>
      <c r="U166" t="s">
        <v>8272</v>
      </c>
    </row>
    <row r="167" spans="1:21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s="12">
        <f>ROUND(E167/D167, 0)</f>
        <v>0</v>
      </c>
      <c r="G167" t="s">
        <v>8220</v>
      </c>
      <c r="H167" t="s">
        <v>8224</v>
      </c>
      <c r="I167" t="s">
        <v>8246</v>
      </c>
      <c r="J167">
        <v>1452613724</v>
      </c>
      <c r="K167" s="9">
        <f>(J167/86400) + DATE(1970,1,1)</f>
        <v>42381.658842592587</v>
      </c>
      <c r="L167">
        <v>1450021724</v>
      </c>
      <c r="M167" s="9">
        <f>(L167/86400) + DATE(1970,1,1)</f>
        <v>42351.658842592587</v>
      </c>
      <c r="N167" s="18">
        <f>YEAR(M167)</f>
        <v>2015</v>
      </c>
      <c r="O167" s="18">
        <f xml:space="preserve"> ROUND((J167-L167)/86400, 0)</f>
        <v>30</v>
      </c>
      <c r="P167" t="b">
        <v>0</v>
      </c>
      <c r="Q167">
        <v>0</v>
      </c>
      <c r="R167" s="14" t="str">
        <f>IFERROR(ROUND(E167/Q167,2), "N/A")</f>
        <v>N/A</v>
      </c>
      <c r="S167" t="b">
        <v>0</v>
      </c>
      <c r="T167" t="s">
        <v>8268</v>
      </c>
      <c r="U167" t="s">
        <v>8272</v>
      </c>
    </row>
    <row r="168" spans="1:21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s="12">
        <f>ROUND(E168/D168, 0)</f>
        <v>1</v>
      </c>
      <c r="G168" t="s">
        <v>8220</v>
      </c>
      <c r="H168" t="s">
        <v>8223</v>
      </c>
      <c r="I168" t="s">
        <v>8245</v>
      </c>
      <c r="J168">
        <v>1484531362</v>
      </c>
      <c r="K168" s="9">
        <f>(J168/86400) + DATE(1970,1,1)</f>
        <v>42751.075949074075</v>
      </c>
      <c r="L168">
        <v>1481939362</v>
      </c>
      <c r="M168" s="9">
        <f>(L168/86400) + DATE(1970,1,1)</f>
        <v>42721.075949074075</v>
      </c>
      <c r="N168" s="18">
        <f>YEAR(M168)</f>
        <v>2016</v>
      </c>
      <c r="O168" s="18">
        <f xml:space="preserve"> ROUND((J168-L168)/86400, 0)</f>
        <v>30</v>
      </c>
      <c r="P168" t="b">
        <v>0</v>
      </c>
      <c r="Q168">
        <v>1</v>
      </c>
      <c r="R168" s="14">
        <f>IFERROR(ROUND(E168/Q168,2), "N/A")</f>
        <v>3000</v>
      </c>
      <c r="S168" t="b">
        <v>0</v>
      </c>
      <c r="T168" t="s">
        <v>8268</v>
      </c>
      <c r="U168" t="s">
        <v>8272</v>
      </c>
    </row>
    <row r="169" spans="1:21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s="12">
        <f>ROUND(E169/D169, 0)</f>
        <v>0</v>
      </c>
      <c r="G169" t="s">
        <v>8220</v>
      </c>
      <c r="H169" t="s">
        <v>8223</v>
      </c>
      <c r="I169" t="s">
        <v>8245</v>
      </c>
      <c r="J169">
        <v>1438726535</v>
      </c>
      <c r="K169" s="9">
        <f>(J169/86400) + DATE(1970,1,1)</f>
        <v>42220.927488425921</v>
      </c>
      <c r="L169">
        <v>1433542535</v>
      </c>
      <c r="M169" s="9">
        <f>(L169/86400) + DATE(1970,1,1)</f>
        <v>42160.927488425921</v>
      </c>
      <c r="N169" s="18">
        <f>YEAR(M169)</f>
        <v>2015</v>
      </c>
      <c r="O169" s="18">
        <f xml:space="preserve"> ROUND((J169-L169)/86400, 0)</f>
        <v>60</v>
      </c>
      <c r="P169" t="b">
        <v>0</v>
      </c>
      <c r="Q169">
        <v>2</v>
      </c>
      <c r="R169" s="14">
        <f>IFERROR(ROUND(E169/Q169,2), "N/A")</f>
        <v>5.5</v>
      </c>
      <c r="S169" t="b">
        <v>0</v>
      </c>
      <c r="T169" t="s">
        <v>8268</v>
      </c>
      <c r="U169" t="s">
        <v>8272</v>
      </c>
    </row>
    <row r="170" spans="1:21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s="12">
        <f>ROUND(E170/D170, 0)</f>
        <v>0</v>
      </c>
      <c r="G170" t="s">
        <v>8220</v>
      </c>
      <c r="H170" t="s">
        <v>8223</v>
      </c>
      <c r="I170" t="s">
        <v>8245</v>
      </c>
      <c r="J170">
        <v>1426791770</v>
      </c>
      <c r="K170" s="9">
        <f>(J170/86400) + DATE(1970,1,1)</f>
        <v>42082.793634259258</v>
      </c>
      <c r="L170">
        <v>1424203370</v>
      </c>
      <c r="M170" s="9">
        <f>(L170/86400) + DATE(1970,1,1)</f>
        <v>42052.83530092593</v>
      </c>
      <c r="N170" s="18">
        <f>YEAR(M170)</f>
        <v>2015</v>
      </c>
      <c r="O170" s="18">
        <f xml:space="preserve"> ROUND((J170-L170)/86400, 0)</f>
        <v>30</v>
      </c>
      <c r="P170" t="b">
        <v>0</v>
      </c>
      <c r="Q170">
        <v>3</v>
      </c>
      <c r="R170" s="14">
        <f>IFERROR(ROUND(E170/Q170,2), "N/A")</f>
        <v>108.33</v>
      </c>
      <c r="S170" t="b">
        <v>0</v>
      </c>
      <c r="T170" t="s">
        <v>8268</v>
      </c>
      <c r="U170" t="s">
        <v>8272</v>
      </c>
    </row>
    <row r="171" spans="1:21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s="12">
        <f>ROUND(E171/D171, 0)</f>
        <v>0</v>
      </c>
      <c r="G171" t="s">
        <v>8220</v>
      </c>
      <c r="H171" t="s">
        <v>8224</v>
      </c>
      <c r="I171" t="s">
        <v>8246</v>
      </c>
      <c r="J171">
        <v>1413634059</v>
      </c>
      <c r="K171" s="9">
        <f>(J171/86400) + DATE(1970,1,1)</f>
        <v>41930.505312499998</v>
      </c>
      <c r="L171">
        <v>1411042059</v>
      </c>
      <c r="M171" s="9">
        <f>(L171/86400) + DATE(1970,1,1)</f>
        <v>41900.505312499998</v>
      </c>
      <c r="N171" s="18">
        <f>YEAR(M171)</f>
        <v>2014</v>
      </c>
      <c r="O171" s="18">
        <f xml:space="preserve"> ROUND((J171-L171)/86400, 0)</f>
        <v>30</v>
      </c>
      <c r="P171" t="b">
        <v>0</v>
      </c>
      <c r="Q171">
        <v>10</v>
      </c>
      <c r="R171" s="14">
        <f>IFERROR(ROUND(E171/Q171,2), "N/A")</f>
        <v>56</v>
      </c>
      <c r="S171" t="b">
        <v>0</v>
      </c>
      <c r="T171" t="s">
        <v>8268</v>
      </c>
      <c r="U171" t="s">
        <v>8272</v>
      </c>
    </row>
    <row r="172" spans="1:21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s="12">
        <f>ROUND(E172/D172, 0)</f>
        <v>0</v>
      </c>
      <c r="G172" t="s">
        <v>8220</v>
      </c>
      <c r="H172" t="s">
        <v>8223</v>
      </c>
      <c r="I172" t="s">
        <v>8245</v>
      </c>
      <c r="J172">
        <v>1440912480</v>
      </c>
      <c r="K172" s="9">
        <f>(J172/86400) + DATE(1970,1,1)</f>
        <v>42246.227777777778</v>
      </c>
      <c r="L172">
        <v>1438385283</v>
      </c>
      <c r="M172" s="9">
        <f>(L172/86400) + DATE(1970,1,1)</f>
        <v>42216.977812500001</v>
      </c>
      <c r="N172" s="18">
        <f>YEAR(M172)</f>
        <v>2015</v>
      </c>
      <c r="O172" s="18">
        <f xml:space="preserve"> ROUND((J172-L172)/86400, 0)</f>
        <v>29</v>
      </c>
      <c r="P172" t="b">
        <v>0</v>
      </c>
      <c r="Q172">
        <v>10</v>
      </c>
      <c r="R172" s="14">
        <f>IFERROR(ROUND(E172/Q172,2), "N/A")</f>
        <v>32.5</v>
      </c>
      <c r="S172" t="b">
        <v>0</v>
      </c>
      <c r="T172" t="s">
        <v>8268</v>
      </c>
      <c r="U172" t="s">
        <v>8272</v>
      </c>
    </row>
    <row r="173" spans="1:21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s="12">
        <f>ROUND(E173/D173, 0)</f>
        <v>0</v>
      </c>
      <c r="G173" t="s">
        <v>8220</v>
      </c>
      <c r="H173" t="s">
        <v>8223</v>
      </c>
      <c r="I173" t="s">
        <v>8245</v>
      </c>
      <c r="J173">
        <v>1470975614</v>
      </c>
      <c r="K173" s="9">
        <f>(J173/86400) + DATE(1970,1,1)</f>
        <v>42594.180717592593</v>
      </c>
      <c r="L173">
        <v>1465791614</v>
      </c>
      <c r="M173" s="9">
        <f>(L173/86400) + DATE(1970,1,1)</f>
        <v>42534.180717592593</v>
      </c>
      <c r="N173" s="18">
        <f>YEAR(M173)</f>
        <v>2016</v>
      </c>
      <c r="O173" s="18">
        <f xml:space="preserve"> ROUND((J173-L173)/86400, 0)</f>
        <v>60</v>
      </c>
      <c r="P173" t="b">
        <v>0</v>
      </c>
      <c r="Q173">
        <v>1</v>
      </c>
      <c r="R173" s="14">
        <f>IFERROR(ROUND(E173/Q173,2), "N/A")</f>
        <v>1</v>
      </c>
      <c r="S173" t="b">
        <v>0</v>
      </c>
      <c r="T173" t="s">
        <v>8268</v>
      </c>
      <c r="U173" t="s">
        <v>8272</v>
      </c>
    </row>
    <row r="174" spans="1:21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s="12">
        <f>ROUND(E174/D174, 0)</f>
        <v>0</v>
      </c>
      <c r="G174" t="s">
        <v>8220</v>
      </c>
      <c r="H174" t="s">
        <v>8223</v>
      </c>
      <c r="I174" t="s">
        <v>8245</v>
      </c>
      <c r="J174">
        <v>1426753723</v>
      </c>
      <c r="K174" s="9">
        <f>(J174/86400) + DATE(1970,1,1)</f>
        <v>42082.353275462963</v>
      </c>
      <c r="L174">
        <v>1423733323</v>
      </c>
      <c r="M174" s="9">
        <f>(L174/86400) + DATE(1970,1,1)</f>
        <v>42047.394942129627</v>
      </c>
      <c r="N174" s="18">
        <f>YEAR(M174)</f>
        <v>2015</v>
      </c>
      <c r="O174" s="18">
        <f xml:space="preserve"> ROUND((J174-L174)/86400, 0)</f>
        <v>35</v>
      </c>
      <c r="P174" t="b">
        <v>0</v>
      </c>
      <c r="Q174">
        <v>0</v>
      </c>
      <c r="R174" s="14" t="str">
        <f>IFERROR(ROUND(E174/Q174,2), "N/A")</f>
        <v>N/A</v>
      </c>
      <c r="S174" t="b">
        <v>0</v>
      </c>
      <c r="T174" t="s">
        <v>8268</v>
      </c>
      <c r="U174" t="s">
        <v>8272</v>
      </c>
    </row>
    <row r="175" spans="1:21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s="12">
        <f>ROUND(E175/D175, 0)</f>
        <v>0</v>
      </c>
      <c r="G175" t="s">
        <v>8220</v>
      </c>
      <c r="H175" t="s">
        <v>8224</v>
      </c>
      <c r="I175" t="s">
        <v>8246</v>
      </c>
      <c r="J175">
        <v>1425131108</v>
      </c>
      <c r="K175" s="9">
        <f>(J175/86400) + DATE(1970,1,1)</f>
        <v>42063.573009259257</v>
      </c>
      <c r="L175">
        <v>1422539108</v>
      </c>
      <c r="M175" s="9">
        <f>(L175/86400) + DATE(1970,1,1)</f>
        <v>42033.573009259257</v>
      </c>
      <c r="N175" s="18">
        <f>YEAR(M175)</f>
        <v>2015</v>
      </c>
      <c r="O175" s="18">
        <f xml:space="preserve"> ROUND((J175-L175)/86400, 0)</f>
        <v>30</v>
      </c>
      <c r="P175" t="b">
        <v>0</v>
      </c>
      <c r="Q175">
        <v>0</v>
      </c>
      <c r="R175" s="14" t="str">
        <f>IFERROR(ROUND(E175/Q175,2), "N/A")</f>
        <v>N/A</v>
      </c>
      <c r="S175" t="b">
        <v>0</v>
      </c>
      <c r="T175" t="s">
        <v>8268</v>
      </c>
      <c r="U175" t="s">
        <v>8272</v>
      </c>
    </row>
    <row r="176" spans="1:21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s="12">
        <f>ROUND(E176/D176, 0)</f>
        <v>0</v>
      </c>
      <c r="G176" t="s">
        <v>8220</v>
      </c>
      <c r="H176" t="s">
        <v>8232</v>
      </c>
      <c r="I176" t="s">
        <v>8248</v>
      </c>
      <c r="J176">
        <v>1431108776</v>
      </c>
      <c r="K176" s="9">
        <f>(J176/86400) + DATE(1970,1,1)</f>
        <v>42132.758981481486</v>
      </c>
      <c r="L176">
        <v>1425924776</v>
      </c>
      <c r="M176" s="9">
        <f>(L176/86400) + DATE(1970,1,1)</f>
        <v>42072.758981481486</v>
      </c>
      <c r="N176" s="18">
        <f>YEAR(M176)</f>
        <v>2015</v>
      </c>
      <c r="O176" s="18">
        <f xml:space="preserve"> ROUND((J176-L176)/86400, 0)</f>
        <v>60</v>
      </c>
      <c r="P176" t="b">
        <v>0</v>
      </c>
      <c r="Q176">
        <v>0</v>
      </c>
      <c r="R176" s="14" t="str">
        <f>IFERROR(ROUND(E176/Q176,2), "N/A")</f>
        <v>N/A</v>
      </c>
      <c r="S176" t="b">
        <v>0</v>
      </c>
      <c r="T176" t="s">
        <v>8268</v>
      </c>
      <c r="U176" t="s">
        <v>8272</v>
      </c>
    </row>
    <row r="177" spans="1:21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s="12">
        <f>ROUND(E177/D177, 0)</f>
        <v>0</v>
      </c>
      <c r="G177" t="s">
        <v>8220</v>
      </c>
      <c r="H177" t="s">
        <v>8224</v>
      </c>
      <c r="I177" t="s">
        <v>8246</v>
      </c>
      <c r="J177">
        <v>1409337611</v>
      </c>
      <c r="K177" s="9">
        <f>(J177/86400) + DATE(1970,1,1)</f>
        <v>41880.777905092589</v>
      </c>
      <c r="L177">
        <v>1407177611</v>
      </c>
      <c r="M177" s="9">
        <f>(L177/86400) + DATE(1970,1,1)</f>
        <v>41855.777905092589</v>
      </c>
      <c r="N177" s="18">
        <f>YEAR(M177)</f>
        <v>2014</v>
      </c>
      <c r="O177" s="18">
        <f xml:space="preserve"> ROUND((J177-L177)/86400, 0)</f>
        <v>25</v>
      </c>
      <c r="P177" t="b">
        <v>0</v>
      </c>
      <c r="Q177">
        <v>26</v>
      </c>
      <c r="R177" s="14">
        <f>IFERROR(ROUND(E177/Q177,2), "N/A")</f>
        <v>49.88</v>
      </c>
      <c r="S177" t="b">
        <v>0</v>
      </c>
      <c r="T177" t="s">
        <v>8268</v>
      </c>
      <c r="U177" t="s">
        <v>8272</v>
      </c>
    </row>
    <row r="178" spans="1:21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s="12">
        <f>ROUND(E178/D178, 0)</f>
        <v>0</v>
      </c>
      <c r="G178" t="s">
        <v>8220</v>
      </c>
      <c r="H178" t="s">
        <v>8223</v>
      </c>
      <c r="I178" t="s">
        <v>8245</v>
      </c>
      <c r="J178">
        <v>1438803999</v>
      </c>
      <c r="K178" s="9">
        <f>(J178/86400) + DATE(1970,1,1)</f>
        <v>42221.824062500003</v>
      </c>
      <c r="L178">
        <v>1436211999</v>
      </c>
      <c r="M178" s="9">
        <f>(L178/86400) + DATE(1970,1,1)</f>
        <v>42191.824062500003</v>
      </c>
      <c r="N178" s="18">
        <f>YEAR(M178)</f>
        <v>2015</v>
      </c>
      <c r="O178" s="18">
        <f xml:space="preserve"> ROUND((J178-L178)/86400, 0)</f>
        <v>30</v>
      </c>
      <c r="P178" t="b">
        <v>0</v>
      </c>
      <c r="Q178">
        <v>0</v>
      </c>
      <c r="R178" s="14" t="str">
        <f>IFERROR(ROUND(E178/Q178,2), "N/A")</f>
        <v>N/A</v>
      </c>
      <c r="S178" t="b">
        <v>0</v>
      </c>
      <c r="T178" t="s">
        <v>8268</v>
      </c>
      <c r="U178" t="s">
        <v>8272</v>
      </c>
    </row>
    <row r="179" spans="1:21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s="12">
        <f>ROUND(E179/D179, 0)</f>
        <v>0</v>
      </c>
      <c r="G179" t="s">
        <v>8220</v>
      </c>
      <c r="H179" t="s">
        <v>8223</v>
      </c>
      <c r="I179" t="s">
        <v>8245</v>
      </c>
      <c r="J179">
        <v>1427155726</v>
      </c>
      <c r="K179" s="9">
        <f>(J179/86400) + DATE(1970,1,1)</f>
        <v>42087.00608796296</v>
      </c>
      <c r="L179">
        <v>1425690526</v>
      </c>
      <c r="M179" s="9">
        <f>(L179/86400) + DATE(1970,1,1)</f>
        <v>42070.047754629632</v>
      </c>
      <c r="N179" s="18">
        <f>YEAR(M179)</f>
        <v>2015</v>
      </c>
      <c r="O179" s="18">
        <f xml:space="preserve"> ROUND((J179-L179)/86400, 0)</f>
        <v>17</v>
      </c>
      <c r="P179" t="b">
        <v>0</v>
      </c>
      <c r="Q179">
        <v>7</v>
      </c>
      <c r="R179" s="14">
        <f>IFERROR(ROUND(E179/Q179,2), "N/A")</f>
        <v>25.71</v>
      </c>
      <c r="S179" t="b">
        <v>0</v>
      </c>
      <c r="T179" t="s">
        <v>8268</v>
      </c>
      <c r="U179" t="s">
        <v>8272</v>
      </c>
    </row>
    <row r="180" spans="1:21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s="12">
        <f>ROUND(E180/D180, 0)</f>
        <v>0</v>
      </c>
      <c r="G180" t="s">
        <v>8220</v>
      </c>
      <c r="H180" t="s">
        <v>8226</v>
      </c>
      <c r="I180" t="s">
        <v>8248</v>
      </c>
      <c r="J180">
        <v>1448582145</v>
      </c>
      <c r="K180" s="9">
        <f>(J180/86400) + DATE(1970,1,1)</f>
        <v>42334.997048611112</v>
      </c>
      <c r="L180">
        <v>1445986545</v>
      </c>
      <c r="M180" s="9">
        <f>(L180/86400) + DATE(1970,1,1)</f>
        <v>42304.955381944441</v>
      </c>
      <c r="N180" s="18">
        <f>YEAR(M180)</f>
        <v>2015</v>
      </c>
      <c r="O180" s="18">
        <f xml:space="preserve"> ROUND((J180-L180)/86400, 0)</f>
        <v>30</v>
      </c>
      <c r="P180" t="b">
        <v>0</v>
      </c>
      <c r="Q180">
        <v>0</v>
      </c>
      <c r="R180" s="14" t="str">
        <f>IFERROR(ROUND(E180/Q180,2), "N/A")</f>
        <v>N/A</v>
      </c>
      <c r="S180" t="b">
        <v>0</v>
      </c>
      <c r="T180" t="s">
        <v>8268</v>
      </c>
      <c r="U180" t="s">
        <v>8272</v>
      </c>
    </row>
    <row r="181" spans="1:21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s="12">
        <f>ROUND(E181/D181, 0)</f>
        <v>0</v>
      </c>
      <c r="G181" t="s">
        <v>8220</v>
      </c>
      <c r="H181" t="s">
        <v>8223</v>
      </c>
      <c r="I181" t="s">
        <v>8245</v>
      </c>
      <c r="J181">
        <v>1457056555</v>
      </c>
      <c r="K181" s="9">
        <f>(J181/86400) + DATE(1970,1,1)</f>
        <v>42433.080497685187</v>
      </c>
      <c r="L181">
        <v>1454464555</v>
      </c>
      <c r="M181" s="9">
        <f>(L181/86400) + DATE(1970,1,1)</f>
        <v>42403.080497685187</v>
      </c>
      <c r="N181" s="18">
        <f>YEAR(M181)</f>
        <v>2016</v>
      </c>
      <c r="O181" s="18">
        <f xml:space="preserve"> ROUND((J181-L181)/86400, 0)</f>
        <v>30</v>
      </c>
      <c r="P181" t="b">
        <v>0</v>
      </c>
      <c r="Q181">
        <v>2</v>
      </c>
      <c r="R181" s="14">
        <f>IFERROR(ROUND(E181/Q181,2), "N/A")</f>
        <v>100</v>
      </c>
      <c r="S181" t="b">
        <v>0</v>
      </c>
      <c r="T181" t="s">
        <v>8268</v>
      </c>
      <c r="U181" t="s">
        <v>8272</v>
      </c>
    </row>
    <row r="182" spans="1:21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s="12">
        <f>ROUND(E182/D182, 0)</f>
        <v>0</v>
      </c>
      <c r="G182" t="s">
        <v>8220</v>
      </c>
      <c r="H182" t="s">
        <v>8224</v>
      </c>
      <c r="I182" t="s">
        <v>8246</v>
      </c>
      <c r="J182">
        <v>1428951600</v>
      </c>
      <c r="K182" s="9">
        <f>(J182/86400) + DATE(1970,1,1)</f>
        <v>42107.791666666672</v>
      </c>
      <c r="L182">
        <v>1425512843</v>
      </c>
      <c r="M182" s="9">
        <f>(L182/86400) + DATE(1970,1,1)</f>
        <v>42067.991238425922</v>
      </c>
      <c r="N182" s="18">
        <f>YEAR(M182)</f>
        <v>2015</v>
      </c>
      <c r="O182" s="18">
        <f xml:space="preserve"> ROUND((J182-L182)/86400, 0)</f>
        <v>40</v>
      </c>
      <c r="P182" t="b">
        <v>0</v>
      </c>
      <c r="Q182">
        <v>13</v>
      </c>
      <c r="R182" s="14">
        <f>IFERROR(ROUND(E182/Q182,2), "N/A")</f>
        <v>30.85</v>
      </c>
      <c r="S182" t="b">
        <v>0</v>
      </c>
      <c r="T182" t="s">
        <v>8268</v>
      </c>
      <c r="U182" t="s">
        <v>8272</v>
      </c>
    </row>
    <row r="183" spans="1:21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s="12">
        <f>ROUND(E183/D183, 0)</f>
        <v>0</v>
      </c>
      <c r="G183" t="s">
        <v>8220</v>
      </c>
      <c r="H183" t="s">
        <v>8224</v>
      </c>
      <c r="I183" t="s">
        <v>8246</v>
      </c>
      <c r="J183">
        <v>1434995295</v>
      </c>
      <c r="K183" s="9">
        <f>(J183/86400) + DATE(1970,1,1)</f>
        <v>42177.741840277777</v>
      </c>
      <c r="L183">
        <v>1432403295</v>
      </c>
      <c r="M183" s="9">
        <f>(L183/86400) + DATE(1970,1,1)</f>
        <v>42147.741840277777</v>
      </c>
      <c r="N183" s="18">
        <f>YEAR(M183)</f>
        <v>2015</v>
      </c>
      <c r="O183" s="18">
        <f xml:space="preserve"> ROUND((J183-L183)/86400, 0)</f>
        <v>30</v>
      </c>
      <c r="P183" t="b">
        <v>0</v>
      </c>
      <c r="Q183">
        <v>4</v>
      </c>
      <c r="R183" s="14">
        <f>IFERROR(ROUND(E183/Q183,2), "N/A")</f>
        <v>180.5</v>
      </c>
      <c r="S183" t="b">
        <v>0</v>
      </c>
      <c r="T183" t="s">
        <v>8268</v>
      </c>
      <c r="U183" t="s">
        <v>8272</v>
      </c>
    </row>
    <row r="184" spans="1:21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s="12">
        <f>ROUND(E184/D184, 0)</f>
        <v>0</v>
      </c>
      <c r="G184" t="s">
        <v>8220</v>
      </c>
      <c r="H184" t="s">
        <v>8223</v>
      </c>
      <c r="I184" t="s">
        <v>8245</v>
      </c>
      <c r="J184">
        <v>1483748232</v>
      </c>
      <c r="K184" s="9">
        <f>(J184/86400) + DATE(1970,1,1)</f>
        <v>42742.011944444443</v>
      </c>
      <c r="L184">
        <v>1481156232</v>
      </c>
      <c r="M184" s="9">
        <f>(L184/86400) + DATE(1970,1,1)</f>
        <v>42712.011944444443</v>
      </c>
      <c r="N184" s="18">
        <f>YEAR(M184)</f>
        <v>2016</v>
      </c>
      <c r="O184" s="18">
        <f xml:space="preserve"> ROUND((J184-L184)/86400, 0)</f>
        <v>30</v>
      </c>
      <c r="P184" t="b">
        <v>0</v>
      </c>
      <c r="Q184">
        <v>0</v>
      </c>
      <c r="R184" s="14" t="str">
        <f>IFERROR(ROUND(E184/Q184,2), "N/A")</f>
        <v>N/A</v>
      </c>
      <c r="S184" t="b">
        <v>0</v>
      </c>
      <c r="T184" t="s">
        <v>8268</v>
      </c>
      <c r="U184" t="s">
        <v>8272</v>
      </c>
    </row>
    <row r="185" spans="1:21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s="12">
        <f>ROUND(E185/D185, 0)</f>
        <v>0</v>
      </c>
      <c r="G185" t="s">
        <v>8220</v>
      </c>
      <c r="H185" t="s">
        <v>8224</v>
      </c>
      <c r="I185" t="s">
        <v>8246</v>
      </c>
      <c r="J185">
        <v>1417033610</v>
      </c>
      <c r="K185" s="9">
        <f>(J185/86400) + DATE(1970,1,1)</f>
        <v>41969.851967592593</v>
      </c>
      <c r="L185">
        <v>1414438010</v>
      </c>
      <c r="M185" s="9">
        <f>(L185/86400) + DATE(1970,1,1)</f>
        <v>41939.810300925928</v>
      </c>
      <c r="N185" s="18">
        <f>YEAR(M185)</f>
        <v>2014</v>
      </c>
      <c r="O185" s="18">
        <f xml:space="preserve"> ROUND((J185-L185)/86400, 0)</f>
        <v>30</v>
      </c>
      <c r="P185" t="b">
        <v>0</v>
      </c>
      <c r="Q185">
        <v>12</v>
      </c>
      <c r="R185" s="14">
        <f>IFERROR(ROUND(E185/Q185,2), "N/A")</f>
        <v>373.5</v>
      </c>
      <c r="S185" t="b">
        <v>0</v>
      </c>
      <c r="T185" t="s">
        <v>8268</v>
      </c>
      <c r="U185" t="s">
        <v>8272</v>
      </c>
    </row>
    <row r="186" spans="1:21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s="12">
        <f>ROUND(E186/D186, 0)</f>
        <v>0</v>
      </c>
      <c r="G186" t="s">
        <v>8220</v>
      </c>
      <c r="H186" t="s">
        <v>8228</v>
      </c>
      <c r="I186" t="s">
        <v>8250</v>
      </c>
      <c r="J186">
        <v>1409543940</v>
      </c>
      <c r="K186" s="9">
        <f>(J186/86400) + DATE(1970,1,1)</f>
        <v>41883.165972222225</v>
      </c>
      <c r="L186">
        <v>1404586762</v>
      </c>
      <c r="M186" s="9">
        <f>(L186/86400) + DATE(1970,1,1)</f>
        <v>41825.791226851856</v>
      </c>
      <c r="N186" s="18">
        <f>YEAR(M186)</f>
        <v>2014</v>
      </c>
      <c r="O186" s="18">
        <f xml:space="preserve"> ROUND((J186-L186)/86400, 0)</f>
        <v>57</v>
      </c>
      <c r="P186" t="b">
        <v>0</v>
      </c>
      <c r="Q186">
        <v>2</v>
      </c>
      <c r="R186" s="14">
        <f>IFERROR(ROUND(E186/Q186,2), "N/A")</f>
        <v>25.5</v>
      </c>
      <c r="S186" t="b">
        <v>0</v>
      </c>
      <c r="T186" t="s">
        <v>8268</v>
      </c>
      <c r="U186" t="s">
        <v>8272</v>
      </c>
    </row>
    <row r="187" spans="1:21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s="12">
        <f>ROUND(E187/D187, 0)</f>
        <v>0</v>
      </c>
      <c r="G187" t="s">
        <v>8220</v>
      </c>
      <c r="H187" t="s">
        <v>8233</v>
      </c>
      <c r="I187" t="s">
        <v>8253</v>
      </c>
      <c r="J187">
        <v>1471557139</v>
      </c>
      <c r="K187" s="9">
        <f>(J187/86400) + DATE(1970,1,1)</f>
        <v>42600.91133101852</v>
      </c>
      <c r="L187">
        <v>1468965139</v>
      </c>
      <c r="M187" s="9">
        <f>(L187/86400) + DATE(1970,1,1)</f>
        <v>42570.91133101852</v>
      </c>
      <c r="N187" s="18">
        <f>YEAR(M187)</f>
        <v>2016</v>
      </c>
      <c r="O187" s="18">
        <f xml:space="preserve"> ROUND((J187-L187)/86400, 0)</f>
        <v>30</v>
      </c>
      <c r="P187" t="b">
        <v>0</v>
      </c>
      <c r="Q187">
        <v>10</v>
      </c>
      <c r="R187" s="14">
        <f>IFERROR(ROUND(E187/Q187,2), "N/A")</f>
        <v>220</v>
      </c>
      <c r="S187" t="b">
        <v>0</v>
      </c>
      <c r="T187" t="s">
        <v>8268</v>
      </c>
      <c r="U187" t="s">
        <v>8272</v>
      </c>
    </row>
    <row r="188" spans="1:21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s="12">
        <f>ROUND(E188/D188, 0)</f>
        <v>0</v>
      </c>
      <c r="G188" t="s">
        <v>8220</v>
      </c>
      <c r="H188" t="s">
        <v>8223</v>
      </c>
      <c r="I188" t="s">
        <v>8245</v>
      </c>
      <c r="J188">
        <v>1488571200</v>
      </c>
      <c r="K188" s="9">
        <f>(J188/86400) + DATE(1970,1,1)</f>
        <v>42797.833333333328</v>
      </c>
      <c r="L188">
        <v>1485977434</v>
      </c>
      <c r="M188" s="9">
        <f>(L188/86400) + DATE(1970,1,1)</f>
        <v>42767.812893518523</v>
      </c>
      <c r="N188" s="18">
        <f>YEAR(M188)</f>
        <v>2017</v>
      </c>
      <c r="O188" s="18">
        <f xml:space="preserve"> ROUND((J188-L188)/86400, 0)</f>
        <v>30</v>
      </c>
      <c r="P188" t="b">
        <v>0</v>
      </c>
      <c r="Q188">
        <v>0</v>
      </c>
      <c r="R188" s="14" t="str">
        <f>IFERROR(ROUND(E188/Q188,2), "N/A")</f>
        <v>N/A</v>
      </c>
      <c r="S188" t="b">
        <v>0</v>
      </c>
      <c r="T188" t="s">
        <v>8268</v>
      </c>
      <c r="U188" t="s">
        <v>8272</v>
      </c>
    </row>
    <row r="189" spans="1:21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s="12">
        <f>ROUND(E189/D189, 0)</f>
        <v>0</v>
      </c>
      <c r="G189" t="s">
        <v>8220</v>
      </c>
      <c r="H189" t="s">
        <v>8223</v>
      </c>
      <c r="I189" t="s">
        <v>8245</v>
      </c>
      <c r="J189">
        <v>1437461940</v>
      </c>
      <c r="K189" s="9">
        <f>(J189/86400) + DATE(1970,1,1)</f>
        <v>42206.290972222225</v>
      </c>
      <c r="L189">
        <v>1435383457</v>
      </c>
      <c r="M189" s="9">
        <f>(L189/86400) + DATE(1970,1,1)</f>
        <v>42182.234456018516</v>
      </c>
      <c r="N189" s="18">
        <f>YEAR(M189)</f>
        <v>2015</v>
      </c>
      <c r="O189" s="18">
        <f xml:space="preserve"> ROUND((J189-L189)/86400, 0)</f>
        <v>24</v>
      </c>
      <c r="P189" t="b">
        <v>0</v>
      </c>
      <c r="Q189">
        <v>5</v>
      </c>
      <c r="R189" s="14">
        <f>IFERROR(ROUND(E189/Q189,2), "N/A")</f>
        <v>160</v>
      </c>
      <c r="S189" t="b">
        <v>0</v>
      </c>
      <c r="T189" t="s">
        <v>8268</v>
      </c>
      <c r="U189" t="s">
        <v>8272</v>
      </c>
    </row>
    <row r="190" spans="1:21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s="12">
        <f>ROUND(E190/D190, 0)</f>
        <v>0</v>
      </c>
      <c r="G190" t="s">
        <v>8220</v>
      </c>
      <c r="H190" t="s">
        <v>8223</v>
      </c>
      <c r="I190" t="s">
        <v>8245</v>
      </c>
      <c r="J190">
        <v>1409891015</v>
      </c>
      <c r="K190" s="9">
        <f>(J190/86400) + DATE(1970,1,1)</f>
        <v>41887.18304398148</v>
      </c>
      <c r="L190">
        <v>1407299015</v>
      </c>
      <c r="M190" s="9">
        <f>(L190/86400) + DATE(1970,1,1)</f>
        <v>41857.18304398148</v>
      </c>
      <c r="N190" s="18">
        <f>YEAR(M190)</f>
        <v>2014</v>
      </c>
      <c r="O190" s="18">
        <f xml:space="preserve"> ROUND((J190-L190)/86400, 0)</f>
        <v>30</v>
      </c>
      <c r="P190" t="b">
        <v>0</v>
      </c>
      <c r="Q190">
        <v>0</v>
      </c>
      <c r="R190" s="14" t="str">
        <f>IFERROR(ROUND(E190/Q190,2), "N/A")</f>
        <v>N/A</v>
      </c>
      <c r="S190" t="b">
        <v>0</v>
      </c>
      <c r="T190" t="s">
        <v>8268</v>
      </c>
      <c r="U190" t="s">
        <v>8272</v>
      </c>
    </row>
    <row r="191" spans="1:21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s="12">
        <f>ROUND(E191/D191, 0)</f>
        <v>0</v>
      </c>
      <c r="G191" t="s">
        <v>8220</v>
      </c>
      <c r="H191" t="s">
        <v>8223</v>
      </c>
      <c r="I191" t="s">
        <v>8245</v>
      </c>
      <c r="J191">
        <v>1472920477</v>
      </c>
      <c r="K191" s="9">
        <f>(J191/86400) + DATE(1970,1,1)</f>
        <v>42616.690706018519</v>
      </c>
      <c r="L191">
        <v>1467736477</v>
      </c>
      <c r="M191" s="9">
        <f>(L191/86400) + DATE(1970,1,1)</f>
        <v>42556.690706018519</v>
      </c>
      <c r="N191" s="18">
        <f>YEAR(M191)</f>
        <v>2016</v>
      </c>
      <c r="O191" s="18">
        <f xml:space="preserve"> ROUND((J191-L191)/86400, 0)</f>
        <v>60</v>
      </c>
      <c r="P191" t="b">
        <v>0</v>
      </c>
      <c r="Q191">
        <v>5</v>
      </c>
      <c r="R191" s="14">
        <f>IFERROR(ROUND(E191/Q191,2), "N/A")</f>
        <v>69</v>
      </c>
      <c r="S191" t="b">
        <v>0</v>
      </c>
      <c r="T191" t="s">
        <v>8268</v>
      </c>
      <c r="U191" t="s">
        <v>8272</v>
      </c>
    </row>
    <row r="192" spans="1:21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s="12">
        <f>ROUND(E192/D192, 0)</f>
        <v>0</v>
      </c>
      <c r="G192" t="s">
        <v>8220</v>
      </c>
      <c r="H192" t="s">
        <v>8223</v>
      </c>
      <c r="I192" t="s">
        <v>8245</v>
      </c>
      <c r="J192">
        <v>1466091446</v>
      </c>
      <c r="K192" s="9">
        <f>(J192/86400) + DATE(1970,1,1)</f>
        <v>42537.650995370372</v>
      </c>
      <c r="L192">
        <v>1465227446</v>
      </c>
      <c r="M192" s="9">
        <f>(L192/86400) + DATE(1970,1,1)</f>
        <v>42527.650995370372</v>
      </c>
      <c r="N192" s="18">
        <f>YEAR(M192)</f>
        <v>2016</v>
      </c>
      <c r="O192" s="18">
        <f xml:space="preserve"> ROUND((J192-L192)/86400, 0)</f>
        <v>10</v>
      </c>
      <c r="P192" t="b">
        <v>0</v>
      </c>
      <c r="Q192">
        <v>1</v>
      </c>
      <c r="R192" s="14">
        <f>IFERROR(ROUND(E192/Q192,2), "N/A")</f>
        <v>50</v>
      </c>
      <c r="S192" t="b">
        <v>0</v>
      </c>
      <c r="T192" t="s">
        <v>8268</v>
      </c>
      <c r="U192" t="s">
        <v>8272</v>
      </c>
    </row>
    <row r="193" spans="1:21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s="12">
        <f>ROUND(E193/D193, 0)</f>
        <v>0</v>
      </c>
      <c r="G193" t="s">
        <v>8220</v>
      </c>
      <c r="H193" t="s">
        <v>8225</v>
      </c>
      <c r="I193" t="s">
        <v>8247</v>
      </c>
      <c r="J193">
        <v>1443782138</v>
      </c>
      <c r="K193" s="9">
        <f>(J193/86400) + DATE(1970,1,1)</f>
        <v>42279.441412037035</v>
      </c>
      <c r="L193">
        <v>1440326138</v>
      </c>
      <c r="M193" s="9">
        <f>(L193/86400) + DATE(1970,1,1)</f>
        <v>42239.441412037035</v>
      </c>
      <c r="N193" s="18">
        <f>YEAR(M193)</f>
        <v>2015</v>
      </c>
      <c r="O193" s="18">
        <f xml:space="preserve"> ROUND((J193-L193)/86400, 0)</f>
        <v>40</v>
      </c>
      <c r="P193" t="b">
        <v>0</v>
      </c>
      <c r="Q193">
        <v>3</v>
      </c>
      <c r="R193" s="14">
        <f>IFERROR(ROUND(E193/Q193,2), "N/A")</f>
        <v>83.33</v>
      </c>
      <c r="S193" t="b">
        <v>0</v>
      </c>
      <c r="T193" t="s">
        <v>8268</v>
      </c>
      <c r="U193" t="s">
        <v>8272</v>
      </c>
    </row>
    <row r="194" spans="1:21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s="12">
        <f>ROUND(E194/D194, 0)</f>
        <v>0</v>
      </c>
      <c r="G194" t="s">
        <v>8220</v>
      </c>
      <c r="H194" t="s">
        <v>8223</v>
      </c>
      <c r="I194" t="s">
        <v>8245</v>
      </c>
      <c r="J194">
        <v>1413572432</v>
      </c>
      <c r="K194" s="9">
        <f>(J194/86400) + DATE(1970,1,1)</f>
        <v>41929.792037037041</v>
      </c>
      <c r="L194">
        <v>1410980432</v>
      </c>
      <c r="M194" s="9">
        <f>(L194/86400) + DATE(1970,1,1)</f>
        <v>41899.792037037041</v>
      </c>
      <c r="N194" s="18">
        <f>YEAR(M194)</f>
        <v>2014</v>
      </c>
      <c r="O194" s="18">
        <f xml:space="preserve"> ROUND((J194-L194)/86400, 0)</f>
        <v>30</v>
      </c>
      <c r="P194" t="b">
        <v>0</v>
      </c>
      <c r="Q194">
        <v>3</v>
      </c>
      <c r="R194" s="14">
        <f>IFERROR(ROUND(E194/Q194,2), "N/A")</f>
        <v>5.67</v>
      </c>
      <c r="S194" t="b">
        <v>0</v>
      </c>
      <c r="T194" t="s">
        <v>8268</v>
      </c>
      <c r="U194" t="s">
        <v>8272</v>
      </c>
    </row>
    <row r="195" spans="1:21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s="12">
        <f>ROUND(E195/D195, 0)</f>
        <v>0</v>
      </c>
      <c r="G195" t="s">
        <v>8220</v>
      </c>
      <c r="H195" t="s">
        <v>8224</v>
      </c>
      <c r="I195" t="s">
        <v>8246</v>
      </c>
      <c r="J195">
        <v>1417217166</v>
      </c>
      <c r="K195" s="9">
        <f>(J195/86400) + DATE(1970,1,1)</f>
        <v>41971.976458333331</v>
      </c>
      <c r="L195">
        <v>1412029566</v>
      </c>
      <c r="M195" s="9">
        <f>(L195/86400) + DATE(1970,1,1)</f>
        <v>41911.934791666667</v>
      </c>
      <c r="N195" s="18">
        <f>YEAR(M195)</f>
        <v>2014</v>
      </c>
      <c r="O195" s="18">
        <f xml:space="preserve"> ROUND((J195-L195)/86400, 0)</f>
        <v>60</v>
      </c>
      <c r="P195" t="b">
        <v>0</v>
      </c>
      <c r="Q195">
        <v>0</v>
      </c>
      <c r="R195" s="14" t="str">
        <f>IFERROR(ROUND(E195/Q195,2), "N/A")</f>
        <v>N/A</v>
      </c>
      <c r="S195" t="b">
        <v>0</v>
      </c>
      <c r="T195" t="s">
        <v>8268</v>
      </c>
      <c r="U195" t="s">
        <v>8272</v>
      </c>
    </row>
    <row r="196" spans="1:21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s="12">
        <f>ROUND(E196/D196, 0)</f>
        <v>0</v>
      </c>
      <c r="G196" t="s">
        <v>8220</v>
      </c>
      <c r="H196" t="s">
        <v>8224</v>
      </c>
      <c r="I196" t="s">
        <v>8246</v>
      </c>
      <c r="J196">
        <v>1457308531</v>
      </c>
      <c r="K196" s="9">
        <f>(J196/86400) + DATE(1970,1,1)</f>
        <v>42435.996886574074</v>
      </c>
      <c r="L196">
        <v>1452124531</v>
      </c>
      <c r="M196" s="9">
        <f>(L196/86400) + DATE(1970,1,1)</f>
        <v>42375.996886574074</v>
      </c>
      <c r="N196" s="18">
        <f>YEAR(M196)</f>
        <v>2016</v>
      </c>
      <c r="O196" s="18">
        <f xml:space="preserve"> ROUND((J196-L196)/86400, 0)</f>
        <v>60</v>
      </c>
      <c r="P196" t="b">
        <v>0</v>
      </c>
      <c r="Q196">
        <v>3</v>
      </c>
      <c r="R196" s="14">
        <f>IFERROR(ROUND(E196/Q196,2), "N/A")</f>
        <v>1</v>
      </c>
      <c r="S196" t="b">
        <v>0</v>
      </c>
      <c r="T196" t="s">
        <v>8268</v>
      </c>
      <c r="U196" t="s">
        <v>8272</v>
      </c>
    </row>
    <row r="197" spans="1:21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s="12">
        <f>ROUND(E197/D197, 0)</f>
        <v>0</v>
      </c>
      <c r="G197" t="s">
        <v>8220</v>
      </c>
      <c r="H197" t="s">
        <v>8223</v>
      </c>
      <c r="I197" t="s">
        <v>8245</v>
      </c>
      <c r="J197">
        <v>1436544332</v>
      </c>
      <c r="K197" s="9">
        <f>(J197/86400) + DATE(1970,1,1)</f>
        <v>42195.67050925926</v>
      </c>
      <c r="L197">
        <v>1431360332</v>
      </c>
      <c r="M197" s="9">
        <f>(L197/86400) + DATE(1970,1,1)</f>
        <v>42135.67050925926</v>
      </c>
      <c r="N197" s="18">
        <f>YEAR(M197)</f>
        <v>2015</v>
      </c>
      <c r="O197" s="18">
        <f xml:space="preserve"> ROUND((J197-L197)/86400, 0)</f>
        <v>60</v>
      </c>
      <c r="P197" t="b">
        <v>0</v>
      </c>
      <c r="Q197">
        <v>0</v>
      </c>
      <c r="R197" s="14" t="str">
        <f>IFERROR(ROUND(E197/Q197,2), "N/A")</f>
        <v>N/A</v>
      </c>
      <c r="S197" t="b">
        <v>0</v>
      </c>
      <c r="T197" t="s">
        <v>8268</v>
      </c>
      <c r="U197" t="s">
        <v>8272</v>
      </c>
    </row>
    <row r="198" spans="1:21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s="12">
        <f>ROUND(E198/D198, 0)</f>
        <v>0</v>
      </c>
      <c r="G198" t="s">
        <v>8220</v>
      </c>
      <c r="H198" t="s">
        <v>8224</v>
      </c>
      <c r="I198" t="s">
        <v>8246</v>
      </c>
      <c r="J198">
        <v>1444510800</v>
      </c>
      <c r="K198" s="9">
        <f>(J198/86400) + DATE(1970,1,1)</f>
        <v>42287.875</v>
      </c>
      <c r="L198">
        <v>1442062898</v>
      </c>
      <c r="M198" s="9">
        <f>(L198/86400) + DATE(1970,1,1)</f>
        <v>42259.542800925927</v>
      </c>
      <c r="N198" s="18">
        <f>YEAR(M198)</f>
        <v>2015</v>
      </c>
      <c r="O198" s="18">
        <f xml:space="preserve"> ROUND((J198-L198)/86400, 0)</f>
        <v>28</v>
      </c>
      <c r="P198" t="b">
        <v>0</v>
      </c>
      <c r="Q198">
        <v>19</v>
      </c>
      <c r="R198" s="14">
        <f>IFERROR(ROUND(E198/Q198,2), "N/A")</f>
        <v>77.11</v>
      </c>
      <c r="S198" t="b">
        <v>0</v>
      </c>
      <c r="T198" t="s">
        <v>8268</v>
      </c>
      <c r="U198" t="s">
        <v>8272</v>
      </c>
    </row>
    <row r="199" spans="1:21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s="12">
        <f>ROUND(E199/D199, 0)</f>
        <v>0</v>
      </c>
      <c r="G199" t="s">
        <v>8220</v>
      </c>
      <c r="H199" t="s">
        <v>8224</v>
      </c>
      <c r="I199" t="s">
        <v>8246</v>
      </c>
      <c r="J199">
        <v>1487365200</v>
      </c>
      <c r="K199" s="9">
        <f>(J199/86400) + DATE(1970,1,1)</f>
        <v>42783.875</v>
      </c>
      <c r="L199">
        <v>1483734100</v>
      </c>
      <c r="M199" s="9">
        <f>(L199/86400) + DATE(1970,1,1)</f>
        <v>42741.848379629635</v>
      </c>
      <c r="N199" s="18">
        <f>YEAR(M199)</f>
        <v>2017</v>
      </c>
      <c r="O199" s="18">
        <f xml:space="preserve"> ROUND((J199-L199)/86400, 0)</f>
        <v>42</v>
      </c>
      <c r="P199" t="b">
        <v>0</v>
      </c>
      <c r="Q199">
        <v>8</v>
      </c>
      <c r="R199" s="14">
        <f>IFERROR(ROUND(E199/Q199,2), "N/A")</f>
        <v>32.75</v>
      </c>
      <c r="S199" t="b">
        <v>0</v>
      </c>
      <c r="T199" t="s">
        <v>8268</v>
      </c>
      <c r="U199" t="s">
        <v>8272</v>
      </c>
    </row>
    <row r="200" spans="1:21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s="12">
        <f>ROUND(E200/D200, 0)</f>
        <v>0</v>
      </c>
      <c r="G200" t="s">
        <v>8220</v>
      </c>
      <c r="H200" t="s">
        <v>8223</v>
      </c>
      <c r="I200" t="s">
        <v>8245</v>
      </c>
      <c r="J200">
        <v>1412500322</v>
      </c>
      <c r="K200" s="9">
        <f>(J200/86400) + DATE(1970,1,1)</f>
        <v>41917.383356481485</v>
      </c>
      <c r="L200">
        <v>1409908322</v>
      </c>
      <c r="M200" s="9">
        <f>(L200/86400) + DATE(1970,1,1)</f>
        <v>41887.383356481485</v>
      </c>
      <c r="N200" s="18">
        <f>YEAR(M200)</f>
        <v>2014</v>
      </c>
      <c r="O200" s="18">
        <f xml:space="preserve"> ROUND((J200-L200)/86400, 0)</f>
        <v>30</v>
      </c>
      <c r="P200" t="b">
        <v>0</v>
      </c>
      <c r="Q200">
        <v>6</v>
      </c>
      <c r="R200" s="14">
        <f>IFERROR(ROUND(E200/Q200,2), "N/A")</f>
        <v>46.5</v>
      </c>
      <c r="S200" t="b">
        <v>0</v>
      </c>
      <c r="T200" t="s">
        <v>8268</v>
      </c>
      <c r="U200" t="s">
        <v>8272</v>
      </c>
    </row>
    <row r="201" spans="1:21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s="12">
        <f>ROUND(E201/D201, 0)</f>
        <v>0</v>
      </c>
      <c r="G201" t="s">
        <v>8220</v>
      </c>
      <c r="H201" t="s">
        <v>8223</v>
      </c>
      <c r="I201" t="s">
        <v>8245</v>
      </c>
      <c r="J201">
        <v>1472698702</v>
      </c>
      <c r="K201" s="9">
        <f>(J201/86400) + DATE(1970,1,1)</f>
        <v>42614.123865740738</v>
      </c>
      <c r="L201">
        <v>1470106702</v>
      </c>
      <c r="M201" s="9">
        <f>(L201/86400) + DATE(1970,1,1)</f>
        <v>42584.123865740738</v>
      </c>
      <c r="N201" s="18">
        <f>YEAR(M201)</f>
        <v>2016</v>
      </c>
      <c r="O201" s="18">
        <f xml:space="preserve"> ROUND((J201-L201)/86400, 0)</f>
        <v>30</v>
      </c>
      <c r="P201" t="b">
        <v>0</v>
      </c>
      <c r="Q201">
        <v>0</v>
      </c>
      <c r="R201" s="14" t="str">
        <f>IFERROR(ROUND(E201/Q201,2), "N/A")</f>
        <v>N/A</v>
      </c>
      <c r="S201" t="b">
        <v>0</v>
      </c>
      <c r="T201" t="s">
        <v>8268</v>
      </c>
      <c r="U201" t="s">
        <v>8272</v>
      </c>
    </row>
    <row r="202" spans="1:21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s="12">
        <f>ROUND(E202/D202, 0)</f>
        <v>0</v>
      </c>
      <c r="G202" t="s">
        <v>8220</v>
      </c>
      <c r="H202" t="s">
        <v>8223</v>
      </c>
      <c r="I202" t="s">
        <v>8245</v>
      </c>
      <c r="J202">
        <v>1410746403</v>
      </c>
      <c r="K202" s="9">
        <f>(J202/86400) + DATE(1970,1,1)</f>
        <v>41897.083368055552</v>
      </c>
      <c r="L202">
        <v>1408154403</v>
      </c>
      <c r="M202" s="9">
        <f>(L202/86400) + DATE(1970,1,1)</f>
        <v>41867.083368055552</v>
      </c>
      <c r="N202" s="18">
        <f>YEAR(M202)</f>
        <v>2014</v>
      </c>
      <c r="O202" s="18">
        <f xml:space="preserve"> ROUND((J202-L202)/86400, 0)</f>
        <v>30</v>
      </c>
      <c r="P202" t="b">
        <v>0</v>
      </c>
      <c r="Q202">
        <v>18</v>
      </c>
      <c r="R202" s="14">
        <f>IFERROR(ROUND(E202/Q202,2), "N/A")</f>
        <v>87.31</v>
      </c>
      <c r="S202" t="b">
        <v>0</v>
      </c>
      <c r="T202" t="s">
        <v>8268</v>
      </c>
      <c r="U202" t="s">
        <v>8272</v>
      </c>
    </row>
    <row r="203" spans="1:21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s="12">
        <f>ROUND(E203/D203, 0)</f>
        <v>1</v>
      </c>
      <c r="G203" t="s">
        <v>8220</v>
      </c>
      <c r="H203" t="s">
        <v>8223</v>
      </c>
      <c r="I203" t="s">
        <v>8245</v>
      </c>
      <c r="J203">
        <v>1423424329</v>
      </c>
      <c r="K203" s="9">
        <f>(J203/86400) + DATE(1970,1,1)</f>
        <v>42043.818622685183</v>
      </c>
      <c r="L203">
        <v>1421696329</v>
      </c>
      <c r="M203" s="9">
        <f>(L203/86400) + DATE(1970,1,1)</f>
        <v>42023.818622685183</v>
      </c>
      <c r="N203" s="18">
        <f>YEAR(M203)</f>
        <v>2015</v>
      </c>
      <c r="O203" s="18">
        <f xml:space="preserve"> ROUND((J203-L203)/86400, 0)</f>
        <v>20</v>
      </c>
      <c r="P203" t="b">
        <v>0</v>
      </c>
      <c r="Q203">
        <v>7</v>
      </c>
      <c r="R203" s="14">
        <f>IFERROR(ROUND(E203/Q203,2), "N/A")</f>
        <v>54.29</v>
      </c>
      <c r="S203" t="b">
        <v>0</v>
      </c>
      <c r="T203" t="s">
        <v>8268</v>
      </c>
      <c r="U203" t="s">
        <v>8272</v>
      </c>
    </row>
    <row r="204" spans="1:21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s="12">
        <f>ROUND(E204/D204, 0)</f>
        <v>0</v>
      </c>
      <c r="G204" t="s">
        <v>8220</v>
      </c>
      <c r="H204" t="s">
        <v>8223</v>
      </c>
      <c r="I204" t="s">
        <v>8245</v>
      </c>
      <c r="J204">
        <v>1444337940</v>
      </c>
      <c r="K204" s="9">
        <f>(J204/86400) + DATE(1970,1,1)</f>
        <v>42285.874305555553</v>
      </c>
      <c r="L204">
        <v>1441750564</v>
      </c>
      <c r="M204" s="9">
        <f>(L204/86400) + DATE(1970,1,1)</f>
        <v>42255.927824074075</v>
      </c>
      <c r="N204" s="18">
        <f>YEAR(M204)</f>
        <v>2015</v>
      </c>
      <c r="O204" s="18">
        <f xml:space="preserve"> ROUND((J204-L204)/86400, 0)</f>
        <v>30</v>
      </c>
      <c r="P204" t="b">
        <v>0</v>
      </c>
      <c r="Q204">
        <v>0</v>
      </c>
      <c r="R204" s="14" t="str">
        <f>IFERROR(ROUND(E204/Q204,2), "N/A")</f>
        <v>N/A</v>
      </c>
      <c r="S204" t="b">
        <v>0</v>
      </c>
      <c r="T204" t="s">
        <v>8268</v>
      </c>
      <c r="U204" t="s">
        <v>8272</v>
      </c>
    </row>
    <row r="205" spans="1:21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s="12">
        <f>ROUND(E205/D205, 0)</f>
        <v>0</v>
      </c>
      <c r="G205" t="s">
        <v>8220</v>
      </c>
      <c r="H205" t="s">
        <v>8224</v>
      </c>
      <c r="I205" t="s">
        <v>8246</v>
      </c>
      <c r="J205">
        <v>1422562864</v>
      </c>
      <c r="K205" s="9">
        <f>(J205/86400) + DATE(1970,1,1)</f>
        <v>42033.847962962958</v>
      </c>
      <c r="L205">
        <v>1417378864</v>
      </c>
      <c r="M205" s="9">
        <f>(L205/86400) + DATE(1970,1,1)</f>
        <v>41973.847962962958</v>
      </c>
      <c r="N205" s="18">
        <f>YEAR(M205)</f>
        <v>2014</v>
      </c>
      <c r="O205" s="18">
        <f xml:space="preserve"> ROUND((J205-L205)/86400, 0)</f>
        <v>60</v>
      </c>
      <c r="P205" t="b">
        <v>0</v>
      </c>
      <c r="Q205">
        <v>8</v>
      </c>
      <c r="R205" s="14">
        <f>IFERROR(ROUND(E205/Q205,2), "N/A")</f>
        <v>93.25</v>
      </c>
      <c r="S205" t="b">
        <v>0</v>
      </c>
      <c r="T205" t="s">
        <v>8268</v>
      </c>
      <c r="U205" t="s">
        <v>8272</v>
      </c>
    </row>
    <row r="206" spans="1:21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s="12">
        <f>ROUND(E206/D206, 0)</f>
        <v>1</v>
      </c>
      <c r="G206" t="s">
        <v>8220</v>
      </c>
      <c r="H206" t="s">
        <v>8225</v>
      </c>
      <c r="I206" t="s">
        <v>8247</v>
      </c>
      <c r="J206">
        <v>1470319203</v>
      </c>
      <c r="K206" s="9">
        <f>(J206/86400) + DATE(1970,1,1)</f>
        <v>42586.583368055552</v>
      </c>
      <c r="L206">
        <v>1467727203</v>
      </c>
      <c r="M206" s="9">
        <f>(L206/86400) + DATE(1970,1,1)</f>
        <v>42556.583368055552</v>
      </c>
      <c r="N206" s="18">
        <f>YEAR(M206)</f>
        <v>2016</v>
      </c>
      <c r="O206" s="18">
        <f xml:space="preserve"> ROUND((J206-L206)/86400, 0)</f>
        <v>30</v>
      </c>
      <c r="P206" t="b">
        <v>0</v>
      </c>
      <c r="Q206">
        <v>1293</v>
      </c>
      <c r="R206" s="14">
        <f>IFERROR(ROUND(E206/Q206,2), "N/A")</f>
        <v>117.68</v>
      </c>
      <c r="S206" t="b">
        <v>0</v>
      </c>
      <c r="T206" t="s">
        <v>8268</v>
      </c>
      <c r="U206" t="s">
        <v>8272</v>
      </c>
    </row>
    <row r="207" spans="1:21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s="12">
        <f>ROUND(E207/D207, 0)</f>
        <v>0</v>
      </c>
      <c r="G207" t="s">
        <v>8220</v>
      </c>
      <c r="H207" t="s">
        <v>8223</v>
      </c>
      <c r="I207" t="s">
        <v>8245</v>
      </c>
      <c r="J207">
        <v>1444144222</v>
      </c>
      <c r="K207" s="9">
        <f>(J207/86400) + DATE(1970,1,1)</f>
        <v>42283.632199074069</v>
      </c>
      <c r="L207">
        <v>1441120222</v>
      </c>
      <c r="M207" s="9">
        <f>(L207/86400) + DATE(1970,1,1)</f>
        <v>42248.632199074069</v>
      </c>
      <c r="N207" s="18">
        <f>YEAR(M207)</f>
        <v>2015</v>
      </c>
      <c r="O207" s="18">
        <f xml:space="preserve"> ROUND((J207-L207)/86400, 0)</f>
        <v>35</v>
      </c>
      <c r="P207" t="b">
        <v>0</v>
      </c>
      <c r="Q207">
        <v>17</v>
      </c>
      <c r="R207" s="14">
        <f>IFERROR(ROUND(E207/Q207,2), "N/A")</f>
        <v>76.47</v>
      </c>
      <c r="S207" t="b">
        <v>0</v>
      </c>
      <c r="T207" t="s">
        <v>8268</v>
      </c>
      <c r="U207" t="s">
        <v>8272</v>
      </c>
    </row>
    <row r="208" spans="1:21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s="12">
        <f>ROUND(E208/D208, 0)</f>
        <v>0</v>
      </c>
      <c r="G208" t="s">
        <v>8220</v>
      </c>
      <c r="H208" t="s">
        <v>8223</v>
      </c>
      <c r="I208" t="s">
        <v>8245</v>
      </c>
      <c r="J208">
        <v>1470441983</v>
      </c>
      <c r="K208" s="9">
        <f>(J208/86400) + DATE(1970,1,1)</f>
        <v>42588.004432870366</v>
      </c>
      <c r="L208">
        <v>1468627583</v>
      </c>
      <c r="M208" s="9">
        <f>(L208/86400) + DATE(1970,1,1)</f>
        <v>42567.004432870366</v>
      </c>
      <c r="N208" s="18">
        <f>YEAR(M208)</f>
        <v>2016</v>
      </c>
      <c r="O208" s="18">
        <f xml:space="preserve"> ROUND((J208-L208)/86400, 0)</f>
        <v>21</v>
      </c>
      <c r="P208" t="b">
        <v>0</v>
      </c>
      <c r="Q208">
        <v>0</v>
      </c>
      <c r="R208" s="14" t="str">
        <f>IFERROR(ROUND(E208/Q208,2), "N/A")</f>
        <v>N/A</v>
      </c>
      <c r="S208" t="b">
        <v>0</v>
      </c>
      <c r="T208" t="s">
        <v>8268</v>
      </c>
      <c r="U208" t="s">
        <v>8272</v>
      </c>
    </row>
    <row r="209" spans="1:21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s="12">
        <f>ROUND(E209/D209, 0)</f>
        <v>0</v>
      </c>
      <c r="G209" t="s">
        <v>8220</v>
      </c>
      <c r="H209" t="s">
        <v>8228</v>
      </c>
      <c r="I209" t="s">
        <v>8250</v>
      </c>
      <c r="J209">
        <v>1420346638</v>
      </c>
      <c r="K209" s="9">
        <f>(J209/86400) + DATE(1970,1,1)</f>
        <v>42008.197199074071</v>
      </c>
      <c r="L209">
        <v>1417754638</v>
      </c>
      <c r="M209" s="9">
        <f>(L209/86400) + DATE(1970,1,1)</f>
        <v>41978.197199074071</v>
      </c>
      <c r="N209" s="18">
        <f>YEAR(M209)</f>
        <v>2014</v>
      </c>
      <c r="O209" s="18">
        <f xml:space="preserve"> ROUND((J209-L209)/86400, 0)</f>
        <v>30</v>
      </c>
      <c r="P209" t="b">
        <v>0</v>
      </c>
      <c r="Q209">
        <v>13</v>
      </c>
      <c r="R209" s="14">
        <f>IFERROR(ROUND(E209/Q209,2), "N/A")</f>
        <v>163.85</v>
      </c>
      <c r="S209" t="b">
        <v>0</v>
      </c>
      <c r="T209" t="s">
        <v>8268</v>
      </c>
      <c r="U209" t="s">
        <v>8272</v>
      </c>
    </row>
    <row r="210" spans="1:21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s="12">
        <f>ROUND(E210/D210, 0)</f>
        <v>0</v>
      </c>
      <c r="G210" t="s">
        <v>8220</v>
      </c>
      <c r="H210" t="s">
        <v>8225</v>
      </c>
      <c r="I210" t="s">
        <v>8247</v>
      </c>
      <c r="J210">
        <v>1418719967</v>
      </c>
      <c r="K210" s="9">
        <f>(J210/86400) + DATE(1970,1,1)</f>
        <v>41989.369988425926</v>
      </c>
      <c r="L210">
        <v>1416127967</v>
      </c>
      <c r="M210" s="9">
        <f>(L210/86400) + DATE(1970,1,1)</f>
        <v>41959.369988425926</v>
      </c>
      <c r="N210" s="18">
        <f>YEAR(M210)</f>
        <v>2014</v>
      </c>
      <c r="O210" s="18">
        <f xml:space="preserve"> ROUND((J210-L210)/86400, 0)</f>
        <v>30</v>
      </c>
      <c r="P210" t="b">
        <v>0</v>
      </c>
      <c r="Q210">
        <v>0</v>
      </c>
      <c r="R210" s="14" t="str">
        <f>IFERROR(ROUND(E210/Q210,2), "N/A")</f>
        <v>N/A</v>
      </c>
      <c r="S210" t="b">
        <v>0</v>
      </c>
      <c r="T210" t="s">
        <v>8268</v>
      </c>
      <c r="U210" t="s">
        <v>8272</v>
      </c>
    </row>
    <row r="211" spans="1:21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s="12">
        <f>ROUND(E211/D211, 0)</f>
        <v>0</v>
      </c>
      <c r="G211" t="s">
        <v>8220</v>
      </c>
      <c r="H211" t="s">
        <v>8223</v>
      </c>
      <c r="I211" t="s">
        <v>8245</v>
      </c>
      <c r="J211">
        <v>1436566135</v>
      </c>
      <c r="K211" s="9">
        <f>(J211/86400) + DATE(1970,1,1)</f>
        <v>42195.922858796301</v>
      </c>
      <c r="L211">
        <v>1433974135</v>
      </c>
      <c r="M211" s="9">
        <f>(L211/86400) + DATE(1970,1,1)</f>
        <v>42165.922858796301</v>
      </c>
      <c r="N211" s="18">
        <f>YEAR(M211)</f>
        <v>2015</v>
      </c>
      <c r="O211" s="18">
        <f xml:space="preserve"> ROUND((J211-L211)/86400, 0)</f>
        <v>30</v>
      </c>
      <c r="P211" t="b">
        <v>0</v>
      </c>
      <c r="Q211">
        <v>0</v>
      </c>
      <c r="R211" s="14" t="str">
        <f>IFERROR(ROUND(E211/Q211,2), "N/A")</f>
        <v>N/A</v>
      </c>
      <c r="S211" t="b">
        <v>0</v>
      </c>
      <c r="T211" t="s">
        <v>8268</v>
      </c>
      <c r="U211" t="s">
        <v>8272</v>
      </c>
    </row>
    <row r="212" spans="1:21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s="12">
        <f>ROUND(E212/D212, 0)</f>
        <v>0</v>
      </c>
      <c r="G212" t="s">
        <v>8220</v>
      </c>
      <c r="H212" t="s">
        <v>8223</v>
      </c>
      <c r="I212" t="s">
        <v>8245</v>
      </c>
      <c r="J212">
        <v>1443675600</v>
      </c>
      <c r="K212" s="9">
        <f>(J212/86400) + DATE(1970,1,1)</f>
        <v>42278.208333333328</v>
      </c>
      <c r="L212">
        <v>1441157592</v>
      </c>
      <c r="M212" s="9">
        <f>(L212/86400) + DATE(1970,1,1)</f>
        <v>42249.064722222218</v>
      </c>
      <c r="N212" s="18">
        <f>YEAR(M212)</f>
        <v>2015</v>
      </c>
      <c r="O212" s="18">
        <f xml:space="preserve"> ROUND((J212-L212)/86400, 0)</f>
        <v>29</v>
      </c>
      <c r="P212" t="b">
        <v>0</v>
      </c>
      <c r="Q212">
        <v>33</v>
      </c>
      <c r="R212" s="14">
        <f>IFERROR(ROUND(E212/Q212,2), "N/A")</f>
        <v>91.82</v>
      </c>
      <c r="S212" t="b">
        <v>0</v>
      </c>
      <c r="T212" t="s">
        <v>8268</v>
      </c>
      <c r="U212" t="s">
        <v>8272</v>
      </c>
    </row>
    <row r="213" spans="1:21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s="12">
        <f>ROUND(E213/D213, 0)</f>
        <v>0</v>
      </c>
      <c r="G213" t="s">
        <v>8220</v>
      </c>
      <c r="H213" t="s">
        <v>8223</v>
      </c>
      <c r="I213" t="s">
        <v>8245</v>
      </c>
      <c r="J213">
        <v>1442634617</v>
      </c>
      <c r="K213" s="9">
        <f>(J213/86400) + DATE(1970,1,1)</f>
        <v>42266.159918981481</v>
      </c>
      <c r="L213">
        <v>1440042617</v>
      </c>
      <c r="M213" s="9">
        <f>(L213/86400) + DATE(1970,1,1)</f>
        <v>42236.159918981481</v>
      </c>
      <c r="N213" s="18">
        <f>YEAR(M213)</f>
        <v>2015</v>
      </c>
      <c r="O213" s="18">
        <f xml:space="preserve"> ROUND((J213-L213)/86400, 0)</f>
        <v>30</v>
      </c>
      <c r="P213" t="b">
        <v>0</v>
      </c>
      <c r="Q213">
        <v>12</v>
      </c>
      <c r="R213" s="14">
        <f>IFERROR(ROUND(E213/Q213,2), "N/A")</f>
        <v>185.83</v>
      </c>
      <c r="S213" t="b">
        <v>0</v>
      </c>
      <c r="T213" t="s">
        <v>8268</v>
      </c>
      <c r="U213" t="s">
        <v>8272</v>
      </c>
    </row>
    <row r="214" spans="1:21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s="12">
        <f>ROUND(E214/D214, 0)</f>
        <v>0</v>
      </c>
      <c r="G214" t="s">
        <v>8220</v>
      </c>
      <c r="H214" t="s">
        <v>8223</v>
      </c>
      <c r="I214" t="s">
        <v>8245</v>
      </c>
      <c r="J214">
        <v>1460837320</v>
      </c>
      <c r="K214" s="9">
        <f>(J214/86400) + DATE(1970,1,1)</f>
        <v>42476.839351851857</v>
      </c>
      <c r="L214">
        <v>1455656920</v>
      </c>
      <c r="M214" s="9">
        <f>(L214/86400) + DATE(1970,1,1)</f>
        <v>42416.881018518514</v>
      </c>
      <c r="N214" s="18">
        <f>YEAR(M214)</f>
        <v>2016</v>
      </c>
      <c r="O214" s="18">
        <f xml:space="preserve"> ROUND((J214-L214)/86400, 0)</f>
        <v>60</v>
      </c>
      <c r="P214" t="b">
        <v>0</v>
      </c>
      <c r="Q214">
        <v>1</v>
      </c>
      <c r="R214" s="14">
        <f>IFERROR(ROUND(E214/Q214,2), "N/A")</f>
        <v>1</v>
      </c>
      <c r="S214" t="b">
        <v>0</v>
      </c>
      <c r="T214" t="s">
        <v>8268</v>
      </c>
      <c r="U214" t="s">
        <v>8272</v>
      </c>
    </row>
    <row r="215" spans="1:21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s="12">
        <f>ROUND(E215/D215, 0)</f>
        <v>0</v>
      </c>
      <c r="G215" t="s">
        <v>8220</v>
      </c>
      <c r="H215" t="s">
        <v>8223</v>
      </c>
      <c r="I215" t="s">
        <v>8245</v>
      </c>
      <c r="J215">
        <v>1439734001</v>
      </c>
      <c r="K215" s="9">
        <f>(J215/86400) + DATE(1970,1,1)</f>
        <v>42232.587974537033</v>
      </c>
      <c r="L215">
        <v>1437142547</v>
      </c>
      <c r="M215" s="9">
        <f>(L215/86400) + DATE(1970,1,1)</f>
        <v>42202.594293981485</v>
      </c>
      <c r="N215" s="18">
        <f>YEAR(M215)</f>
        <v>2015</v>
      </c>
      <c r="O215" s="18">
        <f xml:space="preserve"> ROUND((J215-L215)/86400, 0)</f>
        <v>30</v>
      </c>
      <c r="P215" t="b">
        <v>0</v>
      </c>
      <c r="Q215">
        <v>1</v>
      </c>
      <c r="R215" s="14">
        <f>IFERROR(ROUND(E215/Q215,2), "N/A")</f>
        <v>20</v>
      </c>
      <c r="S215" t="b">
        <v>0</v>
      </c>
      <c r="T215" t="s">
        <v>8268</v>
      </c>
      <c r="U215" t="s">
        <v>8272</v>
      </c>
    </row>
    <row r="216" spans="1:21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s="12">
        <f>ROUND(E216/D216, 0)</f>
        <v>0</v>
      </c>
      <c r="G216" t="s">
        <v>8220</v>
      </c>
      <c r="H216" t="s">
        <v>8223</v>
      </c>
      <c r="I216" t="s">
        <v>8245</v>
      </c>
      <c r="J216">
        <v>1425655349</v>
      </c>
      <c r="K216" s="9">
        <f>(J216/86400) + DATE(1970,1,1)</f>
        <v>42069.64061342593</v>
      </c>
      <c r="L216">
        <v>1420471349</v>
      </c>
      <c r="M216" s="9">
        <f>(L216/86400) + DATE(1970,1,1)</f>
        <v>42009.64061342593</v>
      </c>
      <c r="N216" s="18">
        <f>YEAR(M216)</f>
        <v>2015</v>
      </c>
      <c r="O216" s="18">
        <f xml:space="preserve"> ROUND((J216-L216)/86400, 0)</f>
        <v>60</v>
      </c>
      <c r="P216" t="b">
        <v>0</v>
      </c>
      <c r="Q216">
        <v>1</v>
      </c>
      <c r="R216" s="14">
        <f>IFERROR(ROUND(E216/Q216,2), "N/A")</f>
        <v>1</v>
      </c>
      <c r="S216" t="b">
        <v>0</v>
      </c>
      <c r="T216" t="s">
        <v>8268</v>
      </c>
      <c r="U216" t="s">
        <v>8272</v>
      </c>
    </row>
    <row r="217" spans="1:21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s="12">
        <f>ROUND(E217/D217, 0)</f>
        <v>0</v>
      </c>
      <c r="G217" t="s">
        <v>8220</v>
      </c>
      <c r="H217" t="s">
        <v>8224</v>
      </c>
      <c r="I217" t="s">
        <v>8246</v>
      </c>
      <c r="J217">
        <v>1455753540</v>
      </c>
      <c r="K217" s="9">
        <f>(J217/86400) + DATE(1970,1,1)</f>
        <v>42417.999305555553</v>
      </c>
      <c r="L217">
        <v>1452058282</v>
      </c>
      <c r="M217" s="9">
        <f>(L217/86400) + DATE(1970,1,1)</f>
        <v>42375.230115740742</v>
      </c>
      <c r="N217" s="18">
        <f>YEAR(M217)</f>
        <v>2016</v>
      </c>
      <c r="O217" s="18">
        <f xml:space="preserve"> ROUND((J217-L217)/86400, 0)</f>
        <v>43</v>
      </c>
      <c r="P217" t="b">
        <v>0</v>
      </c>
      <c r="Q217">
        <v>1</v>
      </c>
      <c r="R217" s="14">
        <f>IFERROR(ROUND(E217/Q217,2), "N/A")</f>
        <v>10</v>
      </c>
      <c r="S217" t="b">
        <v>0</v>
      </c>
      <c r="T217" t="s">
        <v>8268</v>
      </c>
      <c r="U217" t="s">
        <v>8272</v>
      </c>
    </row>
    <row r="218" spans="1:21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s="12">
        <f>ROUND(E218/D218, 0)</f>
        <v>1</v>
      </c>
      <c r="G218" t="s">
        <v>8220</v>
      </c>
      <c r="H218" t="s">
        <v>8223</v>
      </c>
      <c r="I218" t="s">
        <v>8245</v>
      </c>
      <c r="J218">
        <v>1429740037</v>
      </c>
      <c r="K218" s="9">
        <f>(J218/86400) + DATE(1970,1,1)</f>
        <v>42116.917094907403</v>
      </c>
      <c r="L218">
        <v>1425423637</v>
      </c>
      <c r="M218" s="9">
        <f>(L218/86400) + DATE(1970,1,1)</f>
        <v>42066.958761574075</v>
      </c>
      <c r="N218" s="18">
        <f>YEAR(M218)</f>
        <v>2015</v>
      </c>
      <c r="O218" s="18">
        <f xml:space="preserve"> ROUND((J218-L218)/86400, 0)</f>
        <v>50</v>
      </c>
      <c r="P218" t="b">
        <v>0</v>
      </c>
      <c r="Q218">
        <v>84</v>
      </c>
      <c r="R218" s="14">
        <f>IFERROR(ROUND(E218/Q218,2), "N/A")</f>
        <v>331.54</v>
      </c>
      <c r="S218" t="b">
        <v>0</v>
      </c>
      <c r="T218" t="s">
        <v>8268</v>
      </c>
      <c r="U218" t="s">
        <v>8272</v>
      </c>
    </row>
    <row r="219" spans="1:21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s="12">
        <f>ROUND(E219/D219, 0)</f>
        <v>0</v>
      </c>
      <c r="G219" t="s">
        <v>8220</v>
      </c>
      <c r="H219" t="s">
        <v>8234</v>
      </c>
      <c r="I219" t="s">
        <v>8254</v>
      </c>
      <c r="J219">
        <v>1419780149</v>
      </c>
      <c r="K219" s="9">
        <f>(J219/86400) + DATE(1970,1,1)</f>
        <v>42001.64061342593</v>
      </c>
      <c r="L219">
        <v>1417101749</v>
      </c>
      <c r="M219" s="9">
        <f>(L219/86400) + DATE(1970,1,1)</f>
        <v>41970.64061342593</v>
      </c>
      <c r="N219" s="18">
        <f>YEAR(M219)</f>
        <v>2014</v>
      </c>
      <c r="O219" s="18">
        <f xml:space="preserve"> ROUND((J219-L219)/86400, 0)</f>
        <v>31</v>
      </c>
      <c r="P219" t="b">
        <v>0</v>
      </c>
      <c r="Q219">
        <v>38</v>
      </c>
      <c r="R219" s="14">
        <f>IFERROR(ROUND(E219/Q219,2), "N/A")</f>
        <v>314.29000000000002</v>
      </c>
      <c r="S219" t="b">
        <v>0</v>
      </c>
      <c r="T219" t="s">
        <v>8268</v>
      </c>
      <c r="U219" t="s">
        <v>8272</v>
      </c>
    </row>
    <row r="220" spans="1:21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s="12">
        <f>ROUND(E220/D220, 0)</f>
        <v>0</v>
      </c>
      <c r="G220" t="s">
        <v>8220</v>
      </c>
      <c r="H220" t="s">
        <v>8223</v>
      </c>
      <c r="I220" t="s">
        <v>8245</v>
      </c>
      <c r="J220">
        <v>1431702289</v>
      </c>
      <c r="K220" s="9">
        <f>(J220/86400) + DATE(1970,1,1)</f>
        <v>42139.628344907411</v>
      </c>
      <c r="L220">
        <v>1426518289</v>
      </c>
      <c r="M220" s="9">
        <f>(L220/86400) + DATE(1970,1,1)</f>
        <v>42079.628344907411</v>
      </c>
      <c r="N220" s="18">
        <f>YEAR(M220)</f>
        <v>2015</v>
      </c>
      <c r="O220" s="18">
        <f xml:space="preserve"> ROUND((J220-L220)/86400, 0)</f>
        <v>60</v>
      </c>
      <c r="P220" t="b">
        <v>0</v>
      </c>
      <c r="Q220">
        <v>1</v>
      </c>
      <c r="R220" s="14">
        <f>IFERROR(ROUND(E220/Q220,2), "N/A")</f>
        <v>100</v>
      </c>
      <c r="S220" t="b">
        <v>0</v>
      </c>
      <c r="T220" t="s">
        <v>8268</v>
      </c>
      <c r="U220" t="s">
        <v>8272</v>
      </c>
    </row>
    <row r="221" spans="1:21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s="12">
        <f>ROUND(E221/D221, 0)</f>
        <v>0</v>
      </c>
      <c r="G221" t="s">
        <v>8220</v>
      </c>
      <c r="H221" t="s">
        <v>8223</v>
      </c>
      <c r="I221" t="s">
        <v>8245</v>
      </c>
      <c r="J221">
        <v>1459493940</v>
      </c>
      <c r="K221" s="9">
        <f>(J221/86400) + DATE(1970,1,1)</f>
        <v>42461.290972222225</v>
      </c>
      <c r="L221">
        <v>1456732225</v>
      </c>
      <c r="M221" s="9">
        <f>(L221/86400) + DATE(1970,1,1)</f>
        <v>42429.326678240745</v>
      </c>
      <c r="N221" s="18">
        <f>YEAR(M221)</f>
        <v>2016</v>
      </c>
      <c r="O221" s="18">
        <f xml:space="preserve"> ROUND((J221-L221)/86400, 0)</f>
        <v>32</v>
      </c>
      <c r="P221" t="b">
        <v>0</v>
      </c>
      <c r="Q221">
        <v>76</v>
      </c>
      <c r="R221" s="14">
        <f>IFERROR(ROUND(E221/Q221,2), "N/A")</f>
        <v>115.99</v>
      </c>
      <c r="S221" t="b">
        <v>0</v>
      </c>
      <c r="T221" t="s">
        <v>8268</v>
      </c>
      <c r="U221" t="s">
        <v>8272</v>
      </c>
    </row>
    <row r="222" spans="1:21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s="12">
        <f>ROUND(E222/D222, 0)</f>
        <v>0</v>
      </c>
      <c r="G222" t="s">
        <v>8220</v>
      </c>
      <c r="H222" t="s">
        <v>8223</v>
      </c>
      <c r="I222" t="s">
        <v>8245</v>
      </c>
      <c r="J222">
        <v>1440101160</v>
      </c>
      <c r="K222" s="9">
        <f>(J222/86400) + DATE(1970,1,1)</f>
        <v>42236.837500000001</v>
      </c>
      <c r="L222">
        <v>1436542030</v>
      </c>
      <c r="M222" s="9">
        <f>(L222/86400) + DATE(1970,1,1)</f>
        <v>42195.643865740742</v>
      </c>
      <c r="N222" s="18">
        <f>YEAR(M222)</f>
        <v>2015</v>
      </c>
      <c r="O222" s="18">
        <f xml:space="preserve"> ROUND((J222-L222)/86400, 0)</f>
        <v>41</v>
      </c>
      <c r="P222" t="b">
        <v>0</v>
      </c>
      <c r="Q222">
        <v>3</v>
      </c>
      <c r="R222" s="14">
        <f>IFERROR(ROUND(E222/Q222,2), "N/A")</f>
        <v>120</v>
      </c>
      <c r="S222" t="b">
        <v>0</v>
      </c>
      <c r="T222" t="s">
        <v>8268</v>
      </c>
      <c r="U222" t="s">
        <v>8272</v>
      </c>
    </row>
    <row r="223" spans="1:21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s="12">
        <f>ROUND(E223/D223, 0)</f>
        <v>0</v>
      </c>
      <c r="G223" t="s">
        <v>8220</v>
      </c>
      <c r="H223" t="s">
        <v>8223</v>
      </c>
      <c r="I223" t="s">
        <v>8245</v>
      </c>
      <c r="J223">
        <v>1427569564</v>
      </c>
      <c r="K223" s="9">
        <f>(J223/86400) + DATE(1970,1,1)</f>
        <v>42091.79587962963</v>
      </c>
      <c r="L223">
        <v>1422389164</v>
      </c>
      <c r="M223" s="9">
        <f>(L223/86400) + DATE(1970,1,1)</f>
        <v>42031.837546296301</v>
      </c>
      <c r="N223" s="18">
        <f>YEAR(M223)</f>
        <v>2015</v>
      </c>
      <c r="O223" s="18">
        <f xml:space="preserve"> ROUND((J223-L223)/86400, 0)</f>
        <v>60</v>
      </c>
      <c r="P223" t="b">
        <v>0</v>
      </c>
      <c r="Q223">
        <v>0</v>
      </c>
      <c r="R223" s="14" t="str">
        <f>IFERROR(ROUND(E223/Q223,2), "N/A")</f>
        <v>N/A</v>
      </c>
      <c r="S223" t="b">
        <v>0</v>
      </c>
      <c r="T223" t="s">
        <v>8268</v>
      </c>
      <c r="U223" t="s">
        <v>8272</v>
      </c>
    </row>
    <row r="224" spans="1:21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s="12">
        <f>ROUND(E224/D224, 0)</f>
        <v>0</v>
      </c>
      <c r="G224" t="s">
        <v>8220</v>
      </c>
      <c r="H224" t="s">
        <v>8223</v>
      </c>
      <c r="I224" t="s">
        <v>8245</v>
      </c>
      <c r="J224">
        <v>1427423940</v>
      </c>
      <c r="K224" s="9">
        <f>(J224/86400) + DATE(1970,1,1)</f>
        <v>42090.110416666663</v>
      </c>
      <c r="L224">
        <v>1422383318</v>
      </c>
      <c r="M224" s="9">
        <f>(L224/86400) + DATE(1970,1,1)</f>
        <v>42031.769884259258</v>
      </c>
      <c r="N224" s="18">
        <f>YEAR(M224)</f>
        <v>2015</v>
      </c>
      <c r="O224" s="18">
        <f xml:space="preserve"> ROUND((J224-L224)/86400, 0)</f>
        <v>58</v>
      </c>
      <c r="P224" t="b">
        <v>0</v>
      </c>
      <c r="Q224">
        <v>2</v>
      </c>
      <c r="R224" s="14">
        <f>IFERROR(ROUND(E224/Q224,2), "N/A")</f>
        <v>65</v>
      </c>
      <c r="S224" t="b">
        <v>0</v>
      </c>
      <c r="T224" t="s">
        <v>8268</v>
      </c>
      <c r="U224" t="s">
        <v>8272</v>
      </c>
    </row>
    <row r="225" spans="1:21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s="12">
        <f>ROUND(E225/D225, 0)</f>
        <v>0</v>
      </c>
      <c r="G225" t="s">
        <v>8220</v>
      </c>
      <c r="H225" t="s">
        <v>8223</v>
      </c>
      <c r="I225" t="s">
        <v>8245</v>
      </c>
      <c r="J225">
        <v>1463879100</v>
      </c>
      <c r="K225" s="9">
        <f>(J225/86400) + DATE(1970,1,1)</f>
        <v>42512.045138888891</v>
      </c>
      <c r="L225">
        <v>1461287350</v>
      </c>
      <c r="M225" s="9">
        <f>(L225/86400) + DATE(1970,1,1)</f>
        <v>42482.048032407409</v>
      </c>
      <c r="N225" s="18">
        <f>YEAR(M225)</f>
        <v>2016</v>
      </c>
      <c r="O225" s="18">
        <f xml:space="preserve"> ROUND((J225-L225)/86400, 0)</f>
        <v>30</v>
      </c>
      <c r="P225" t="b">
        <v>0</v>
      </c>
      <c r="Q225">
        <v>0</v>
      </c>
      <c r="R225" s="14" t="str">
        <f>IFERROR(ROUND(E225/Q225,2), "N/A")</f>
        <v>N/A</v>
      </c>
      <c r="S225" t="b">
        <v>0</v>
      </c>
      <c r="T225" t="s">
        <v>8268</v>
      </c>
      <c r="U225" t="s">
        <v>8272</v>
      </c>
    </row>
    <row r="226" spans="1:21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s="12">
        <f>ROUND(E226/D226, 0)</f>
        <v>0</v>
      </c>
      <c r="G226" t="s">
        <v>8220</v>
      </c>
      <c r="H226" t="s">
        <v>8225</v>
      </c>
      <c r="I226" t="s">
        <v>8247</v>
      </c>
      <c r="J226">
        <v>1436506726</v>
      </c>
      <c r="K226" s="9">
        <f>(J226/86400) + DATE(1970,1,1)</f>
        <v>42195.235254629632</v>
      </c>
      <c r="L226">
        <v>1431322726</v>
      </c>
      <c r="M226" s="9">
        <f>(L226/86400) + DATE(1970,1,1)</f>
        <v>42135.235254629632</v>
      </c>
      <c r="N226" s="18">
        <f>YEAR(M226)</f>
        <v>2015</v>
      </c>
      <c r="O226" s="18">
        <f xml:space="preserve"> ROUND((J226-L226)/86400, 0)</f>
        <v>60</v>
      </c>
      <c r="P226" t="b">
        <v>0</v>
      </c>
      <c r="Q226">
        <v>0</v>
      </c>
      <c r="R226" s="14" t="str">
        <f>IFERROR(ROUND(E226/Q226,2), "N/A")</f>
        <v>N/A</v>
      </c>
      <c r="S226" t="b">
        <v>0</v>
      </c>
      <c r="T226" t="s">
        <v>8268</v>
      </c>
      <c r="U226" t="s">
        <v>8272</v>
      </c>
    </row>
    <row r="227" spans="1:21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s="12">
        <f>ROUND(E227/D227, 0)</f>
        <v>0</v>
      </c>
      <c r="G227" t="s">
        <v>8220</v>
      </c>
      <c r="H227" t="s">
        <v>8223</v>
      </c>
      <c r="I227" t="s">
        <v>8245</v>
      </c>
      <c r="J227">
        <v>1460153054</v>
      </c>
      <c r="K227" s="9">
        <f>(J227/86400) + DATE(1970,1,1)</f>
        <v>42468.919606481482</v>
      </c>
      <c r="L227">
        <v>1457564654</v>
      </c>
      <c r="M227" s="9">
        <f>(L227/86400) + DATE(1970,1,1)</f>
        <v>42438.961273148147</v>
      </c>
      <c r="N227" s="18">
        <f>YEAR(M227)</f>
        <v>2016</v>
      </c>
      <c r="O227" s="18">
        <f xml:space="preserve"> ROUND((J227-L227)/86400, 0)</f>
        <v>30</v>
      </c>
      <c r="P227" t="b">
        <v>0</v>
      </c>
      <c r="Q227">
        <v>0</v>
      </c>
      <c r="R227" s="14" t="str">
        <f>IFERROR(ROUND(E227/Q227,2), "N/A")</f>
        <v>N/A</v>
      </c>
      <c r="S227" t="b">
        <v>0</v>
      </c>
      <c r="T227" t="s">
        <v>8268</v>
      </c>
      <c r="U227" t="s">
        <v>8272</v>
      </c>
    </row>
    <row r="228" spans="1:21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s="12">
        <f>ROUND(E228/D228, 0)</f>
        <v>0</v>
      </c>
      <c r="G228" t="s">
        <v>8220</v>
      </c>
      <c r="H228" t="s">
        <v>8224</v>
      </c>
      <c r="I228" t="s">
        <v>8246</v>
      </c>
      <c r="J228">
        <v>1433064540</v>
      </c>
      <c r="K228" s="9">
        <f>(J228/86400) + DATE(1970,1,1)</f>
        <v>42155.395138888889</v>
      </c>
      <c r="L228">
        <v>1428854344</v>
      </c>
      <c r="M228" s="9">
        <f>(L228/86400) + DATE(1970,1,1)</f>
        <v>42106.666018518517</v>
      </c>
      <c r="N228" s="18">
        <f>YEAR(M228)</f>
        <v>2015</v>
      </c>
      <c r="O228" s="18">
        <f xml:space="preserve"> ROUND((J228-L228)/86400, 0)</f>
        <v>49</v>
      </c>
      <c r="P228" t="b">
        <v>0</v>
      </c>
      <c r="Q228">
        <v>2</v>
      </c>
      <c r="R228" s="14">
        <f>IFERROR(ROUND(E228/Q228,2), "N/A")</f>
        <v>125</v>
      </c>
      <c r="S228" t="b">
        <v>0</v>
      </c>
      <c r="T228" t="s">
        <v>8268</v>
      </c>
      <c r="U228" t="s">
        <v>8272</v>
      </c>
    </row>
    <row r="229" spans="1:21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s="12">
        <f>ROUND(E229/D229, 0)</f>
        <v>0</v>
      </c>
      <c r="G229" t="s">
        <v>8220</v>
      </c>
      <c r="H229" t="s">
        <v>8223</v>
      </c>
      <c r="I229" t="s">
        <v>8245</v>
      </c>
      <c r="J229">
        <v>1436477241</v>
      </c>
      <c r="K229" s="9">
        <f>(J229/86400) + DATE(1970,1,1)</f>
        <v>42194.893993055557</v>
      </c>
      <c r="L229">
        <v>1433885241</v>
      </c>
      <c r="M229" s="9">
        <f>(L229/86400) + DATE(1970,1,1)</f>
        <v>42164.893993055557</v>
      </c>
      <c r="N229" s="18">
        <f>YEAR(M229)</f>
        <v>2015</v>
      </c>
      <c r="O229" s="18">
        <f xml:space="preserve"> ROUND((J229-L229)/86400, 0)</f>
        <v>30</v>
      </c>
      <c r="P229" t="b">
        <v>0</v>
      </c>
      <c r="Q229">
        <v>0</v>
      </c>
      <c r="R229" s="14" t="str">
        <f>IFERROR(ROUND(E229/Q229,2), "N/A")</f>
        <v>N/A</v>
      </c>
      <c r="S229" t="b">
        <v>0</v>
      </c>
      <c r="T229" t="s">
        <v>8268</v>
      </c>
      <c r="U229" t="s">
        <v>8272</v>
      </c>
    </row>
    <row r="230" spans="1:21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s="12">
        <f>ROUND(E230/D230, 0)</f>
        <v>0</v>
      </c>
      <c r="G230" t="s">
        <v>8220</v>
      </c>
      <c r="H230" t="s">
        <v>8224</v>
      </c>
      <c r="I230" t="s">
        <v>8246</v>
      </c>
      <c r="J230">
        <v>1433176105</v>
      </c>
      <c r="K230" s="9">
        <f>(J230/86400) + DATE(1970,1,1)</f>
        <v>42156.686400462961</v>
      </c>
      <c r="L230">
        <v>1427992105</v>
      </c>
      <c r="M230" s="9">
        <f>(L230/86400) + DATE(1970,1,1)</f>
        <v>42096.686400462961</v>
      </c>
      <c r="N230" s="18">
        <f>YEAR(M230)</f>
        <v>2015</v>
      </c>
      <c r="O230" s="18">
        <f xml:space="preserve"> ROUND((J230-L230)/86400, 0)</f>
        <v>60</v>
      </c>
      <c r="P230" t="b">
        <v>0</v>
      </c>
      <c r="Q230">
        <v>0</v>
      </c>
      <c r="R230" s="14" t="str">
        <f>IFERROR(ROUND(E230/Q230,2), "N/A")</f>
        <v>N/A</v>
      </c>
      <c r="S230" t="b">
        <v>0</v>
      </c>
      <c r="T230" t="s">
        <v>8268</v>
      </c>
      <c r="U230" t="s">
        <v>8272</v>
      </c>
    </row>
    <row r="231" spans="1:21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s="12">
        <f>ROUND(E231/D231, 0)</f>
        <v>0</v>
      </c>
      <c r="G231" t="s">
        <v>8220</v>
      </c>
      <c r="H231" t="s">
        <v>8235</v>
      </c>
      <c r="I231" t="s">
        <v>8248</v>
      </c>
      <c r="J231">
        <v>1455402297</v>
      </c>
      <c r="K231" s="9">
        <f>(J231/86400) + DATE(1970,1,1)</f>
        <v>42413.933993055558</v>
      </c>
      <c r="L231">
        <v>1452810297</v>
      </c>
      <c r="M231" s="9">
        <f>(L231/86400) + DATE(1970,1,1)</f>
        <v>42383.933993055558</v>
      </c>
      <c r="N231" s="18">
        <f>YEAR(M231)</f>
        <v>2016</v>
      </c>
      <c r="O231" s="18">
        <f xml:space="preserve"> ROUND((J231-L231)/86400, 0)</f>
        <v>30</v>
      </c>
      <c r="P231" t="b">
        <v>0</v>
      </c>
      <c r="Q231">
        <v>0</v>
      </c>
      <c r="R231" s="14" t="str">
        <f>IFERROR(ROUND(E231/Q231,2), "N/A")</f>
        <v>N/A</v>
      </c>
      <c r="S231" t="b">
        <v>0</v>
      </c>
      <c r="T231" t="s">
        <v>8268</v>
      </c>
      <c r="U231" t="s">
        <v>8272</v>
      </c>
    </row>
    <row r="232" spans="1:21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s="12">
        <f>ROUND(E232/D232, 0)</f>
        <v>0</v>
      </c>
      <c r="G232" t="s">
        <v>8220</v>
      </c>
      <c r="H232" t="s">
        <v>8223</v>
      </c>
      <c r="I232" t="s">
        <v>8245</v>
      </c>
      <c r="J232">
        <v>1433443151</v>
      </c>
      <c r="K232" s="9">
        <f>(J232/86400) + DATE(1970,1,1)</f>
        <v>42159.77721064815</v>
      </c>
      <c r="L232">
        <v>1430851151</v>
      </c>
      <c r="M232" s="9">
        <f>(L232/86400) + DATE(1970,1,1)</f>
        <v>42129.77721064815</v>
      </c>
      <c r="N232" s="18">
        <f>YEAR(M232)</f>
        <v>2015</v>
      </c>
      <c r="O232" s="18">
        <f xml:space="preserve"> ROUND((J232-L232)/86400, 0)</f>
        <v>30</v>
      </c>
      <c r="P232" t="b">
        <v>0</v>
      </c>
      <c r="Q232">
        <v>2</v>
      </c>
      <c r="R232" s="14">
        <f>IFERROR(ROUND(E232/Q232,2), "N/A")</f>
        <v>30</v>
      </c>
      <c r="S232" t="b">
        <v>0</v>
      </c>
      <c r="T232" t="s">
        <v>8268</v>
      </c>
      <c r="U232" t="s">
        <v>8272</v>
      </c>
    </row>
    <row r="233" spans="1:21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s="12">
        <f>ROUND(E233/D233, 0)</f>
        <v>0</v>
      </c>
      <c r="G233" t="s">
        <v>8220</v>
      </c>
      <c r="H233" t="s">
        <v>8223</v>
      </c>
      <c r="I233" t="s">
        <v>8245</v>
      </c>
      <c r="J233">
        <v>1451775651</v>
      </c>
      <c r="K233" s="9">
        <f>(J233/86400) + DATE(1970,1,1)</f>
        <v>42371.958923611106</v>
      </c>
      <c r="L233">
        <v>1449183651</v>
      </c>
      <c r="M233" s="9">
        <f>(L233/86400) + DATE(1970,1,1)</f>
        <v>42341.958923611106</v>
      </c>
      <c r="N233" s="18">
        <f>YEAR(M233)</f>
        <v>2015</v>
      </c>
      <c r="O233" s="18">
        <f xml:space="preserve"> ROUND((J233-L233)/86400, 0)</f>
        <v>30</v>
      </c>
      <c r="P233" t="b">
        <v>0</v>
      </c>
      <c r="Q233">
        <v>0</v>
      </c>
      <c r="R233" s="14" t="str">
        <f>IFERROR(ROUND(E233/Q233,2), "N/A")</f>
        <v>N/A</v>
      </c>
      <c r="S233" t="b">
        <v>0</v>
      </c>
      <c r="T233" t="s">
        <v>8268</v>
      </c>
      <c r="U233" t="s">
        <v>8272</v>
      </c>
    </row>
    <row r="234" spans="1:21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s="12">
        <f>ROUND(E234/D234, 0)</f>
        <v>0</v>
      </c>
      <c r="G234" t="s">
        <v>8220</v>
      </c>
      <c r="H234" t="s">
        <v>8224</v>
      </c>
      <c r="I234" t="s">
        <v>8246</v>
      </c>
      <c r="J234">
        <v>1425066546</v>
      </c>
      <c r="K234" s="9">
        <f>(J234/86400) + DATE(1970,1,1)</f>
        <v>42062.82576388889</v>
      </c>
      <c r="L234">
        <v>1422474546</v>
      </c>
      <c r="M234" s="9">
        <f>(L234/86400) + DATE(1970,1,1)</f>
        <v>42032.82576388889</v>
      </c>
      <c r="N234" s="18">
        <f>YEAR(M234)</f>
        <v>2015</v>
      </c>
      <c r="O234" s="18">
        <f xml:space="preserve"> ROUND((J234-L234)/86400, 0)</f>
        <v>30</v>
      </c>
      <c r="P234" t="b">
        <v>0</v>
      </c>
      <c r="Q234">
        <v>7</v>
      </c>
      <c r="R234" s="14">
        <f>IFERROR(ROUND(E234/Q234,2), "N/A")</f>
        <v>15.71</v>
      </c>
      <c r="S234" t="b">
        <v>0</v>
      </c>
      <c r="T234" t="s">
        <v>8268</v>
      </c>
      <c r="U234" t="s">
        <v>8272</v>
      </c>
    </row>
    <row r="235" spans="1:21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s="12">
        <f>ROUND(E235/D235, 0)</f>
        <v>0</v>
      </c>
      <c r="G235" t="s">
        <v>8220</v>
      </c>
      <c r="H235" t="s">
        <v>8223</v>
      </c>
      <c r="I235" t="s">
        <v>8245</v>
      </c>
      <c r="J235">
        <v>1475185972</v>
      </c>
      <c r="K235" s="9">
        <f>(J235/86400) + DATE(1970,1,1)</f>
        <v>42642.911712962959</v>
      </c>
      <c r="L235">
        <v>1472593972</v>
      </c>
      <c r="M235" s="9">
        <f>(L235/86400) + DATE(1970,1,1)</f>
        <v>42612.911712962959</v>
      </c>
      <c r="N235" s="18">
        <f>YEAR(M235)</f>
        <v>2016</v>
      </c>
      <c r="O235" s="18">
        <f xml:space="preserve"> ROUND((J235-L235)/86400, 0)</f>
        <v>30</v>
      </c>
      <c r="P235" t="b">
        <v>0</v>
      </c>
      <c r="Q235">
        <v>0</v>
      </c>
      <c r="R235" s="14" t="str">
        <f>IFERROR(ROUND(E235/Q235,2), "N/A")</f>
        <v>N/A</v>
      </c>
      <c r="S235" t="b">
        <v>0</v>
      </c>
      <c r="T235" t="s">
        <v>8268</v>
      </c>
      <c r="U235" t="s">
        <v>8272</v>
      </c>
    </row>
    <row r="236" spans="1:21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s="12">
        <f>ROUND(E236/D236, 0)</f>
        <v>0</v>
      </c>
      <c r="G236" t="s">
        <v>8220</v>
      </c>
      <c r="H236" t="s">
        <v>8223</v>
      </c>
      <c r="I236" t="s">
        <v>8245</v>
      </c>
      <c r="J236">
        <v>1434847859</v>
      </c>
      <c r="K236" s="9">
        <f>(J236/86400) + DATE(1970,1,1)</f>
        <v>42176.035405092596</v>
      </c>
      <c r="L236">
        <v>1431391859</v>
      </c>
      <c r="M236" s="9">
        <f>(L236/86400) + DATE(1970,1,1)</f>
        <v>42136.035405092596</v>
      </c>
      <c r="N236" s="18">
        <f>YEAR(M236)</f>
        <v>2015</v>
      </c>
      <c r="O236" s="18">
        <f xml:space="preserve"> ROUND((J236-L236)/86400, 0)</f>
        <v>40</v>
      </c>
      <c r="P236" t="b">
        <v>0</v>
      </c>
      <c r="Q236">
        <v>5</v>
      </c>
      <c r="R236" s="14">
        <f>IFERROR(ROUND(E236/Q236,2), "N/A")</f>
        <v>80.2</v>
      </c>
      <c r="S236" t="b">
        <v>0</v>
      </c>
      <c r="T236" t="s">
        <v>8268</v>
      </c>
      <c r="U236" t="s">
        <v>8272</v>
      </c>
    </row>
    <row r="237" spans="1:21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s="12">
        <f>ROUND(E237/D237, 0)</f>
        <v>0</v>
      </c>
      <c r="G237" t="s">
        <v>8220</v>
      </c>
      <c r="H237" t="s">
        <v>8223</v>
      </c>
      <c r="I237" t="s">
        <v>8245</v>
      </c>
      <c r="J237">
        <v>1436478497</v>
      </c>
      <c r="K237" s="9">
        <f>(J237/86400) + DATE(1970,1,1)</f>
        <v>42194.908530092594</v>
      </c>
      <c r="L237">
        <v>1433886497</v>
      </c>
      <c r="M237" s="9">
        <f>(L237/86400) + DATE(1970,1,1)</f>
        <v>42164.908530092594</v>
      </c>
      <c r="N237" s="18">
        <f>YEAR(M237)</f>
        <v>2015</v>
      </c>
      <c r="O237" s="18">
        <f xml:space="preserve"> ROUND((J237-L237)/86400, 0)</f>
        <v>30</v>
      </c>
      <c r="P237" t="b">
        <v>0</v>
      </c>
      <c r="Q237">
        <v>0</v>
      </c>
      <c r="R237" s="14" t="str">
        <f>IFERROR(ROUND(E237/Q237,2), "N/A")</f>
        <v>N/A</v>
      </c>
      <c r="S237" t="b">
        <v>0</v>
      </c>
      <c r="T237" t="s">
        <v>8268</v>
      </c>
      <c r="U237" t="s">
        <v>8272</v>
      </c>
    </row>
    <row r="238" spans="1:21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s="12">
        <f>ROUND(E238/D238, 0)</f>
        <v>0</v>
      </c>
      <c r="G238" t="s">
        <v>8220</v>
      </c>
      <c r="H238" t="s">
        <v>8223</v>
      </c>
      <c r="I238" t="s">
        <v>8245</v>
      </c>
      <c r="J238">
        <v>1451952000</v>
      </c>
      <c r="K238" s="9">
        <f>(J238/86400) + DATE(1970,1,1)</f>
        <v>42374</v>
      </c>
      <c r="L238">
        <v>1447380099</v>
      </c>
      <c r="M238" s="9">
        <f>(L238/86400) + DATE(1970,1,1)</f>
        <v>42321.084479166668</v>
      </c>
      <c r="N238" s="18">
        <f>YEAR(M238)</f>
        <v>2015</v>
      </c>
      <c r="O238" s="18">
        <f xml:space="preserve"> ROUND((J238-L238)/86400, 0)</f>
        <v>53</v>
      </c>
      <c r="P238" t="b">
        <v>0</v>
      </c>
      <c r="Q238">
        <v>0</v>
      </c>
      <c r="R238" s="14" t="str">
        <f>IFERROR(ROUND(E238/Q238,2), "N/A")</f>
        <v>N/A</v>
      </c>
      <c r="S238" t="b">
        <v>0</v>
      </c>
      <c r="T238" t="s">
        <v>8268</v>
      </c>
      <c r="U238" t="s">
        <v>8272</v>
      </c>
    </row>
    <row r="239" spans="1:21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s="12">
        <f>ROUND(E239/D239, 0)</f>
        <v>0</v>
      </c>
      <c r="G239" t="s">
        <v>8220</v>
      </c>
      <c r="H239" t="s">
        <v>8223</v>
      </c>
      <c r="I239" t="s">
        <v>8245</v>
      </c>
      <c r="J239">
        <v>1457445069</v>
      </c>
      <c r="K239" s="9">
        <f>(J239/86400) + DATE(1970,1,1)</f>
        <v>42437.577187499999</v>
      </c>
      <c r="L239">
        <v>1452261069</v>
      </c>
      <c r="M239" s="9">
        <f>(L239/86400) + DATE(1970,1,1)</f>
        <v>42377.577187499999</v>
      </c>
      <c r="N239" s="18">
        <f>YEAR(M239)</f>
        <v>2016</v>
      </c>
      <c r="O239" s="18">
        <f xml:space="preserve"> ROUND((J239-L239)/86400, 0)</f>
        <v>60</v>
      </c>
      <c r="P239" t="b">
        <v>0</v>
      </c>
      <c r="Q239">
        <v>1</v>
      </c>
      <c r="R239" s="14">
        <f>IFERROR(ROUND(E239/Q239,2), "N/A")</f>
        <v>50</v>
      </c>
      <c r="S239" t="b">
        <v>0</v>
      </c>
      <c r="T239" t="s">
        <v>8268</v>
      </c>
      <c r="U239" t="s">
        <v>8272</v>
      </c>
    </row>
    <row r="240" spans="1:21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s="12">
        <f>ROUND(E240/D240, 0)</f>
        <v>0</v>
      </c>
      <c r="G240" t="s">
        <v>8220</v>
      </c>
      <c r="H240" t="s">
        <v>8223</v>
      </c>
      <c r="I240" t="s">
        <v>8245</v>
      </c>
      <c r="J240">
        <v>1483088400</v>
      </c>
      <c r="K240" s="9">
        <f>(J240/86400) + DATE(1970,1,1)</f>
        <v>42734.375</v>
      </c>
      <c r="L240">
        <v>1481324760</v>
      </c>
      <c r="M240" s="9">
        <f>(L240/86400) + DATE(1970,1,1)</f>
        <v>42713.962500000001</v>
      </c>
      <c r="N240" s="18">
        <f>YEAR(M240)</f>
        <v>2016</v>
      </c>
      <c r="O240" s="18">
        <f xml:space="preserve"> ROUND((J240-L240)/86400, 0)</f>
        <v>20</v>
      </c>
      <c r="P240" t="b">
        <v>0</v>
      </c>
      <c r="Q240">
        <v>0</v>
      </c>
      <c r="R240" s="14" t="str">
        <f>IFERROR(ROUND(E240/Q240,2), "N/A")</f>
        <v>N/A</v>
      </c>
      <c r="S240" t="b">
        <v>0</v>
      </c>
      <c r="T240" t="s">
        <v>8268</v>
      </c>
      <c r="U240" t="s">
        <v>8272</v>
      </c>
    </row>
    <row r="241" spans="1:21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s="12">
        <f>ROUND(E241/D241, 0)</f>
        <v>0</v>
      </c>
      <c r="G241" t="s">
        <v>8220</v>
      </c>
      <c r="H241" t="s">
        <v>8225</v>
      </c>
      <c r="I241" t="s">
        <v>8247</v>
      </c>
      <c r="J241">
        <v>1446984000</v>
      </c>
      <c r="K241" s="9">
        <f>(J241/86400) + DATE(1970,1,1)</f>
        <v>42316.5</v>
      </c>
      <c r="L241">
        <v>1445308730</v>
      </c>
      <c r="M241" s="9">
        <f>(L241/86400) + DATE(1970,1,1)</f>
        <v>42297.110300925924</v>
      </c>
      <c r="N241" s="18">
        <f>YEAR(M241)</f>
        <v>2015</v>
      </c>
      <c r="O241" s="18">
        <f xml:space="preserve"> ROUND((J241-L241)/86400, 0)</f>
        <v>19</v>
      </c>
      <c r="P241" t="b">
        <v>0</v>
      </c>
      <c r="Q241">
        <v>5</v>
      </c>
      <c r="R241" s="14">
        <f>IFERROR(ROUND(E241/Q241,2), "N/A")</f>
        <v>50</v>
      </c>
      <c r="S241" t="b">
        <v>0</v>
      </c>
      <c r="T241" t="s">
        <v>8268</v>
      </c>
      <c r="U241" t="s">
        <v>8272</v>
      </c>
    </row>
    <row r="242" spans="1:21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s="12">
        <f>ROUND(E242/D242, 0)</f>
        <v>1</v>
      </c>
      <c r="G242" t="s">
        <v>8218</v>
      </c>
      <c r="H242" t="s">
        <v>8223</v>
      </c>
      <c r="I242" t="s">
        <v>8245</v>
      </c>
      <c r="J242">
        <v>1367773211</v>
      </c>
      <c r="K242" s="9">
        <f>(J242/86400) + DATE(1970,1,1)</f>
        <v>41399.708460648151</v>
      </c>
      <c r="L242">
        <v>1363885211</v>
      </c>
      <c r="M242" s="9">
        <f>(L242/86400) + DATE(1970,1,1)</f>
        <v>41354.708460648151</v>
      </c>
      <c r="N242" s="18">
        <f>YEAR(M242)</f>
        <v>2013</v>
      </c>
      <c r="O242" s="18">
        <f xml:space="preserve"> ROUND((J242-L242)/86400, 0)</f>
        <v>45</v>
      </c>
      <c r="P242" t="b">
        <v>1</v>
      </c>
      <c r="Q242">
        <v>137</v>
      </c>
      <c r="R242" s="14">
        <f>IFERROR(ROUND(E242/Q242,2), "N/A")</f>
        <v>117.85</v>
      </c>
      <c r="S242" t="b">
        <v>1</v>
      </c>
      <c r="T242" t="s">
        <v>8268</v>
      </c>
      <c r="U242" t="s">
        <v>8273</v>
      </c>
    </row>
    <row r="243" spans="1:21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s="12">
        <f>ROUND(E243/D243, 0)</f>
        <v>1</v>
      </c>
      <c r="G243" t="s">
        <v>8218</v>
      </c>
      <c r="H243" t="s">
        <v>8223</v>
      </c>
      <c r="I243" t="s">
        <v>8245</v>
      </c>
      <c r="J243">
        <v>1419180304</v>
      </c>
      <c r="K243" s="9">
        <f>(J243/86400) + DATE(1970,1,1)</f>
        <v>41994.697962962964</v>
      </c>
      <c r="L243">
        <v>1415292304</v>
      </c>
      <c r="M243" s="9">
        <f>(L243/86400) + DATE(1970,1,1)</f>
        <v>41949.697962962964</v>
      </c>
      <c r="N243" s="18">
        <f>YEAR(M243)</f>
        <v>2014</v>
      </c>
      <c r="O243" s="18">
        <f xml:space="preserve"> ROUND((J243-L243)/86400, 0)</f>
        <v>45</v>
      </c>
      <c r="P243" t="b">
        <v>1</v>
      </c>
      <c r="Q243">
        <v>376</v>
      </c>
      <c r="R243" s="14">
        <f>IFERROR(ROUND(E243/Q243,2), "N/A")</f>
        <v>109.04</v>
      </c>
      <c r="S243" t="b">
        <v>1</v>
      </c>
      <c r="T243" t="s">
        <v>8268</v>
      </c>
      <c r="U243" t="s">
        <v>8273</v>
      </c>
    </row>
    <row r="244" spans="1:21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s="12">
        <f>ROUND(E244/D244, 0)</f>
        <v>1</v>
      </c>
      <c r="G244" t="s">
        <v>8218</v>
      </c>
      <c r="H244" t="s">
        <v>8223</v>
      </c>
      <c r="I244" t="s">
        <v>8245</v>
      </c>
      <c r="J244">
        <v>1324381790</v>
      </c>
      <c r="K244" s="9">
        <f>(J244/86400) + DATE(1970,1,1)</f>
        <v>40897.492939814816</v>
      </c>
      <c r="L244">
        <v>1321357790</v>
      </c>
      <c r="M244" s="9">
        <f>(L244/86400) + DATE(1970,1,1)</f>
        <v>40862.492939814816</v>
      </c>
      <c r="N244" s="18">
        <f>YEAR(M244)</f>
        <v>2011</v>
      </c>
      <c r="O244" s="18">
        <f xml:space="preserve"> ROUND((J244-L244)/86400, 0)</f>
        <v>35</v>
      </c>
      <c r="P244" t="b">
        <v>1</v>
      </c>
      <c r="Q244">
        <v>202</v>
      </c>
      <c r="R244" s="14">
        <f>IFERROR(ROUND(E244/Q244,2), "N/A")</f>
        <v>73.02</v>
      </c>
      <c r="S244" t="b">
        <v>1</v>
      </c>
      <c r="T244" t="s">
        <v>8268</v>
      </c>
      <c r="U244" t="s">
        <v>8273</v>
      </c>
    </row>
    <row r="245" spans="1:21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s="12">
        <f>ROUND(E245/D245, 0)</f>
        <v>1</v>
      </c>
      <c r="G245" t="s">
        <v>8218</v>
      </c>
      <c r="H245" t="s">
        <v>8223</v>
      </c>
      <c r="I245" t="s">
        <v>8245</v>
      </c>
      <c r="J245">
        <v>1393031304</v>
      </c>
      <c r="K245" s="9">
        <f>(J245/86400) + DATE(1970,1,1)</f>
        <v>41692.047500000001</v>
      </c>
      <c r="L245">
        <v>1390439304</v>
      </c>
      <c r="M245" s="9">
        <f>(L245/86400) + DATE(1970,1,1)</f>
        <v>41662.047500000001</v>
      </c>
      <c r="N245" s="18">
        <f>YEAR(M245)</f>
        <v>2014</v>
      </c>
      <c r="O245" s="18">
        <f xml:space="preserve"> ROUND((J245-L245)/86400, 0)</f>
        <v>30</v>
      </c>
      <c r="P245" t="b">
        <v>1</v>
      </c>
      <c r="Q245">
        <v>328</v>
      </c>
      <c r="R245" s="14">
        <f>IFERROR(ROUND(E245/Q245,2), "N/A")</f>
        <v>78.2</v>
      </c>
      <c r="S245" t="b">
        <v>1</v>
      </c>
      <c r="T245" t="s">
        <v>8268</v>
      </c>
      <c r="U245" t="s">
        <v>8273</v>
      </c>
    </row>
    <row r="246" spans="1:21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s="12">
        <f>ROUND(E246/D246, 0)</f>
        <v>1</v>
      </c>
      <c r="G246" t="s">
        <v>8218</v>
      </c>
      <c r="H246" t="s">
        <v>8223</v>
      </c>
      <c r="I246" t="s">
        <v>8245</v>
      </c>
      <c r="J246">
        <v>1268723160</v>
      </c>
      <c r="K246" s="9">
        <f>(J246/86400) + DATE(1970,1,1)</f>
        <v>40253.295833333337</v>
      </c>
      <c r="L246">
        <v>1265269559</v>
      </c>
      <c r="M246" s="9">
        <f>(L246/86400) + DATE(1970,1,1)</f>
        <v>40213.323599537034</v>
      </c>
      <c r="N246" s="18">
        <f>YEAR(M246)</f>
        <v>2010</v>
      </c>
      <c r="O246" s="18">
        <f xml:space="preserve"> ROUND((J246-L246)/86400, 0)</f>
        <v>40</v>
      </c>
      <c r="P246" t="b">
        <v>1</v>
      </c>
      <c r="Q246">
        <v>84</v>
      </c>
      <c r="R246" s="14">
        <f>IFERROR(ROUND(E246/Q246,2), "N/A")</f>
        <v>47.4</v>
      </c>
      <c r="S246" t="b">
        <v>1</v>
      </c>
      <c r="T246" t="s">
        <v>8268</v>
      </c>
      <c r="U246" t="s">
        <v>8273</v>
      </c>
    </row>
    <row r="247" spans="1:21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s="12">
        <f>ROUND(E247/D247, 0)</f>
        <v>1</v>
      </c>
      <c r="G247" t="s">
        <v>8218</v>
      </c>
      <c r="H247" t="s">
        <v>8223</v>
      </c>
      <c r="I247" t="s">
        <v>8245</v>
      </c>
      <c r="J247">
        <v>1345079785</v>
      </c>
      <c r="K247" s="9">
        <f>(J247/86400) + DATE(1970,1,1)</f>
        <v>41137.053067129629</v>
      </c>
      <c r="L247">
        <v>1342487785</v>
      </c>
      <c r="M247" s="9">
        <f>(L247/86400) + DATE(1970,1,1)</f>
        <v>41107.053067129629</v>
      </c>
      <c r="N247" s="18">
        <f>YEAR(M247)</f>
        <v>2012</v>
      </c>
      <c r="O247" s="18">
        <f xml:space="preserve"> ROUND((J247-L247)/86400, 0)</f>
        <v>30</v>
      </c>
      <c r="P247" t="b">
        <v>1</v>
      </c>
      <c r="Q247">
        <v>96</v>
      </c>
      <c r="R247" s="14">
        <f>IFERROR(ROUND(E247/Q247,2), "N/A")</f>
        <v>54.02</v>
      </c>
      <c r="S247" t="b">
        <v>1</v>
      </c>
      <c r="T247" t="s">
        <v>8268</v>
      </c>
      <c r="U247" t="s">
        <v>8273</v>
      </c>
    </row>
    <row r="248" spans="1:21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s="12">
        <f>ROUND(E248/D248, 0)</f>
        <v>3</v>
      </c>
      <c r="G248" t="s">
        <v>8218</v>
      </c>
      <c r="H248" t="s">
        <v>8223</v>
      </c>
      <c r="I248" t="s">
        <v>8245</v>
      </c>
      <c r="J248">
        <v>1292665405</v>
      </c>
      <c r="K248" s="9">
        <f>(J248/86400) + DATE(1970,1,1)</f>
        <v>40530.405150462961</v>
      </c>
      <c r="L248">
        <v>1288341805</v>
      </c>
      <c r="M248" s="9">
        <f>(L248/86400) + DATE(1970,1,1)</f>
        <v>40480.363483796296</v>
      </c>
      <c r="N248" s="18">
        <f>YEAR(M248)</f>
        <v>2010</v>
      </c>
      <c r="O248" s="18">
        <f xml:space="preserve"> ROUND((J248-L248)/86400, 0)</f>
        <v>50</v>
      </c>
      <c r="P248" t="b">
        <v>1</v>
      </c>
      <c r="Q248">
        <v>223</v>
      </c>
      <c r="R248" s="14">
        <f>IFERROR(ROUND(E248/Q248,2), "N/A")</f>
        <v>68.489999999999995</v>
      </c>
      <c r="S248" t="b">
        <v>1</v>
      </c>
      <c r="T248" t="s">
        <v>8268</v>
      </c>
      <c r="U248" t="s">
        <v>8273</v>
      </c>
    </row>
    <row r="249" spans="1:21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s="12">
        <f>ROUND(E249/D249, 0)</f>
        <v>1</v>
      </c>
      <c r="G249" t="s">
        <v>8218</v>
      </c>
      <c r="H249" t="s">
        <v>8223</v>
      </c>
      <c r="I249" t="s">
        <v>8245</v>
      </c>
      <c r="J249">
        <v>1287200340</v>
      </c>
      <c r="K249" s="9">
        <f>(J249/86400) + DATE(1970,1,1)</f>
        <v>40467.152083333334</v>
      </c>
      <c r="L249">
        <v>1284042614</v>
      </c>
      <c r="M249" s="9">
        <f>(L249/86400) + DATE(1970,1,1)</f>
        <v>40430.604328703703</v>
      </c>
      <c r="N249" s="18">
        <f>YEAR(M249)</f>
        <v>2010</v>
      </c>
      <c r="O249" s="18">
        <f xml:space="preserve"> ROUND((J249-L249)/86400, 0)</f>
        <v>37</v>
      </c>
      <c r="P249" t="b">
        <v>1</v>
      </c>
      <c r="Q249">
        <v>62</v>
      </c>
      <c r="R249" s="14">
        <f>IFERROR(ROUND(E249/Q249,2), "N/A")</f>
        <v>108.15</v>
      </c>
      <c r="S249" t="b">
        <v>1</v>
      </c>
      <c r="T249" t="s">
        <v>8268</v>
      </c>
      <c r="U249" t="s">
        <v>8273</v>
      </c>
    </row>
    <row r="250" spans="1:21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s="12">
        <f>ROUND(E250/D250, 0)</f>
        <v>1</v>
      </c>
      <c r="G250" t="s">
        <v>8218</v>
      </c>
      <c r="H250" t="s">
        <v>8223</v>
      </c>
      <c r="I250" t="s">
        <v>8245</v>
      </c>
      <c r="J250">
        <v>1325961309</v>
      </c>
      <c r="K250" s="9">
        <f>(J250/86400) + DATE(1970,1,1)</f>
        <v>40915.774409722224</v>
      </c>
      <c r="L250">
        <v>1322073309</v>
      </c>
      <c r="M250" s="9">
        <f>(L250/86400) + DATE(1970,1,1)</f>
        <v>40870.774409722224</v>
      </c>
      <c r="N250" s="18">
        <f>YEAR(M250)</f>
        <v>2011</v>
      </c>
      <c r="O250" s="18">
        <f xml:space="preserve"> ROUND((J250-L250)/86400, 0)</f>
        <v>45</v>
      </c>
      <c r="P250" t="b">
        <v>1</v>
      </c>
      <c r="Q250">
        <v>146</v>
      </c>
      <c r="R250" s="14">
        <f>IFERROR(ROUND(E250/Q250,2), "N/A")</f>
        <v>589.95000000000005</v>
      </c>
      <c r="S250" t="b">
        <v>1</v>
      </c>
      <c r="T250" t="s">
        <v>8268</v>
      </c>
      <c r="U250" t="s">
        <v>8273</v>
      </c>
    </row>
    <row r="251" spans="1:21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s="12">
        <f>ROUND(E251/D251, 0)</f>
        <v>1</v>
      </c>
      <c r="G251" t="s">
        <v>8218</v>
      </c>
      <c r="H251" t="s">
        <v>8223</v>
      </c>
      <c r="I251" t="s">
        <v>8245</v>
      </c>
      <c r="J251">
        <v>1282498800</v>
      </c>
      <c r="K251" s="9">
        <f>(J251/86400) + DATE(1970,1,1)</f>
        <v>40412.736111111109</v>
      </c>
      <c r="L251">
        <v>1275603020</v>
      </c>
      <c r="M251" s="9">
        <f>(L251/86400) + DATE(1970,1,1)</f>
        <v>40332.923842592594</v>
      </c>
      <c r="N251" s="18">
        <f>YEAR(M251)</f>
        <v>2010</v>
      </c>
      <c r="O251" s="18">
        <f xml:space="preserve"> ROUND((J251-L251)/86400, 0)</f>
        <v>80</v>
      </c>
      <c r="P251" t="b">
        <v>1</v>
      </c>
      <c r="Q251">
        <v>235</v>
      </c>
      <c r="R251" s="14">
        <f>IFERROR(ROUND(E251/Q251,2), "N/A")</f>
        <v>48.05</v>
      </c>
      <c r="S251" t="b">
        <v>1</v>
      </c>
      <c r="T251" t="s">
        <v>8268</v>
      </c>
      <c r="U251" t="s">
        <v>8273</v>
      </c>
    </row>
    <row r="252" spans="1:21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s="12">
        <f>ROUND(E252/D252, 0)</f>
        <v>1</v>
      </c>
      <c r="G252" t="s">
        <v>8218</v>
      </c>
      <c r="H252" t="s">
        <v>8223</v>
      </c>
      <c r="I252" t="s">
        <v>8245</v>
      </c>
      <c r="J252">
        <v>1370525691</v>
      </c>
      <c r="K252" s="9">
        <f>(J252/86400) + DATE(1970,1,1)</f>
        <v>41431.565868055557</v>
      </c>
      <c r="L252">
        <v>1367933691</v>
      </c>
      <c r="M252" s="9">
        <f>(L252/86400) + DATE(1970,1,1)</f>
        <v>41401.565868055557</v>
      </c>
      <c r="N252" s="18">
        <f>YEAR(M252)</f>
        <v>2013</v>
      </c>
      <c r="O252" s="18">
        <f xml:space="preserve"> ROUND((J252-L252)/86400, 0)</f>
        <v>30</v>
      </c>
      <c r="P252" t="b">
        <v>1</v>
      </c>
      <c r="Q252">
        <v>437</v>
      </c>
      <c r="R252" s="14">
        <f>IFERROR(ROUND(E252/Q252,2), "N/A")</f>
        <v>72.48</v>
      </c>
      <c r="S252" t="b">
        <v>1</v>
      </c>
      <c r="T252" t="s">
        <v>8268</v>
      </c>
      <c r="U252" t="s">
        <v>8273</v>
      </c>
    </row>
    <row r="253" spans="1:21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s="12">
        <f>ROUND(E253/D253, 0)</f>
        <v>1</v>
      </c>
      <c r="G253" t="s">
        <v>8218</v>
      </c>
      <c r="H253" t="s">
        <v>8223</v>
      </c>
      <c r="I253" t="s">
        <v>8245</v>
      </c>
      <c r="J253">
        <v>1337194800</v>
      </c>
      <c r="K253" s="9">
        <f>(J253/86400) + DATE(1970,1,1)</f>
        <v>41045.791666666664</v>
      </c>
      <c r="L253">
        <v>1334429646</v>
      </c>
      <c r="M253" s="9">
        <f>(L253/86400) + DATE(1970,1,1)</f>
        <v>41013.787569444445</v>
      </c>
      <c r="N253" s="18">
        <f>YEAR(M253)</f>
        <v>2012</v>
      </c>
      <c r="O253" s="18">
        <f xml:space="preserve"> ROUND((J253-L253)/86400, 0)</f>
        <v>32</v>
      </c>
      <c r="P253" t="b">
        <v>1</v>
      </c>
      <c r="Q253">
        <v>77</v>
      </c>
      <c r="R253" s="14">
        <f>IFERROR(ROUND(E253/Q253,2), "N/A")</f>
        <v>57.08</v>
      </c>
      <c r="S253" t="b">
        <v>1</v>
      </c>
      <c r="T253" t="s">
        <v>8268</v>
      </c>
      <c r="U253" t="s">
        <v>8273</v>
      </c>
    </row>
    <row r="254" spans="1:21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s="12">
        <f>ROUND(E254/D254, 0)</f>
        <v>2</v>
      </c>
      <c r="G254" t="s">
        <v>8218</v>
      </c>
      <c r="H254" t="s">
        <v>8223</v>
      </c>
      <c r="I254" t="s">
        <v>8245</v>
      </c>
      <c r="J254">
        <v>1275364740</v>
      </c>
      <c r="K254" s="9">
        <f>(J254/86400) + DATE(1970,1,1)</f>
        <v>40330.165972222225</v>
      </c>
      <c r="L254">
        <v>1269878058</v>
      </c>
      <c r="M254" s="9">
        <f>(L254/86400) + DATE(1970,1,1)</f>
        <v>40266.66270833333</v>
      </c>
      <c r="N254" s="18">
        <f>YEAR(M254)</f>
        <v>2010</v>
      </c>
      <c r="O254" s="18">
        <f xml:space="preserve"> ROUND((J254-L254)/86400, 0)</f>
        <v>64</v>
      </c>
      <c r="P254" t="b">
        <v>1</v>
      </c>
      <c r="Q254">
        <v>108</v>
      </c>
      <c r="R254" s="14">
        <f>IFERROR(ROUND(E254/Q254,2), "N/A")</f>
        <v>85.44</v>
      </c>
      <c r="S254" t="b">
        <v>1</v>
      </c>
      <c r="T254" t="s">
        <v>8268</v>
      </c>
      <c r="U254" t="s">
        <v>8273</v>
      </c>
    </row>
    <row r="255" spans="1:21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s="12">
        <f>ROUND(E255/D255, 0)</f>
        <v>1</v>
      </c>
      <c r="G255" t="s">
        <v>8218</v>
      </c>
      <c r="H255" t="s">
        <v>8223</v>
      </c>
      <c r="I255" t="s">
        <v>8245</v>
      </c>
      <c r="J255">
        <v>1329320235</v>
      </c>
      <c r="K255" s="9">
        <f>(J255/86400) + DATE(1970,1,1)</f>
        <v>40954.650868055556</v>
      </c>
      <c r="L255">
        <v>1326728235</v>
      </c>
      <c r="M255" s="9">
        <f>(L255/86400) + DATE(1970,1,1)</f>
        <v>40924.650868055556</v>
      </c>
      <c r="N255" s="18">
        <f>YEAR(M255)</f>
        <v>2012</v>
      </c>
      <c r="O255" s="18">
        <f xml:space="preserve"> ROUND((J255-L255)/86400, 0)</f>
        <v>30</v>
      </c>
      <c r="P255" t="b">
        <v>1</v>
      </c>
      <c r="Q255">
        <v>7</v>
      </c>
      <c r="R255" s="14">
        <f>IFERROR(ROUND(E255/Q255,2), "N/A")</f>
        <v>215.86</v>
      </c>
      <c r="S255" t="b">
        <v>1</v>
      </c>
      <c r="T255" t="s">
        <v>8268</v>
      </c>
      <c r="U255" t="s">
        <v>8273</v>
      </c>
    </row>
    <row r="256" spans="1:21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s="12">
        <f>ROUND(E256/D256, 0)</f>
        <v>1</v>
      </c>
      <c r="G256" t="s">
        <v>8218</v>
      </c>
      <c r="H256" t="s">
        <v>8223</v>
      </c>
      <c r="I256" t="s">
        <v>8245</v>
      </c>
      <c r="J256">
        <v>1445047200</v>
      </c>
      <c r="K256" s="9">
        <f>(J256/86400) + DATE(1970,1,1)</f>
        <v>42294.083333333328</v>
      </c>
      <c r="L256">
        <v>1442443910</v>
      </c>
      <c r="M256" s="9">
        <f>(L256/86400) + DATE(1970,1,1)</f>
        <v>42263.952662037038</v>
      </c>
      <c r="N256" s="18">
        <f>YEAR(M256)</f>
        <v>2015</v>
      </c>
      <c r="O256" s="18">
        <f xml:space="preserve"> ROUND((J256-L256)/86400, 0)</f>
        <v>30</v>
      </c>
      <c r="P256" t="b">
        <v>1</v>
      </c>
      <c r="Q256">
        <v>314</v>
      </c>
      <c r="R256" s="14">
        <f>IFERROR(ROUND(E256/Q256,2), "N/A")</f>
        <v>89.39</v>
      </c>
      <c r="S256" t="b">
        <v>1</v>
      </c>
      <c r="T256" t="s">
        <v>8268</v>
      </c>
      <c r="U256" t="s">
        <v>8273</v>
      </c>
    </row>
    <row r="257" spans="1:21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s="12">
        <f>ROUND(E257/D257, 0)</f>
        <v>1</v>
      </c>
      <c r="G257" t="s">
        <v>8218</v>
      </c>
      <c r="H257" t="s">
        <v>8223</v>
      </c>
      <c r="I257" t="s">
        <v>8245</v>
      </c>
      <c r="J257">
        <v>1300275482</v>
      </c>
      <c r="K257" s="9">
        <f>(J257/86400) + DATE(1970,1,1)</f>
        <v>40618.48474537037</v>
      </c>
      <c r="L257">
        <v>1297687082</v>
      </c>
      <c r="M257" s="9">
        <f>(L257/86400) + DATE(1970,1,1)</f>
        <v>40588.526412037041</v>
      </c>
      <c r="N257" s="18">
        <f>YEAR(M257)</f>
        <v>2011</v>
      </c>
      <c r="O257" s="18">
        <f xml:space="preserve"> ROUND((J257-L257)/86400, 0)</f>
        <v>30</v>
      </c>
      <c r="P257" t="b">
        <v>1</v>
      </c>
      <c r="Q257">
        <v>188</v>
      </c>
      <c r="R257" s="14">
        <f>IFERROR(ROUND(E257/Q257,2), "N/A")</f>
        <v>45.42</v>
      </c>
      <c r="S257" t="b">
        <v>1</v>
      </c>
      <c r="T257" t="s">
        <v>8268</v>
      </c>
      <c r="U257" t="s">
        <v>8273</v>
      </c>
    </row>
    <row r="258" spans="1:21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s="12">
        <f>ROUND(E258/D258, 0)</f>
        <v>1</v>
      </c>
      <c r="G258" t="s">
        <v>8218</v>
      </c>
      <c r="H258" t="s">
        <v>8223</v>
      </c>
      <c r="I258" t="s">
        <v>8245</v>
      </c>
      <c r="J258">
        <v>1363458467</v>
      </c>
      <c r="K258" s="9">
        <f>(J258/86400) + DATE(1970,1,1)</f>
        <v>41349.769293981481</v>
      </c>
      <c r="L258">
        <v>1360866467</v>
      </c>
      <c r="M258" s="9">
        <f>(L258/86400) + DATE(1970,1,1)</f>
        <v>41319.769293981481</v>
      </c>
      <c r="N258" s="18">
        <f>YEAR(M258)</f>
        <v>2013</v>
      </c>
      <c r="O258" s="18">
        <f xml:space="preserve"> ROUND((J258-L258)/86400, 0)</f>
        <v>30</v>
      </c>
      <c r="P258" t="b">
        <v>1</v>
      </c>
      <c r="Q258">
        <v>275</v>
      </c>
      <c r="R258" s="14">
        <f>IFERROR(ROUND(E258/Q258,2), "N/A")</f>
        <v>65.760000000000005</v>
      </c>
      <c r="S258" t="b">
        <v>1</v>
      </c>
      <c r="T258" t="s">
        <v>8268</v>
      </c>
      <c r="U258" t="s">
        <v>8273</v>
      </c>
    </row>
    <row r="259" spans="1:21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s="12">
        <f>ROUND(E259/D259, 0)</f>
        <v>1</v>
      </c>
      <c r="G259" t="s">
        <v>8218</v>
      </c>
      <c r="H259" t="s">
        <v>8223</v>
      </c>
      <c r="I259" t="s">
        <v>8245</v>
      </c>
      <c r="J259">
        <v>1463670162</v>
      </c>
      <c r="K259" s="9">
        <f>(J259/86400) + DATE(1970,1,1)</f>
        <v>42509.626875000002</v>
      </c>
      <c r="L259">
        <v>1461078162</v>
      </c>
      <c r="M259" s="9">
        <f>(L259/86400) + DATE(1970,1,1)</f>
        <v>42479.626875000002</v>
      </c>
      <c r="N259" s="18">
        <f>YEAR(M259)</f>
        <v>2016</v>
      </c>
      <c r="O259" s="18">
        <f xml:space="preserve"> ROUND((J259-L259)/86400, 0)</f>
        <v>30</v>
      </c>
      <c r="P259" t="b">
        <v>1</v>
      </c>
      <c r="Q259">
        <v>560</v>
      </c>
      <c r="R259" s="14">
        <f>IFERROR(ROUND(E259/Q259,2), "N/A")</f>
        <v>66.7</v>
      </c>
      <c r="S259" t="b">
        <v>1</v>
      </c>
      <c r="T259" t="s">
        <v>8268</v>
      </c>
      <c r="U259" t="s">
        <v>8273</v>
      </c>
    </row>
    <row r="260" spans="1:21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s="12">
        <f>ROUND(E260/D260, 0)</f>
        <v>2</v>
      </c>
      <c r="G260" t="s">
        <v>8218</v>
      </c>
      <c r="H260" t="s">
        <v>8223</v>
      </c>
      <c r="I260" t="s">
        <v>8245</v>
      </c>
      <c r="J260">
        <v>1308359666</v>
      </c>
      <c r="K260" s="9">
        <f>(J260/86400) + DATE(1970,1,1)</f>
        <v>40712.051689814813</v>
      </c>
      <c r="L260">
        <v>1305767666</v>
      </c>
      <c r="M260" s="9">
        <f>(L260/86400) + DATE(1970,1,1)</f>
        <v>40682.051689814813</v>
      </c>
      <c r="N260" s="18">
        <f>YEAR(M260)</f>
        <v>2011</v>
      </c>
      <c r="O260" s="18">
        <f xml:space="preserve"> ROUND((J260-L260)/86400, 0)</f>
        <v>30</v>
      </c>
      <c r="P260" t="b">
        <v>1</v>
      </c>
      <c r="Q260">
        <v>688</v>
      </c>
      <c r="R260" s="14">
        <f>IFERROR(ROUND(E260/Q260,2), "N/A")</f>
        <v>83.35</v>
      </c>
      <c r="S260" t="b">
        <v>1</v>
      </c>
      <c r="T260" t="s">
        <v>8268</v>
      </c>
      <c r="U260" t="s">
        <v>8273</v>
      </c>
    </row>
    <row r="261" spans="1:21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s="12">
        <f>ROUND(E261/D261, 0)</f>
        <v>1</v>
      </c>
      <c r="G261" t="s">
        <v>8218</v>
      </c>
      <c r="H261" t="s">
        <v>8223</v>
      </c>
      <c r="I261" t="s">
        <v>8245</v>
      </c>
      <c r="J261">
        <v>1428514969</v>
      </c>
      <c r="K261" s="9">
        <f>(J261/86400) + DATE(1970,1,1)</f>
        <v>42102.738067129627</v>
      </c>
      <c r="L261">
        <v>1425922969</v>
      </c>
      <c r="M261" s="9">
        <f>(L261/86400) + DATE(1970,1,1)</f>
        <v>42072.738067129627</v>
      </c>
      <c r="N261" s="18">
        <f>YEAR(M261)</f>
        <v>2015</v>
      </c>
      <c r="O261" s="18">
        <f xml:space="preserve"> ROUND((J261-L261)/86400, 0)</f>
        <v>30</v>
      </c>
      <c r="P261" t="b">
        <v>1</v>
      </c>
      <c r="Q261">
        <v>942</v>
      </c>
      <c r="R261" s="14">
        <f>IFERROR(ROUND(E261/Q261,2), "N/A")</f>
        <v>105.05</v>
      </c>
      <c r="S261" t="b">
        <v>1</v>
      </c>
      <c r="T261" t="s">
        <v>8268</v>
      </c>
      <c r="U261" t="s">
        <v>8273</v>
      </c>
    </row>
    <row r="262" spans="1:21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s="12">
        <f>ROUND(E262/D262, 0)</f>
        <v>1</v>
      </c>
      <c r="G262" t="s">
        <v>8218</v>
      </c>
      <c r="H262" t="s">
        <v>8223</v>
      </c>
      <c r="I262" t="s">
        <v>8245</v>
      </c>
      <c r="J262">
        <v>1279360740</v>
      </c>
      <c r="K262" s="9">
        <f>(J262/86400) + DATE(1970,1,1)</f>
        <v>40376.415972222225</v>
      </c>
      <c r="L262">
        <v>1275415679</v>
      </c>
      <c r="M262" s="9">
        <f>(L262/86400) + DATE(1970,1,1)</f>
        <v>40330.755543981482</v>
      </c>
      <c r="N262" s="18">
        <f>YEAR(M262)</f>
        <v>2010</v>
      </c>
      <c r="O262" s="18">
        <f xml:space="preserve"> ROUND((J262-L262)/86400, 0)</f>
        <v>46</v>
      </c>
      <c r="P262" t="b">
        <v>1</v>
      </c>
      <c r="Q262">
        <v>88</v>
      </c>
      <c r="R262" s="14">
        <f>IFERROR(ROUND(E262/Q262,2), "N/A")</f>
        <v>120.91</v>
      </c>
      <c r="S262" t="b">
        <v>1</v>
      </c>
      <c r="T262" t="s">
        <v>8268</v>
      </c>
      <c r="U262" t="s">
        <v>8273</v>
      </c>
    </row>
    <row r="263" spans="1:21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s="12">
        <f>ROUND(E263/D263, 0)</f>
        <v>1</v>
      </c>
      <c r="G263" t="s">
        <v>8218</v>
      </c>
      <c r="H263" t="s">
        <v>8223</v>
      </c>
      <c r="I263" t="s">
        <v>8245</v>
      </c>
      <c r="J263">
        <v>1339080900</v>
      </c>
      <c r="K263" s="9">
        <f>(J263/86400) + DATE(1970,1,1)</f>
        <v>41067.621527777781</v>
      </c>
      <c r="L263">
        <v>1334783704</v>
      </c>
      <c r="M263" s="9">
        <f>(L263/86400) + DATE(1970,1,1)</f>
        <v>41017.885462962964</v>
      </c>
      <c r="N263" s="18">
        <f>YEAR(M263)</f>
        <v>2012</v>
      </c>
      <c r="O263" s="18">
        <f xml:space="preserve"> ROUND((J263-L263)/86400, 0)</f>
        <v>50</v>
      </c>
      <c r="P263" t="b">
        <v>1</v>
      </c>
      <c r="Q263">
        <v>220</v>
      </c>
      <c r="R263" s="14">
        <f>IFERROR(ROUND(E263/Q263,2), "N/A")</f>
        <v>97.64</v>
      </c>
      <c r="S263" t="b">
        <v>1</v>
      </c>
      <c r="T263" t="s">
        <v>8268</v>
      </c>
      <c r="U263" t="s">
        <v>8273</v>
      </c>
    </row>
    <row r="264" spans="1:21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s="12">
        <f>ROUND(E264/D264, 0)</f>
        <v>2</v>
      </c>
      <c r="G264" t="s">
        <v>8218</v>
      </c>
      <c r="H264" t="s">
        <v>8223</v>
      </c>
      <c r="I264" t="s">
        <v>8245</v>
      </c>
      <c r="J264">
        <v>1298699828</v>
      </c>
      <c r="K264" s="9">
        <f>(J264/86400) + DATE(1970,1,1)</f>
        <v>40600.24800925926</v>
      </c>
      <c r="L264">
        <v>1294811828</v>
      </c>
      <c r="M264" s="9">
        <f>(L264/86400) + DATE(1970,1,1)</f>
        <v>40555.24800925926</v>
      </c>
      <c r="N264" s="18">
        <f>YEAR(M264)</f>
        <v>2011</v>
      </c>
      <c r="O264" s="18">
        <f xml:space="preserve"> ROUND((J264-L264)/86400, 0)</f>
        <v>45</v>
      </c>
      <c r="P264" t="b">
        <v>1</v>
      </c>
      <c r="Q264">
        <v>145</v>
      </c>
      <c r="R264" s="14">
        <f>IFERROR(ROUND(E264/Q264,2), "N/A")</f>
        <v>41.38</v>
      </c>
      <c r="S264" t="b">
        <v>1</v>
      </c>
      <c r="T264" t="s">
        <v>8268</v>
      </c>
      <c r="U264" t="s">
        <v>8273</v>
      </c>
    </row>
    <row r="265" spans="1:21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s="12">
        <f>ROUND(E265/D265, 0)</f>
        <v>1</v>
      </c>
      <c r="G265" t="s">
        <v>8218</v>
      </c>
      <c r="H265" t="s">
        <v>8223</v>
      </c>
      <c r="I265" t="s">
        <v>8245</v>
      </c>
      <c r="J265">
        <v>1348786494</v>
      </c>
      <c r="K265" s="9">
        <f>(J265/86400) + DATE(1970,1,1)</f>
        <v>41179.954791666663</v>
      </c>
      <c r="L265">
        <v>1346194494</v>
      </c>
      <c r="M265" s="9">
        <f>(L265/86400) + DATE(1970,1,1)</f>
        <v>41149.954791666663</v>
      </c>
      <c r="N265" s="18">
        <f>YEAR(M265)</f>
        <v>2012</v>
      </c>
      <c r="O265" s="18">
        <f xml:space="preserve"> ROUND((J265-L265)/86400, 0)</f>
        <v>30</v>
      </c>
      <c r="P265" t="b">
        <v>1</v>
      </c>
      <c r="Q265">
        <v>963</v>
      </c>
      <c r="R265" s="14">
        <f>IFERROR(ROUND(E265/Q265,2), "N/A")</f>
        <v>30.65</v>
      </c>
      <c r="S265" t="b">
        <v>1</v>
      </c>
      <c r="T265" t="s">
        <v>8268</v>
      </c>
      <c r="U265" t="s">
        <v>8273</v>
      </c>
    </row>
    <row r="266" spans="1:21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s="12">
        <f>ROUND(E266/D266, 0)</f>
        <v>1</v>
      </c>
      <c r="G266" t="s">
        <v>8218</v>
      </c>
      <c r="H266" t="s">
        <v>8223</v>
      </c>
      <c r="I266" t="s">
        <v>8245</v>
      </c>
      <c r="J266">
        <v>1336747995</v>
      </c>
      <c r="K266" s="9">
        <f>(J266/86400) + DATE(1970,1,1)</f>
        <v>41040.620312500003</v>
      </c>
      <c r="L266">
        <v>1334155995</v>
      </c>
      <c r="M266" s="9">
        <f>(L266/86400) + DATE(1970,1,1)</f>
        <v>41010.620312500003</v>
      </c>
      <c r="N266" s="18">
        <f>YEAR(M266)</f>
        <v>2012</v>
      </c>
      <c r="O266" s="18">
        <f xml:space="preserve"> ROUND((J266-L266)/86400, 0)</f>
        <v>30</v>
      </c>
      <c r="P266" t="b">
        <v>1</v>
      </c>
      <c r="Q266">
        <v>91</v>
      </c>
      <c r="R266" s="14">
        <f>IFERROR(ROUND(E266/Q266,2), "N/A")</f>
        <v>64.95</v>
      </c>
      <c r="S266" t="b">
        <v>1</v>
      </c>
      <c r="T266" t="s">
        <v>8268</v>
      </c>
      <c r="U266" t="s">
        <v>8273</v>
      </c>
    </row>
    <row r="267" spans="1:21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s="12">
        <f>ROUND(E267/D267, 0)</f>
        <v>1</v>
      </c>
      <c r="G267" t="s">
        <v>8218</v>
      </c>
      <c r="H267" t="s">
        <v>8223</v>
      </c>
      <c r="I267" t="s">
        <v>8245</v>
      </c>
      <c r="J267">
        <v>1273522560</v>
      </c>
      <c r="K267" s="9">
        <f>(J267/86400) + DATE(1970,1,1)</f>
        <v>40308.844444444447</v>
      </c>
      <c r="L267">
        <v>1269928430</v>
      </c>
      <c r="M267" s="9">
        <f>(L267/86400) + DATE(1970,1,1)</f>
        <v>40267.245717592596</v>
      </c>
      <c r="N267" s="18">
        <f>YEAR(M267)</f>
        <v>2010</v>
      </c>
      <c r="O267" s="18">
        <f xml:space="preserve"> ROUND((J267-L267)/86400, 0)</f>
        <v>42</v>
      </c>
      <c r="P267" t="b">
        <v>1</v>
      </c>
      <c r="Q267">
        <v>58</v>
      </c>
      <c r="R267" s="14">
        <f>IFERROR(ROUND(E267/Q267,2), "N/A")</f>
        <v>95.78</v>
      </c>
      <c r="S267" t="b">
        <v>1</v>
      </c>
      <c r="T267" t="s">
        <v>8268</v>
      </c>
      <c r="U267" t="s">
        <v>8273</v>
      </c>
    </row>
    <row r="268" spans="1:21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s="12">
        <f>ROUND(E268/D268, 0)</f>
        <v>1</v>
      </c>
      <c r="G268" t="s">
        <v>8218</v>
      </c>
      <c r="H268" t="s">
        <v>8223</v>
      </c>
      <c r="I268" t="s">
        <v>8245</v>
      </c>
      <c r="J268">
        <v>1271994660</v>
      </c>
      <c r="K268" s="9">
        <f>(J268/86400) + DATE(1970,1,1)</f>
        <v>40291.160416666666</v>
      </c>
      <c r="L268">
        <v>1264565507</v>
      </c>
      <c r="M268" s="9">
        <f>(L268/86400) + DATE(1970,1,1)</f>
        <v>40205.174849537041</v>
      </c>
      <c r="N268" s="18">
        <f>YEAR(M268)</f>
        <v>2010</v>
      </c>
      <c r="O268" s="18">
        <f xml:space="preserve"> ROUND((J268-L268)/86400, 0)</f>
        <v>86</v>
      </c>
      <c r="P268" t="b">
        <v>1</v>
      </c>
      <c r="Q268">
        <v>36</v>
      </c>
      <c r="R268" s="14">
        <f>IFERROR(ROUND(E268/Q268,2), "N/A")</f>
        <v>40.42</v>
      </c>
      <c r="S268" t="b">
        <v>1</v>
      </c>
      <c r="T268" t="s">
        <v>8268</v>
      </c>
      <c r="U268" t="s">
        <v>8273</v>
      </c>
    </row>
    <row r="269" spans="1:21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s="12">
        <f>ROUND(E269/D269, 0)</f>
        <v>1</v>
      </c>
      <c r="G269" t="s">
        <v>8218</v>
      </c>
      <c r="H269" t="s">
        <v>8224</v>
      </c>
      <c r="I269" t="s">
        <v>8246</v>
      </c>
      <c r="J269">
        <v>1403693499</v>
      </c>
      <c r="K269" s="9">
        <f>(J269/86400) + DATE(1970,1,1)</f>
        <v>41815.452534722222</v>
      </c>
      <c r="L269">
        <v>1401101499</v>
      </c>
      <c r="M269" s="9">
        <f>(L269/86400) + DATE(1970,1,1)</f>
        <v>41785.452534722222</v>
      </c>
      <c r="N269" s="18">
        <f>YEAR(M269)</f>
        <v>2014</v>
      </c>
      <c r="O269" s="18">
        <f xml:space="preserve"> ROUND((J269-L269)/86400, 0)</f>
        <v>30</v>
      </c>
      <c r="P269" t="b">
        <v>1</v>
      </c>
      <c r="Q269">
        <v>165</v>
      </c>
      <c r="R269" s="14">
        <f>IFERROR(ROUND(E269/Q269,2), "N/A")</f>
        <v>78.58</v>
      </c>
      <c r="S269" t="b">
        <v>1</v>
      </c>
      <c r="T269" t="s">
        <v>8268</v>
      </c>
      <c r="U269" t="s">
        <v>8273</v>
      </c>
    </row>
    <row r="270" spans="1:21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s="12">
        <f>ROUND(E270/D270, 0)</f>
        <v>1</v>
      </c>
      <c r="G270" t="s">
        <v>8218</v>
      </c>
      <c r="H270" t="s">
        <v>8223</v>
      </c>
      <c r="I270" t="s">
        <v>8245</v>
      </c>
      <c r="J270">
        <v>1320640778</v>
      </c>
      <c r="K270" s="9">
        <f>(J270/86400) + DATE(1970,1,1)</f>
        <v>40854.194189814814</v>
      </c>
      <c r="L270">
        <v>1316749178</v>
      </c>
      <c r="M270" s="9">
        <f>(L270/86400) + DATE(1970,1,1)</f>
        <v>40809.15252314815</v>
      </c>
      <c r="N270" s="18">
        <f>YEAR(M270)</f>
        <v>2011</v>
      </c>
      <c r="O270" s="18">
        <f xml:space="preserve"> ROUND((J270-L270)/86400, 0)</f>
        <v>45</v>
      </c>
      <c r="P270" t="b">
        <v>1</v>
      </c>
      <c r="Q270">
        <v>111</v>
      </c>
      <c r="R270" s="14">
        <f>IFERROR(ROUND(E270/Q270,2), "N/A")</f>
        <v>50.18</v>
      </c>
      <c r="S270" t="b">
        <v>1</v>
      </c>
      <c r="T270" t="s">
        <v>8268</v>
      </c>
      <c r="U270" t="s">
        <v>8273</v>
      </c>
    </row>
    <row r="271" spans="1:21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s="12">
        <f>ROUND(E271/D271, 0)</f>
        <v>1</v>
      </c>
      <c r="G271" t="s">
        <v>8218</v>
      </c>
      <c r="H271" t="s">
        <v>8225</v>
      </c>
      <c r="I271" t="s">
        <v>8247</v>
      </c>
      <c r="J271">
        <v>1487738622</v>
      </c>
      <c r="K271" s="9">
        <f>(J271/86400) + DATE(1970,1,1)</f>
        <v>42788.197013888886</v>
      </c>
      <c r="L271">
        <v>1485146622</v>
      </c>
      <c r="M271" s="9">
        <f>(L271/86400) + DATE(1970,1,1)</f>
        <v>42758.197013888886</v>
      </c>
      <c r="N271" s="18">
        <f>YEAR(M271)</f>
        <v>2017</v>
      </c>
      <c r="O271" s="18">
        <f xml:space="preserve"> ROUND((J271-L271)/86400, 0)</f>
        <v>30</v>
      </c>
      <c r="P271" t="b">
        <v>1</v>
      </c>
      <c r="Q271">
        <v>1596</v>
      </c>
      <c r="R271" s="14">
        <f>IFERROR(ROUND(E271/Q271,2), "N/A")</f>
        <v>92.25</v>
      </c>
      <c r="S271" t="b">
        <v>1</v>
      </c>
      <c r="T271" t="s">
        <v>8268</v>
      </c>
      <c r="U271" t="s">
        <v>8273</v>
      </c>
    </row>
    <row r="272" spans="1:21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s="12">
        <f>ROUND(E272/D272, 0)</f>
        <v>2</v>
      </c>
      <c r="G272" t="s">
        <v>8218</v>
      </c>
      <c r="H272" t="s">
        <v>8223</v>
      </c>
      <c r="I272" t="s">
        <v>8245</v>
      </c>
      <c r="J272">
        <v>1306296000</v>
      </c>
      <c r="K272" s="9">
        <f>(J272/86400) + DATE(1970,1,1)</f>
        <v>40688.166666666664</v>
      </c>
      <c r="L272">
        <v>1301950070</v>
      </c>
      <c r="M272" s="9">
        <f>(L272/86400) + DATE(1970,1,1)</f>
        <v>40637.86655092593</v>
      </c>
      <c r="N272" s="18">
        <f>YEAR(M272)</f>
        <v>2011</v>
      </c>
      <c r="O272" s="18">
        <f xml:space="preserve"> ROUND((J272-L272)/86400, 0)</f>
        <v>50</v>
      </c>
      <c r="P272" t="b">
        <v>1</v>
      </c>
      <c r="Q272">
        <v>61</v>
      </c>
      <c r="R272" s="14">
        <f>IFERROR(ROUND(E272/Q272,2), "N/A")</f>
        <v>57.54</v>
      </c>
      <c r="S272" t="b">
        <v>1</v>
      </c>
      <c r="T272" t="s">
        <v>8268</v>
      </c>
      <c r="U272" t="s">
        <v>8273</v>
      </c>
    </row>
    <row r="273" spans="1:21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s="12">
        <f>ROUND(E273/D273, 0)</f>
        <v>1</v>
      </c>
      <c r="G273" t="s">
        <v>8218</v>
      </c>
      <c r="H273" t="s">
        <v>8223</v>
      </c>
      <c r="I273" t="s">
        <v>8245</v>
      </c>
      <c r="J273">
        <v>1388649600</v>
      </c>
      <c r="K273" s="9">
        <f>(J273/86400) + DATE(1970,1,1)</f>
        <v>41641.333333333336</v>
      </c>
      <c r="L273">
        <v>1386123861</v>
      </c>
      <c r="M273" s="9">
        <f>(L273/86400) + DATE(1970,1,1)</f>
        <v>41612.100243055553</v>
      </c>
      <c r="N273" s="18">
        <f>YEAR(M273)</f>
        <v>2013</v>
      </c>
      <c r="O273" s="18">
        <f xml:space="preserve"> ROUND((J273-L273)/86400, 0)</f>
        <v>29</v>
      </c>
      <c r="P273" t="b">
        <v>1</v>
      </c>
      <c r="Q273">
        <v>287</v>
      </c>
      <c r="R273" s="14">
        <f>IFERROR(ROUND(E273/Q273,2), "N/A")</f>
        <v>109.42</v>
      </c>
      <c r="S273" t="b">
        <v>1</v>
      </c>
      <c r="T273" t="s">
        <v>8268</v>
      </c>
      <c r="U273" t="s">
        <v>8273</v>
      </c>
    </row>
    <row r="274" spans="1:21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s="12">
        <f>ROUND(E274/D274, 0)</f>
        <v>2</v>
      </c>
      <c r="G274" t="s">
        <v>8218</v>
      </c>
      <c r="H274" t="s">
        <v>8223</v>
      </c>
      <c r="I274" t="s">
        <v>8245</v>
      </c>
      <c r="J274">
        <v>1272480540</v>
      </c>
      <c r="K274" s="9">
        <f>(J274/86400) + DATE(1970,1,1)</f>
        <v>40296.78402777778</v>
      </c>
      <c r="L274">
        <v>1267220191</v>
      </c>
      <c r="M274" s="9">
        <f>(L274/86400) + DATE(1970,1,1)</f>
        <v>40235.900358796294</v>
      </c>
      <c r="N274" s="18">
        <f>YEAR(M274)</f>
        <v>2010</v>
      </c>
      <c r="O274" s="18">
        <f xml:space="preserve"> ROUND((J274-L274)/86400, 0)</f>
        <v>61</v>
      </c>
      <c r="P274" t="b">
        <v>1</v>
      </c>
      <c r="Q274">
        <v>65</v>
      </c>
      <c r="R274" s="14">
        <f>IFERROR(ROUND(E274/Q274,2), "N/A")</f>
        <v>81.89</v>
      </c>
      <c r="S274" t="b">
        <v>1</v>
      </c>
      <c r="T274" t="s">
        <v>8268</v>
      </c>
      <c r="U274" t="s">
        <v>8273</v>
      </c>
    </row>
    <row r="275" spans="1:21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s="12">
        <f>ROUND(E275/D275, 0)</f>
        <v>1</v>
      </c>
      <c r="G275" t="s">
        <v>8218</v>
      </c>
      <c r="H275" t="s">
        <v>8223</v>
      </c>
      <c r="I275" t="s">
        <v>8245</v>
      </c>
      <c r="J275">
        <v>1309694266</v>
      </c>
      <c r="K275" s="9">
        <f>(J275/86400) + DATE(1970,1,1)</f>
        <v>40727.498449074075</v>
      </c>
      <c r="L275">
        <v>1307102266</v>
      </c>
      <c r="M275" s="9">
        <f>(L275/86400) + DATE(1970,1,1)</f>
        <v>40697.498449074075</v>
      </c>
      <c r="N275" s="18">
        <f>YEAR(M275)</f>
        <v>2011</v>
      </c>
      <c r="O275" s="18">
        <f xml:space="preserve"> ROUND((J275-L275)/86400, 0)</f>
        <v>30</v>
      </c>
      <c r="P275" t="b">
        <v>1</v>
      </c>
      <c r="Q275">
        <v>118</v>
      </c>
      <c r="R275" s="14">
        <f>IFERROR(ROUND(E275/Q275,2), "N/A")</f>
        <v>45.67</v>
      </c>
      <c r="S275" t="b">
        <v>1</v>
      </c>
      <c r="T275" t="s">
        <v>8268</v>
      </c>
      <c r="U275" t="s">
        <v>8273</v>
      </c>
    </row>
    <row r="276" spans="1:21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s="12">
        <f>ROUND(E276/D276, 0)</f>
        <v>2</v>
      </c>
      <c r="G276" t="s">
        <v>8218</v>
      </c>
      <c r="H276" t="s">
        <v>8223</v>
      </c>
      <c r="I276" t="s">
        <v>8245</v>
      </c>
      <c r="J276">
        <v>1333609140</v>
      </c>
      <c r="K276" s="9">
        <f>(J276/86400) + DATE(1970,1,1)</f>
        <v>41004.290972222225</v>
      </c>
      <c r="L276">
        <v>1330638829</v>
      </c>
      <c r="M276" s="9">
        <f>(L276/86400) + DATE(1970,1,1)</f>
        <v>40969.912372685183</v>
      </c>
      <c r="N276" s="18">
        <f>YEAR(M276)</f>
        <v>2012</v>
      </c>
      <c r="O276" s="18">
        <f xml:space="preserve"> ROUND((J276-L276)/86400, 0)</f>
        <v>34</v>
      </c>
      <c r="P276" t="b">
        <v>1</v>
      </c>
      <c r="Q276">
        <v>113</v>
      </c>
      <c r="R276" s="14">
        <f>IFERROR(ROUND(E276/Q276,2), "N/A")</f>
        <v>55.22</v>
      </c>
      <c r="S276" t="b">
        <v>1</v>
      </c>
      <c r="T276" t="s">
        <v>8268</v>
      </c>
      <c r="U276" t="s">
        <v>8273</v>
      </c>
    </row>
    <row r="277" spans="1:21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s="12">
        <f>ROUND(E277/D277, 0)</f>
        <v>1</v>
      </c>
      <c r="G277" t="s">
        <v>8218</v>
      </c>
      <c r="H277" t="s">
        <v>8223</v>
      </c>
      <c r="I277" t="s">
        <v>8245</v>
      </c>
      <c r="J277">
        <v>1352511966</v>
      </c>
      <c r="K277" s="9">
        <f>(J277/86400) + DATE(1970,1,1)</f>
        <v>41223.073680555557</v>
      </c>
      <c r="L277">
        <v>1349916366</v>
      </c>
      <c r="M277" s="9">
        <f>(L277/86400) + DATE(1970,1,1)</f>
        <v>41193.032013888893</v>
      </c>
      <c r="N277" s="18">
        <f>YEAR(M277)</f>
        <v>2012</v>
      </c>
      <c r="O277" s="18">
        <f xml:space="preserve"> ROUND((J277-L277)/86400, 0)</f>
        <v>30</v>
      </c>
      <c r="P277" t="b">
        <v>1</v>
      </c>
      <c r="Q277">
        <v>332</v>
      </c>
      <c r="R277" s="14">
        <f>IFERROR(ROUND(E277/Q277,2), "N/A")</f>
        <v>65.3</v>
      </c>
      <c r="S277" t="b">
        <v>1</v>
      </c>
      <c r="T277" t="s">
        <v>8268</v>
      </c>
      <c r="U277" t="s">
        <v>8273</v>
      </c>
    </row>
    <row r="278" spans="1:21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s="12">
        <f>ROUND(E278/D278, 0)</f>
        <v>1</v>
      </c>
      <c r="G278" t="s">
        <v>8218</v>
      </c>
      <c r="H278" t="s">
        <v>8223</v>
      </c>
      <c r="I278" t="s">
        <v>8245</v>
      </c>
      <c r="J278">
        <v>1335574674</v>
      </c>
      <c r="K278" s="9">
        <f>(J278/86400) + DATE(1970,1,1)</f>
        <v>41027.040208333332</v>
      </c>
      <c r="L278">
        <v>1330394274</v>
      </c>
      <c r="M278" s="9">
        <f>(L278/86400) + DATE(1970,1,1)</f>
        <v>40967.081875000003</v>
      </c>
      <c r="N278" s="18">
        <f>YEAR(M278)</f>
        <v>2012</v>
      </c>
      <c r="O278" s="18">
        <f xml:space="preserve"> ROUND((J278-L278)/86400, 0)</f>
        <v>60</v>
      </c>
      <c r="P278" t="b">
        <v>1</v>
      </c>
      <c r="Q278">
        <v>62</v>
      </c>
      <c r="R278" s="14">
        <f>IFERROR(ROUND(E278/Q278,2), "N/A")</f>
        <v>95.23</v>
      </c>
      <c r="S278" t="b">
        <v>1</v>
      </c>
      <c r="T278" t="s">
        <v>8268</v>
      </c>
      <c r="U278" t="s">
        <v>8273</v>
      </c>
    </row>
    <row r="279" spans="1:21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s="12">
        <f>ROUND(E279/D279, 0)</f>
        <v>1</v>
      </c>
      <c r="G279" t="s">
        <v>8218</v>
      </c>
      <c r="H279" t="s">
        <v>8223</v>
      </c>
      <c r="I279" t="s">
        <v>8245</v>
      </c>
      <c r="J279">
        <v>1432416219</v>
      </c>
      <c r="K279" s="9">
        <f>(J279/86400) + DATE(1970,1,1)</f>
        <v>42147.891423611116</v>
      </c>
      <c r="L279">
        <v>1429824219</v>
      </c>
      <c r="M279" s="9">
        <f>(L279/86400) + DATE(1970,1,1)</f>
        <v>42117.891423611116</v>
      </c>
      <c r="N279" s="18">
        <f>YEAR(M279)</f>
        <v>2015</v>
      </c>
      <c r="O279" s="18">
        <f xml:space="preserve"> ROUND((J279-L279)/86400, 0)</f>
        <v>30</v>
      </c>
      <c r="P279" t="b">
        <v>1</v>
      </c>
      <c r="Q279">
        <v>951</v>
      </c>
      <c r="R279" s="14">
        <f>IFERROR(ROUND(E279/Q279,2), "N/A")</f>
        <v>75.44</v>
      </c>
      <c r="S279" t="b">
        <v>1</v>
      </c>
      <c r="T279" t="s">
        <v>8268</v>
      </c>
      <c r="U279" t="s">
        <v>8273</v>
      </c>
    </row>
    <row r="280" spans="1:21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s="12">
        <f>ROUND(E280/D280, 0)</f>
        <v>2</v>
      </c>
      <c r="G280" t="s">
        <v>8218</v>
      </c>
      <c r="H280" t="s">
        <v>8223</v>
      </c>
      <c r="I280" t="s">
        <v>8245</v>
      </c>
      <c r="J280">
        <v>1350003539</v>
      </c>
      <c r="K280" s="9">
        <f>(J280/86400) + DATE(1970,1,1)</f>
        <v>41194.040960648148</v>
      </c>
      <c r="L280">
        <v>1347411539</v>
      </c>
      <c r="M280" s="9">
        <f>(L280/86400) + DATE(1970,1,1)</f>
        <v>41164.040960648148</v>
      </c>
      <c r="N280" s="18">
        <f>YEAR(M280)</f>
        <v>2012</v>
      </c>
      <c r="O280" s="18">
        <f xml:space="preserve"> ROUND((J280-L280)/86400, 0)</f>
        <v>30</v>
      </c>
      <c r="P280" t="b">
        <v>1</v>
      </c>
      <c r="Q280">
        <v>415</v>
      </c>
      <c r="R280" s="14">
        <f>IFERROR(ROUND(E280/Q280,2), "N/A")</f>
        <v>97.82</v>
      </c>
      <c r="S280" t="b">
        <v>1</v>
      </c>
      <c r="T280" t="s">
        <v>8268</v>
      </c>
      <c r="U280" t="s">
        <v>8273</v>
      </c>
    </row>
    <row r="281" spans="1:21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s="12">
        <f>ROUND(E281/D281, 0)</f>
        <v>2</v>
      </c>
      <c r="G281" t="s">
        <v>8218</v>
      </c>
      <c r="H281" t="s">
        <v>8223</v>
      </c>
      <c r="I281" t="s">
        <v>8245</v>
      </c>
      <c r="J281">
        <v>1488160860</v>
      </c>
      <c r="K281" s="9">
        <f>(J281/86400) + DATE(1970,1,1)</f>
        <v>42793.084027777775</v>
      </c>
      <c r="L281">
        <v>1485237096</v>
      </c>
      <c r="M281" s="9">
        <f>(L281/86400) + DATE(1970,1,1)</f>
        <v>42759.244166666671</v>
      </c>
      <c r="N281" s="18">
        <f>YEAR(M281)</f>
        <v>2017</v>
      </c>
      <c r="O281" s="18">
        <f xml:space="preserve"> ROUND((J281-L281)/86400, 0)</f>
        <v>34</v>
      </c>
      <c r="P281" t="b">
        <v>1</v>
      </c>
      <c r="Q281">
        <v>305</v>
      </c>
      <c r="R281" s="14">
        <f>IFERROR(ROUND(E281/Q281,2), "N/A")</f>
        <v>87.69</v>
      </c>
      <c r="S281" t="b">
        <v>1</v>
      </c>
      <c r="T281" t="s">
        <v>8268</v>
      </c>
      <c r="U281" t="s">
        <v>8273</v>
      </c>
    </row>
    <row r="282" spans="1:21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s="12">
        <f>ROUND(E282/D282, 0)</f>
        <v>2</v>
      </c>
      <c r="G282" t="s">
        <v>8218</v>
      </c>
      <c r="H282" t="s">
        <v>8223</v>
      </c>
      <c r="I282" t="s">
        <v>8245</v>
      </c>
      <c r="J282">
        <v>1401459035</v>
      </c>
      <c r="K282" s="9">
        <f>(J282/86400) + DATE(1970,1,1)</f>
        <v>41789.590682870374</v>
      </c>
      <c r="L282">
        <v>1397571035</v>
      </c>
      <c r="M282" s="9">
        <f>(L282/86400) + DATE(1970,1,1)</f>
        <v>41744.590682870374</v>
      </c>
      <c r="N282" s="18">
        <f>YEAR(M282)</f>
        <v>2014</v>
      </c>
      <c r="O282" s="18">
        <f xml:space="preserve"> ROUND((J282-L282)/86400, 0)</f>
        <v>45</v>
      </c>
      <c r="P282" t="b">
        <v>1</v>
      </c>
      <c r="Q282">
        <v>2139</v>
      </c>
      <c r="R282" s="14">
        <f>IFERROR(ROUND(E282/Q282,2), "N/A")</f>
        <v>54.75</v>
      </c>
      <c r="S282" t="b">
        <v>1</v>
      </c>
      <c r="T282" t="s">
        <v>8268</v>
      </c>
      <c r="U282" t="s">
        <v>8273</v>
      </c>
    </row>
    <row r="283" spans="1:21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s="12">
        <f>ROUND(E283/D283, 0)</f>
        <v>1</v>
      </c>
      <c r="G283" t="s">
        <v>8218</v>
      </c>
      <c r="H283" t="s">
        <v>8223</v>
      </c>
      <c r="I283" t="s">
        <v>8245</v>
      </c>
      <c r="J283">
        <v>1249932360</v>
      </c>
      <c r="K283" s="9">
        <f>(J283/86400) + DATE(1970,1,1)</f>
        <v>40035.80972222222</v>
      </c>
      <c r="L283">
        <v>1242532513</v>
      </c>
      <c r="M283" s="9">
        <f>(L283/86400) + DATE(1970,1,1)</f>
        <v>39950.163344907407</v>
      </c>
      <c r="N283" s="18">
        <f>YEAR(M283)</f>
        <v>2009</v>
      </c>
      <c r="O283" s="18">
        <f xml:space="preserve"> ROUND((J283-L283)/86400, 0)</f>
        <v>86</v>
      </c>
      <c r="P283" t="b">
        <v>1</v>
      </c>
      <c r="Q283">
        <v>79</v>
      </c>
      <c r="R283" s="14">
        <f>IFERROR(ROUND(E283/Q283,2), "N/A")</f>
        <v>83.95</v>
      </c>
      <c r="S283" t="b">
        <v>1</v>
      </c>
      <c r="T283" t="s">
        <v>8268</v>
      </c>
      <c r="U283" t="s">
        <v>8273</v>
      </c>
    </row>
    <row r="284" spans="1:21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s="12">
        <f>ROUND(E284/D284, 0)</f>
        <v>1</v>
      </c>
      <c r="G284" t="s">
        <v>8218</v>
      </c>
      <c r="H284" t="s">
        <v>8223</v>
      </c>
      <c r="I284" t="s">
        <v>8245</v>
      </c>
      <c r="J284">
        <v>1266876000</v>
      </c>
      <c r="K284" s="9">
        <f>(J284/86400) + DATE(1970,1,1)</f>
        <v>40231.916666666664</v>
      </c>
      <c r="L284">
        <v>1263679492</v>
      </c>
      <c r="M284" s="9">
        <f>(L284/86400) + DATE(1970,1,1)</f>
        <v>40194.920046296298</v>
      </c>
      <c r="N284" s="18">
        <f>YEAR(M284)</f>
        <v>2010</v>
      </c>
      <c r="O284" s="18">
        <f xml:space="preserve"> ROUND((J284-L284)/86400, 0)</f>
        <v>37</v>
      </c>
      <c r="P284" t="b">
        <v>1</v>
      </c>
      <c r="Q284">
        <v>179</v>
      </c>
      <c r="R284" s="14">
        <f>IFERROR(ROUND(E284/Q284,2), "N/A")</f>
        <v>254.39</v>
      </c>
      <c r="S284" t="b">
        <v>1</v>
      </c>
      <c r="T284" t="s">
        <v>8268</v>
      </c>
      <c r="U284" t="s">
        <v>8273</v>
      </c>
    </row>
    <row r="285" spans="1:21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s="12">
        <f>ROUND(E285/D285, 0)</f>
        <v>1</v>
      </c>
      <c r="G285" t="s">
        <v>8218</v>
      </c>
      <c r="H285" t="s">
        <v>8223</v>
      </c>
      <c r="I285" t="s">
        <v>8245</v>
      </c>
      <c r="J285">
        <v>1306904340</v>
      </c>
      <c r="K285" s="9">
        <f>(J285/86400) + DATE(1970,1,1)</f>
        <v>40695.207638888889</v>
      </c>
      <c r="L285">
        <v>1305219744</v>
      </c>
      <c r="M285" s="9">
        <f>(L285/86400) + DATE(1970,1,1)</f>
        <v>40675.71</v>
      </c>
      <c r="N285" s="18">
        <f>YEAR(M285)</f>
        <v>2011</v>
      </c>
      <c r="O285" s="18">
        <f xml:space="preserve"> ROUND((J285-L285)/86400, 0)</f>
        <v>19</v>
      </c>
      <c r="P285" t="b">
        <v>1</v>
      </c>
      <c r="Q285">
        <v>202</v>
      </c>
      <c r="R285" s="14">
        <f>IFERROR(ROUND(E285/Q285,2), "N/A")</f>
        <v>101.83</v>
      </c>
      <c r="S285" t="b">
        <v>1</v>
      </c>
      <c r="T285" t="s">
        <v>8268</v>
      </c>
      <c r="U285" t="s">
        <v>8273</v>
      </c>
    </row>
    <row r="286" spans="1:21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s="12">
        <f>ROUND(E286/D286, 0)</f>
        <v>1</v>
      </c>
      <c r="G286" t="s">
        <v>8218</v>
      </c>
      <c r="H286" t="s">
        <v>8223</v>
      </c>
      <c r="I286" t="s">
        <v>8245</v>
      </c>
      <c r="J286">
        <v>1327167780</v>
      </c>
      <c r="K286" s="9">
        <f>(J286/86400) + DATE(1970,1,1)</f>
        <v>40929.738194444442</v>
      </c>
      <c r="L286">
        <v>1325007780</v>
      </c>
      <c r="M286" s="9">
        <f>(L286/86400) + DATE(1970,1,1)</f>
        <v>40904.738194444442</v>
      </c>
      <c r="N286" s="18">
        <f>YEAR(M286)</f>
        <v>2011</v>
      </c>
      <c r="O286" s="18">
        <f xml:space="preserve"> ROUND((J286-L286)/86400, 0)</f>
        <v>25</v>
      </c>
      <c r="P286" t="b">
        <v>1</v>
      </c>
      <c r="Q286">
        <v>760</v>
      </c>
      <c r="R286" s="14">
        <f>IFERROR(ROUND(E286/Q286,2), "N/A")</f>
        <v>55.07</v>
      </c>
      <c r="S286" t="b">
        <v>1</v>
      </c>
      <c r="T286" t="s">
        <v>8268</v>
      </c>
      <c r="U286" t="s">
        <v>8273</v>
      </c>
    </row>
    <row r="287" spans="1:21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s="12">
        <f>ROUND(E287/D287, 0)</f>
        <v>2</v>
      </c>
      <c r="G287" t="s">
        <v>8218</v>
      </c>
      <c r="H287" t="s">
        <v>8223</v>
      </c>
      <c r="I287" t="s">
        <v>8245</v>
      </c>
      <c r="J287">
        <v>1379614128</v>
      </c>
      <c r="K287" s="9">
        <f>(J287/86400) + DATE(1970,1,1)</f>
        <v>41536.756111111114</v>
      </c>
      <c r="L287">
        <v>1377022128</v>
      </c>
      <c r="M287" s="9">
        <f>(L287/86400) + DATE(1970,1,1)</f>
        <v>41506.756111111114</v>
      </c>
      <c r="N287" s="18">
        <f>YEAR(M287)</f>
        <v>2013</v>
      </c>
      <c r="O287" s="18">
        <f xml:space="preserve"> ROUND((J287-L287)/86400, 0)</f>
        <v>30</v>
      </c>
      <c r="P287" t="b">
        <v>1</v>
      </c>
      <c r="Q287">
        <v>563</v>
      </c>
      <c r="R287" s="14">
        <f>IFERROR(ROUND(E287/Q287,2), "N/A")</f>
        <v>56.9</v>
      </c>
      <c r="S287" t="b">
        <v>1</v>
      </c>
      <c r="T287" t="s">
        <v>8268</v>
      </c>
      <c r="U287" t="s">
        <v>8273</v>
      </c>
    </row>
    <row r="288" spans="1:21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s="12">
        <f>ROUND(E288/D288, 0)</f>
        <v>1</v>
      </c>
      <c r="G288" t="s">
        <v>8218</v>
      </c>
      <c r="H288" t="s">
        <v>8223</v>
      </c>
      <c r="I288" t="s">
        <v>8245</v>
      </c>
      <c r="J288">
        <v>1364236524</v>
      </c>
      <c r="K288" s="9">
        <f>(J288/86400) + DATE(1970,1,1)</f>
        <v>41358.774583333332</v>
      </c>
      <c r="L288">
        <v>1360352124</v>
      </c>
      <c r="M288" s="9">
        <f>(L288/86400) + DATE(1970,1,1)</f>
        <v>41313.816250000003</v>
      </c>
      <c r="N288" s="18">
        <f>YEAR(M288)</f>
        <v>2013</v>
      </c>
      <c r="O288" s="18">
        <f xml:space="preserve"> ROUND((J288-L288)/86400, 0)</f>
        <v>45</v>
      </c>
      <c r="P288" t="b">
        <v>1</v>
      </c>
      <c r="Q288">
        <v>135</v>
      </c>
      <c r="R288" s="14">
        <f>IFERROR(ROUND(E288/Q288,2), "N/A")</f>
        <v>121.28</v>
      </c>
      <c r="S288" t="b">
        <v>1</v>
      </c>
      <c r="T288" t="s">
        <v>8268</v>
      </c>
      <c r="U288" t="s">
        <v>8273</v>
      </c>
    </row>
    <row r="289" spans="1:21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s="12">
        <f>ROUND(E289/D289, 0)</f>
        <v>2</v>
      </c>
      <c r="G289" t="s">
        <v>8218</v>
      </c>
      <c r="H289" t="s">
        <v>8223</v>
      </c>
      <c r="I289" t="s">
        <v>8245</v>
      </c>
      <c r="J289">
        <v>1351828800</v>
      </c>
      <c r="K289" s="9">
        <f>(J289/86400) + DATE(1970,1,1)</f>
        <v>41215.166666666664</v>
      </c>
      <c r="L289">
        <v>1349160018</v>
      </c>
      <c r="M289" s="9">
        <f>(L289/86400) + DATE(1970,1,1)</f>
        <v>41184.277986111112</v>
      </c>
      <c r="N289" s="18">
        <f>YEAR(M289)</f>
        <v>2012</v>
      </c>
      <c r="O289" s="18">
        <f xml:space="preserve"> ROUND((J289-L289)/86400, 0)</f>
        <v>31</v>
      </c>
      <c r="P289" t="b">
        <v>1</v>
      </c>
      <c r="Q289">
        <v>290</v>
      </c>
      <c r="R289" s="14">
        <f>IFERROR(ROUND(E289/Q289,2), "N/A")</f>
        <v>91.19</v>
      </c>
      <c r="S289" t="b">
        <v>1</v>
      </c>
      <c r="T289" t="s">
        <v>8268</v>
      </c>
      <c r="U289" t="s">
        <v>8273</v>
      </c>
    </row>
    <row r="290" spans="1:21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s="12">
        <f>ROUND(E290/D290, 0)</f>
        <v>1</v>
      </c>
      <c r="G290" t="s">
        <v>8218</v>
      </c>
      <c r="H290" t="s">
        <v>8223</v>
      </c>
      <c r="I290" t="s">
        <v>8245</v>
      </c>
      <c r="J290">
        <v>1340683393</v>
      </c>
      <c r="K290" s="9">
        <f>(J290/86400) + DATE(1970,1,1)</f>
        <v>41086.168900462959</v>
      </c>
      <c r="L290">
        <v>1337659393</v>
      </c>
      <c r="M290" s="9">
        <f>(L290/86400) + DATE(1970,1,1)</f>
        <v>41051.168900462959</v>
      </c>
      <c r="N290" s="18">
        <f>YEAR(M290)</f>
        <v>2012</v>
      </c>
      <c r="O290" s="18">
        <f xml:space="preserve"> ROUND((J290-L290)/86400, 0)</f>
        <v>35</v>
      </c>
      <c r="P290" t="b">
        <v>1</v>
      </c>
      <c r="Q290">
        <v>447</v>
      </c>
      <c r="R290" s="14">
        <f>IFERROR(ROUND(E290/Q290,2), "N/A")</f>
        <v>115.45</v>
      </c>
      <c r="S290" t="b">
        <v>1</v>
      </c>
      <c r="T290" t="s">
        <v>8268</v>
      </c>
      <c r="U290" t="s">
        <v>8273</v>
      </c>
    </row>
    <row r="291" spans="1:21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s="12">
        <f>ROUND(E291/D291, 0)</f>
        <v>1</v>
      </c>
      <c r="G291" t="s">
        <v>8218</v>
      </c>
      <c r="H291" t="s">
        <v>8224</v>
      </c>
      <c r="I291" t="s">
        <v>8246</v>
      </c>
      <c r="J291">
        <v>1383389834</v>
      </c>
      <c r="K291" s="9">
        <f>(J291/86400) + DATE(1970,1,1)</f>
        <v>41580.456412037034</v>
      </c>
      <c r="L291">
        <v>1380797834</v>
      </c>
      <c r="M291" s="9">
        <f>(L291/86400) + DATE(1970,1,1)</f>
        <v>41550.456412037034</v>
      </c>
      <c r="N291" s="18">
        <f>YEAR(M291)</f>
        <v>2013</v>
      </c>
      <c r="O291" s="18">
        <f xml:space="preserve"> ROUND((J291-L291)/86400, 0)</f>
        <v>30</v>
      </c>
      <c r="P291" t="b">
        <v>1</v>
      </c>
      <c r="Q291">
        <v>232</v>
      </c>
      <c r="R291" s="14">
        <f>IFERROR(ROUND(E291/Q291,2), "N/A")</f>
        <v>67.77</v>
      </c>
      <c r="S291" t="b">
        <v>1</v>
      </c>
      <c r="T291" t="s">
        <v>8268</v>
      </c>
      <c r="U291" t="s">
        <v>8273</v>
      </c>
    </row>
    <row r="292" spans="1:21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s="12">
        <f>ROUND(E292/D292, 0)</f>
        <v>1</v>
      </c>
      <c r="G292" t="s">
        <v>8218</v>
      </c>
      <c r="H292" t="s">
        <v>8223</v>
      </c>
      <c r="I292" t="s">
        <v>8245</v>
      </c>
      <c r="J292">
        <v>1296633540</v>
      </c>
      <c r="K292" s="9">
        <f>(J292/86400) + DATE(1970,1,1)</f>
        <v>40576.332638888889</v>
      </c>
      <c r="L292">
        <v>1292316697</v>
      </c>
      <c r="M292" s="9">
        <f>(L292/86400) + DATE(1970,1,1)</f>
        <v>40526.36917824074</v>
      </c>
      <c r="N292" s="18">
        <f>YEAR(M292)</f>
        <v>2010</v>
      </c>
      <c r="O292" s="18">
        <f xml:space="preserve"> ROUND((J292-L292)/86400, 0)</f>
        <v>50</v>
      </c>
      <c r="P292" t="b">
        <v>1</v>
      </c>
      <c r="Q292">
        <v>168</v>
      </c>
      <c r="R292" s="14">
        <f>IFERROR(ROUND(E292/Q292,2), "N/A")</f>
        <v>28.58</v>
      </c>
      <c r="S292" t="b">
        <v>1</v>
      </c>
      <c r="T292" t="s">
        <v>8268</v>
      </c>
      <c r="U292" t="s">
        <v>8273</v>
      </c>
    </row>
    <row r="293" spans="1:21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s="12">
        <f>ROUND(E293/D293, 0)</f>
        <v>1</v>
      </c>
      <c r="G293" t="s">
        <v>8218</v>
      </c>
      <c r="H293" t="s">
        <v>8223</v>
      </c>
      <c r="I293" t="s">
        <v>8245</v>
      </c>
      <c r="J293">
        <v>1367366460</v>
      </c>
      <c r="K293" s="9">
        <f>(J293/86400) + DATE(1970,1,1)</f>
        <v>41395.000694444447</v>
      </c>
      <c r="L293">
        <v>1365791246</v>
      </c>
      <c r="M293" s="9">
        <f>(L293/86400) + DATE(1970,1,1)</f>
        <v>41376.769050925926</v>
      </c>
      <c r="N293" s="18">
        <f>YEAR(M293)</f>
        <v>2013</v>
      </c>
      <c r="O293" s="18">
        <f xml:space="preserve"> ROUND((J293-L293)/86400, 0)</f>
        <v>18</v>
      </c>
      <c r="P293" t="b">
        <v>1</v>
      </c>
      <c r="Q293">
        <v>128</v>
      </c>
      <c r="R293" s="14">
        <f>IFERROR(ROUND(E293/Q293,2), "N/A")</f>
        <v>46.88</v>
      </c>
      <c r="S293" t="b">
        <v>1</v>
      </c>
      <c r="T293" t="s">
        <v>8268</v>
      </c>
      <c r="U293" t="s">
        <v>8273</v>
      </c>
    </row>
    <row r="294" spans="1:21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s="12">
        <f>ROUND(E294/D294, 0)</f>
        <v>1</v>
      </c>
      <c r="G294" t="s">
        <v>8218</v>
      </c>
      <c r="H294" t="s">
        <v>8223</v>
      </c>
      <c r="I294" t="s">
        <v>8245</v>
      </c>
      <c r="J294">
        <v>1319860740</v>
      </c>
      <c r="K294" s="9">
        <f>(J294/86400) + DATE(1970,1,1)</f>
        <v>40845.165972222225</v>
      </c>
      <c r="L294">
        <v>1317064599</v>
      </c>
      <c r="M294" s="9">
        <f>(L294/86400) + DATE(1970,1,1)</f>
        <v>40812.803229166668</v>
      </c>
      <c r="N294" s="18">
        <f>YEAR(M294)</f>
        <v>2011</v>
      </c>
      <c r="O294" s="18">
        <f xml:space="preserve"> ROUND((J294-L294)/86400, 0)</f>
        <v>32</v>
      </c>
      <c r="P294" t="b">
        <v>1</v>
      </c>
      <c r="Q294">
        <v>493</v>
      </c>
      <c r="R294" s="14">
        <f>IFERROR(ROUND(E294/Q294,2), "N/A")</f>
        <v>154.41999999999999</v>
      </c>
      <c r="S294" t="b">
        <v>1</v>
      </c>
      <c r="T294" t="s">
        <v>8268</v>
      </c>
      <c r="U294" t="s">
        <v>8273</v>
      </c>
    </row>
    <row r="295" spans="1:21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s="12">
        <f>ROUND(E295/D295, 0)</f>
        <v>1</v>
      </c>
      <c r="G295" t="s">
        <v>8218</v>
      </c>
      <c r="H295" t="s">
        <v>8223</v>
      </c>
      <c r="I295" t="s">
        <v>8245</v>
      </c>
      <c r="J295">
        <v>1398009714</v>
      </c>
      <c r="K295" s="9">
        <f>(J295/86400) + DATE(1970,1,1)</f>
        <v>41749.667986111112</v>
      </c>
      <c r="L295">
        <v>1395417714</v>
      </c>
      <c r="M295" s="9">
        <f>(L295/86400) + DATE(1970,1,1)</f>
        <v>41719.667986111112</v>
      </c>
      <c r="N295" s="18">
        <f>YEAR(M295)</f>
        <v>2014</v>
      </c>
      <c r="O295" s="18">
        <f xml:space="preserve"> ROUND((J295-L295)/86400, 0)</f>
        <v>30</v>
      </c>
      <c r="P295" t="b">
        <v>1</v>
      </c>
      <c r="Q295">
        <v>131</v>
      </c>
      <c r="R295" s="14">
        <f>IFERROR(ROUND(E295/Q295,2), "N/A")</f>
        <v>201.22</v>
      </c>
      <c r="S295" t="b">
        <v>1</v>
      </c>
      <c r="T295" t="s">
        <v>8268</v>
      </c>
      <c r="U295" t="s">
        <v>8273</v>
      </c>
    </row>
    <row r="296" spans="1:21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s="12">
        <f>ROUND(E296/D296, 0)</f>
        <v>1</v>
      </c>
      <c r="G296" t="s">
        <v>8218</v>
      </c>
      <c r="H296" t="s">
        <v>8223</v>
      </c>
      <c r="I296" t="s">
        <v>8245</v>
      </c>
      <c r="J296">
        <v>1279555200</v>
      </c>
      <c r="K296" s="9">
        <f>(J296/86400) + DATE(1970,1,1)</f>
        <v>40378.666666666664</v>
      </c>
      <c r="L296">
        <v>1276480894</v>
      </c>
      <c r="M296" s="9">
        <f>(L296/86400) + DATE(1970,1,1)</f>
        <v>40343.084421296298</v>
      </c>
      <c r="N296" s="18">
        <f>YEAR(M296)</f>
        <v>2010</v>
      </c>
      <c r="O296" s="18">
        <f xml:space="preserve"> ROUND((J296-L296)/86400, 0)</f>
        <v>36</v>
      </c>
      <c r="P296" t="b">
        <v>1</v>
      </c>
      <c r="Q296">
        <v>50</v>
      </c>
      <c r="R296" s="14">
        <f>IFERROR(ROUND(E296/Q296,2), "N/A")</f>
        <v>100</v>
      </c>
      <c r="S296" t="b">
        <v>1</v>
      </c>
      <c r="T296" t="s">
        <v>8268</v>
      </c>
      <c r="U296" t="s">
        <v>8273</v>
      </c>
    </row>
    <row r="297" spans="1:21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s="12">
        <f>ROUND(E297/D297, 0)</f>
        <v>1</v>
      </c>
      <c r="G297" t="s">
        <v>8218</v>
      </c>
      <c r="H297" t="s">
        <v>8223</v>
      </c>
      <c r="I297" t="s">
        <v>8245</v>
      </c>
      <c r="J297">
        <v>1383264000</v>
      </c>
      <c r="K297" s="9">
        <f>(J297/86400) + DATE(1970,1,1)</f>
        <v>41579</v>
      </c>
      <c r="L297">
        <v>1378080409</v>
      </c>
      <c r="M297" s="9">
        <f>(L297/86400) + DATE(1970,1,1)</f>
        <v>41519.004733796297</v>
      </c>
      <c r="N297" s="18">
        <f>YEAR(M297)</f>
        <v>2013</v>
      </c>
      <c r="O297" s="18">
        <f xml:space="preserve"> ROUND((J297-L297)/86400, 0)</f>
        <v>60</v>
      </c>
      <c r="P297" t="b">
        <v>1</v>
      </c>
      <c r="Q297">
        <v>665</v>
      </c>
      <c r="R297" s="14">
        <f>IFERROR(ROUND(E297/Q297,2), "N/A")</f>
        <v>100.08</v>
      </c>
      <c r="S297" t="b">
        <v>1</v>
      </c>
      <c r="T297" t="s">
        <v>8268</v>
      </c>
      <c r="U297" t="s">
        <v>8273</v>
      </c>
    </row>
    <row r="298" spans="1:21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s="12">
        <f>ROUND(E298/D298, 0)</f>
        <v>1</v>
      </c>
      <c r="G298" t="s">
        <v>8218</v>
      </c>
      <c r="H298" t="s">
        <v>8223</v>
      </c>
      <c r="I298" t="s">
        <v>8245</v>
      </c>
      <c r="J298">
        <v>1347017083</v>
      </c>
      <c r="K298" s="9">
        <f>(J298/86400) + DATE(1970,1,1)</f>
        <v>41159.475497685184</v>
      </c>
      <c r="L298">
        <v>1344857083</v>
      </c>
      <c r="M298" s="9">
        <f>(L298/86400) + DATE(1970,1,1)</f>
        <v>41134.475497685184</v>
      </c>
      <c r="N298" s="18">
        <f>YEAR(M298)</f>
        <v>2012</v>
      </c>
      <c r="O298" s="18">
        <f xml:space="preserve"> ROUND((J298-L298)/86400, 0)</f>
        <v>25</v>
      </c>
      <c r="P298" t="b">
        <v>1</v>
      </c>
      <c r="Q298">
        <v>129</v>
      </c>
      <c r="R298" s="14">
        <f>IFERROR(ROUND(E298/Q298,2), "N/A")</f>
        <v>230.09</v>
      </c>
      <c r="S298" t="b">
        <v>1</v>
      </c>
      <c r="T298" t="s">
        <v>8268</v>
      </c>
      <c r="U298" t="s">
        <v>8273</v>
      </c>
    </row>
    <row r="299" spans="1:21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s="12">
        <f>ROUND(E299/D299, 0)</f>
        <v>1</v>
      </c>
      <c r="G299" t="s">
        <v>8218</v>
      </c>
      <c r="H299" t="s">
        <v>8223</v>
      </c>
      <c r="I299" t="s">
        <v>8245</v>
      </c>
      <c r="J299">
        <v>1430452740</v>
      </c>
      <c r="K299" s="9">
        <f>(J299/86400) + DATE(1970,1,1)</f>
        <v>42125.165972222225</v>
      </c>
      <c r="L299">
        <v>1427390901</v>
      </c>
      <c r="M299" s="9">
        <f>(L299/86400) + DATE(1970,1,1)</f>
        <v>42089.728020833332</v>
      </c>
      <c r="N299" s="18">
        <f>YEAR(M299)</f>
        <v>2015</v>
      </c>
      <c r="O299" s="18">
        <f xml:space="preserve"> ROUND((J299-L299)/86400, 0)</f>
        <v>35</v>
      </c>
      <c r="P299" t="b">
        <v>1</v>
      </c>
      <c r="Q299">
        <v>142</v>
      </c>
      <c r="R299" s="14">
        <f>IFERROR(ROUND(E299/Q299,2), "N/A")</f>
        <v>141.75</v>
      </c>
      <c r="S299" t="b">
        <v>1</v>
      </c>
      <c r="T299" t="s">
        <v>8268</v>
      </c>
      <c r="U299" t="s">
        <v>8273</v>
      </c>
    </row>
    <row r="300" spans="1:21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s="12">
        <f>ROUND(E300/D300, 0)</f>
        <v>1</v>
      </c>
      <c r="G300" t="s">
        <v>8218</v>
      </c>
      <c r="H300" t="s">
        <v>8223</v>
      </c>
      <c r="I300" t="s">
        <v>8245</v>
      </c>
      <c r="J300">
        <v>1399669200</v>
      </c>
      <c r="K300" s="9">
        <f>(J300/86400) + DATE(1970,1,1)</f>
        <v>41768.875</v>
      </c>
      <c r="L300">
        <v>1394536048</v>
      </c>
      <c r="M300" s="9">
        <f>(L300/86400) + DATE(1970,1,1)</f>
        <v>41709.463518518518</v>
      </c>
      <c r="N300" s="18">
        <f>YEAR(M300)</f>
        <v>2014</v>
      </c>
      <c r="O300" s="18">
        <f xml:space="preserve"> ROUND((J300-L300)/86400, 0)</f>
        <v>59</v>
      </c>
      <c r="P300" t="b">
        <v>1</v>
      </c>
      <c r="Q300">
        <v>2436</v>
      </c>
      <c r="R300" s="14">
        <f>IFERROR(ROUND(E300/Q300,2), "N/A")</f>
        <v>56.34</v>
      </c>
      <c r="S300" t="b">
        <v>1</v>
      </c>
      <c r="T300" t="s">
        <v>8268</v>
      </c>
      <c r="U300" t="s">
        <v>8273</v>
      </c>
    </row>
    <row r="301" spans="1:21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s="12">
        <f>ROUND(E301/D301, 0)</f>
        <v>2</v>
      </c>
      <c r="G301" t="s">
        <v>8218</v>
      </c>
      <c r="H301" t="s">
        <v>8223</v>
      </c>
      <c r="I301" t="s">
        <v>8245</v>
      </c>
      <c r="J301">
        <v>1289975060</v>
      </c>
      <c r="K301" s="9">
        <f>(J301/86400) + DATE(1970,1,1)</f>
        <v>40499.266898148147</v>
      </c>
      <c r="L301">
        <v>1287379460</v>
      </c>
      <c r="M301" s="9">
        <f>(L301/86400) + DATE(1970,1,1)</f>
        <v>40469.225231481483</v>
      </c>
      <c r="N301" s="18">
        <f>YEAR(M301)</f>
        <v>2010</v>
      </c>
      <c r="O301" s="18">
        <f xml:space="preserve"> ROUND((J301-L301)/86400, 0)</f>
        <v>30</v>
      </c>
      <c r="P301" t="b">
        <v>1</v>
      </c>
      <c r="Q301">
        <v>244</v>
      </c>
      <c r="R301" s="14">
        <f>IFERROR(ROUND(E301/Q301,2), "N/A")</f>
        <v>73.34</v>
      </c>
      <c r="S301" t="b">
        <v>1</v>
      </c>
      <c r="T301" t="s">
        <v>8268</v>
      </c>
      <c r="U301" t="s">
        <v>8273</v>
      </c>
    </row>
    <row r="302" spans="1:21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s="12">
        <f>ROUND(E302/D302, 0)</f>
        <v>1</v>
      </c>
      <c r="G302" t="s">
        <v>8218</v>
      </c>
      <c r="H302" t="s">
        <v>8223</v>
      </c>
      <c r="I302" t="s">
        <v>8245</v>
      </c>
      <c r="J302">
        <v>1303686138</v>
      </c>
      <c r="K302" s="9">
        <f>(J302/86400) + DATE(1970,1,1)</f>
        <v>40657.959930555553</v>
      </c>
      <c r="L302">
        <v>1301007738</v>
      </c>
      <c r="M302" s="9">
        <f>(L302/86400) + DATE(1970,1,1)</f>
        <v>40626.959930555553</v>
      </c>
      <c r="N302" s="18">
        <f>YEAR(M302)</f>
        <v>2011</v>
      </c>
      <c r="O302" s="18">
        <f xml:space="preserve"> ROUND((J302-L302)/86400, 0)</f>
        <v>31</v>
      </c>
      <c r="P302" t="b">
        <v>1</v>
      </c>
      <c r="Q302">
        <v>298</v>
      </c>
      <c r="R302" s="14">
        <f>IFERROR(ROUND(E302/Q302,2), "N/A")</f>
        <v>85.34</v>
      </c>
      <c r="S302" t="b">
        <v>1</v>
      </c>
      <c r="T302" t="s">
        <v>8268</v>
      </c>
      <c r="U302" t="s">
        <v>8273</v>
      </c>
    </row>
    <row r="303" spans="1:21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s="12">
        <f>ROUND(E303/D303, 0)</f>
        <v>1</v>
      </c>
      <c r="G303" t="s">
        <v>8218</v>
      </c>
      <c r="H303" t="s">
        <v>8223</v>
      </c>
      <c r="I303" t="s">
        <v>8245</v>
      </c>
      <c r="J303">
        <v>1363711335</v>
      </c>
      <c r="K303" s="9">
        <f>(J303/86400) + DATE(1970,1,1)</f>
        <v>41352.696006944447</v>
      </c>
      <c r="L303">
        <v>1360258935</v>
      </c>
      <c r="M303" s="9">
        <f>(L303/86400) + DATE(1970,1,1)</f>
        <v>41312.737673611111</v>
      </c>
      <c r="N303" s="18">
        <f>YEAR(M303)</f>
        <v>2013</v>
      </c>
      <c r="O303" s="18">
        <f xml:space="preserve"> ROUND((J303-L303)/86400, 0)</f>
        <v>40</v>
      </c>
      <c r="P303" t="b">
        <v>1</v>
      </c>
      <c r="Q303">
        <v>251</v>
      </c>
      <c r="R303" s="14">
        <f>IFERROR(ROUND(E303/Q303,2), "N/A")</f>
        <v>61.5</v>
      </c>
      <c r="S303" t="b">
        <v>1</v>
      </c>
      <c r="T303" t="s">
        <v>8268</v>
      </c>
      <c r="U303" t="s">
        <v>8273</v>
      </c>
    </row>
    <row r="304" spans="1:21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s="12">
        <f>ROUND(E304/D304, 0)</f>
        <v>1</v>
      </c>
      <c r="G304" t="s">
        <v>8218</v>
      </c>
      <c r="H304" t="s">
        <v>8223</v>
      </c>
      <c r="I304" t="s">
        <v>8245</v>
      </c>
      <c r="J304">
        <v>1330115638</v>
      </c>
      <c r="K304" s="9">
        <f>(J304/86400) + DATE(1970,1,1)</f>
        <v>40963.856921296298</v>
      </c>
      <c r="L304">
        <v>1327523638</v>
      </c>
      <c r="M304" s="9">
        <f>(L304/86400) + DATE(1970,1,1)</f>
        <v>40933.856921296298</v>
      </c>
      <c r="N304" s="18">
        <f>YEAR(M304)</f>
        <v>2012</v>
      </c>
      <c r="O304" s="18">
        <f xml:space="preserve"> ROUND((J304-L304)/86400, 0)</f>
        <v>30</v>
      </c>
      <c r="P304" t="b">
        <v>1</v>
      </c>
      <c r="Q304">
        <v>108</v>
      </c>
      <c r="R304" s="14">
        <f>IFERROR(ROUND(E304/Q304,2), "N/A")</f>
        <v>93.02</v>
      </c>
      <c r="S304" t="b">
        <v>1</v>
      </c>
      <c r="T304" t="s">
        <v>8268</v>
      </c>
      <c r="U304" t="s">
        <v>8273</v>
      </c>
    </row>
    <row r="305" spans="1:21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s="12">
        <f>ROUND(E305/D305, 0)</f>
        <v>1</v>
      </c>
      <c r="G305" t="s">
        <v>8218</v>
      </c>
      <c r="H305" t="s">
        <v>8223</v>
      </c>
      <c r="I305" t="s">
        <v>8245</v>
      </c>
      <c r="J305">
        <v>1338601346</v>
      </c>
      <c r="K305" s="9">
        <f>(J305/86400) + DATE(1970,1,1)</f>
        <v>41062.071134259255</v>
      </c>
      <c r="L305">
        <v>1336009346</v>
      </c>
      <c r="M305" s="9">
        <f>(L305/86400) + DATE(1970,1,1)</f>
        <v>41032.071134259255</v>
      </c>
      <c r="N305" s="18">
        <f>YEAR(M305)</f>
        <v>2012</v>
      </c>
      <c r="O305" s="18">
        <f xml:space="preserve"> ROUND((J305-L305)/86400, 0)</f>
        <v>30</v>
      </c>
      <c r="P305" t="b">
        <v>1</v>
      </c>
      <c r="Q305">
        <v>82</v>
      </c>
      <c r="R305" s="14">
        <f>IFERROR(ROUND(E305/Q305,2), "N/A")</f>
        <v>50.29</v>
      </c>
      <c r="S305" t="b">
        <v>1</v>
      </c>
      <c r="T305" t="s">
        <v>8268</v>
      </c>
      <c r="U305" t="s">
        <v>8273</v>
      </c>
    </row>
    <row r="306" spans="1:21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s="12">
        <f>ROUND(E306/D306, 0)</f>
        <v>2</v>
      </c>
      <c r="G306" t="s">
        <v>8218</v>
      </c>
      <c r="H306" t="s">
        <v>8223</v>
      </c>
      <c r="I306" t="s">
        <v>8245</v>
      </c>
      <c r="J306">
        <v>1346464800</v>
      </c>
      <c r="K306" s="9">
        <f>(J306/86400) + DATE(1970,1,1)</f>
        <v>41153.083333333336</v>
      </c>
      <c r="L306">
        <v>1343096197</v>
      </c>
      <c r="M306" s="9">
        <f>(L306/86400) + DATE(1970,1,1)</f>
        <v>41114.094872685186</v>
      </c>
      <c r="N306" s="18">
        <f>YEAR(M306)</f>
        <v>2012</v>
      </c>
      <c r="O306" s="18">
        <f xml:space="preserve"> ROUND((J306-L306)/86400, 0)</f>
        <v>39</v>
      </c>
      <c r="P306" t="b">
        <v>1</v>
      </c>
      <c r="Q306">
        <v>74</v>
      </c>
      <c r="R306" s="14">
        <f>IFERROR(ROUND(E306/Q306,2), "N/A")</f>
        <v>106.43</v>
      </c>
      <c r="S306" t="b">
        <v>1</v>
      </c>
      <c r="T306" t="s">
        <v>8268</v>
      </c>
      <c r="U306" t="s">
        <v>8273</v>
      </c>
    </row>
    <row r="307" spans="1:21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s="12">
        <f>ROUND(E307/D307, 0)</f>
        <v>1</v>
      </c>
      <c r="G307" t="s">
        <v>8218</v>
      </c>
      <c r="H307" t="s">
        <v>8223</v>
      </c>
      <c r="I307" t="s">
        <v>8245</v>
      </c>
      <c r="J307">
        <v>1331392049</v>
      </c>
      <c r="K307" s="9">
        <f>(J307/86400) + DATE(1970,1,1)</f>
        <v>40978.630196759259</v>
      </c>
      <c r="L307">
        <v>1328800049</v>
      </c>
      <c r="M307" s="9">
        <f>(L307/86400) + DATE(1970,1,1)</f>
        <v>40948.630196759259</v>
      </c>
      <c r="N307" s="18">
        <f>YEAR(M307)</f>
        <v>2012</v>
      </c>
      <c r="O307" s="18">
        <f xml:space="preserve"> ROUND((J307-L307)/86400, 0)</f>
        <v>30</v>
      </c>
      <c r="P307" t="b">
        <v>1</v>
      </c>
      <c r="Q307">
        <v>189</v>
      </c>
      <c r="R307" s="14">
        <f>IFERROR(ROUND(E307/Q307,2), "N/A")</f>
        <v>51.72</v>
      </c>
      <c r="S307" t="b">
        <v>1</v>
      </c>
      <c r="T307" t="s">
        <v>8268</v>
      </c>
      <c r="U307" t="s">
        <v>8273</v>
      </c>
    </row>
    <row r="308" spans="1:21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s="12">
        <f>ROUND(E308/D308, 0)</f>
        <v>3</v>
      </c>
      <c r="G308" t="s">
        <v>8218</v>
      </c>
      <c r="H308" t="s">
        <v>8223</v>
      </c>
      <c r="I308" t="s">
        <v>8245</v>
      </c>
      <c r="J308">
        <v>1363806333</v>
      </c>
      <c r="K308" s="9">
        <f>(J308/86400) + DATE(1970,1,1)</f>
        <v>41353.79552083333</v>
      </c>
      <c r="L308">
        <v>1362081933</v>
      </c>
      <c r="M308" s="9">
        <f>(L308/86400) + DATE(1970,1,1)</f>
        <v>41333.837187500001</v>
      </c>
      <c r="N308" s="18">
        <f>YEAR(M308)</f>
        <v>2013</v>
      </c>
      <c r="O308" s="18">
        <f xml:space="preserve"> ROUND((J308-L308)/86400, 0)</f>
        <v>20</v>
      </c>
      <c r="P308" t="b">
        <v>1</v>
      </c>
      <c r="Q308">
        <v>80</v>
      </c>
      <c r="R308" s="14">
        <f>IFERROR(ROUND(E308/Q308,2), "N/A")</f>
        <v>36.61</v>
      </c>
      <c r="S308" t="b">
        <v>1</v>
      </c>
      <c r="T308" t="s">
        <v>8268</v>
      </c>
      <c r="U308" t="s">
        <v>8273</v>
      </c>
    </row>
    <row r="309" spans="1:21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s="12">
        <f>ROUND(E309/D309, 0)</f>
        <v>1</v>
      </c>
      <c r="G309" t="s">
        <v>8218</v>
      </c>
      <c r="H309" t="s">
        <v>8223</v>
      </c>
      <c r="I309" t="s">
        <v>8245</v>
      </c>
      <c r="J309">
        <v>1360276801</v>
      </c>
      <c r="K309" s="9">
        <f>(J309/86400) + DATE(1970,1,1)</f>
        <v>41312.944456018522</v>
      </c>
      <c r="L309">
        <v>1357684801</v>
      </c>
      <c r="M309" s="9">
        <f>(L309/86400) + DATE(1970,1,1)</f>
        <v>41282.944456018522</v>
      </c>
      <c r="N309" s="18">
        <f>YEAR(M309)</f>
        <v>2013</v>
      </c>
      <c r="O309" s="18">
        <f xml:space="preserve"> ROUND((J309-L309)/86400, 0)</f>
        <v>30</v>
      </c>
      <c r="P309" t="b">
        <v>1</v>
      </c>
      <c r="Q309">
        <v>576</v>
      </c>
      <c r="R309" s="14">
        <f>IFERROR(ROUND(E309/Q309,2), "N/A")</f>
        <v>42.52</v>
      </c>
      <c r="S309" t="b">
        <v>1</v>
      </c>
      <c r="T309" t="s">
        <v>8268</v>
      </c>
      <c r="U309" t="s">
        <v>8273</v>
      </c>
    </row>
    <row r="310" spans="1:21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s="12">
        <f>ROUND(E310/D310, 0)</f>
        <v>1</v>
      </c>
      <c r="G310" t="s">
        <v>8218</v>
      </c>
      <c r="H310" t="s">
        <v>8223</v>
      </c>
      <c r="I310" t="s">
        <v>8245</v>
      </c>
      <c r="J310">
        <v>1299775210</v>
      </c>
      <c r="K310" s="9">
        <f>(J310/86400) + DATE(1970,1,1)</f>
        <v>40612.694560185184</v>
      </c>
      <c r="L310">
        <v>1295887210</v>
      </c>
      <c r="M310" s="9">
        <f>(L310/86400) + DATE(1970,1,1)</f>
        <v>40567.694560185184</v>
      </c>
      <c r="N310" s="18">
        <f>YEAR(M310)</f>
        <v>2011</v>
      </c>
      <c r="O310" s="18">
        <f xml:space="preserve"> ROUND((J310-L310)/86400, 0)</f>
        <v>45</v>
      </c>
      <c r="P310" t="b">
        <v>1</v>
      </c>
      <c r="Q310">
        <v>202</v>
      </c>
      <c r="R310" s="14">
        <f>IFERROR(ROUND(E310/Q310,2), "N/A")</f>
        <v>62.71</v>
      </c>
      <c r="S310" t="b">
        <v>1</v>
      </c>
      <c r="T310" t="s">
        <v>8268</v>
      </c>
      <c r="U310" t="s">
        <v>8273</v>
      </c>
    </row>
    <row r="311" spans="1:21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s="12">
        <f>ROUND(E311/D311, 0)</f>
        <v>1</v>
      </c>
      <c r="G311" t="s">
        <v>8218</v>
      </c>
      <c r="H311" t="s">
        <v>8223</v>
      </c>
      <c r="I311" t="s">
        <v>8245</v>
      </c>
      <c r="J311">
        <v>1346695334</v>
      </c>
      <c r="K311" s="9">
        <f>(J311/86400) + DATE(1970,1,1)</f>
        <v>41155.751550925925</v>
      </c>
      <c r="L311">
        <v>1344880934</v>
      </c>
      <c r="M311" s="9">
        <f>(L311/86400) + DATE(1970,1,1)</f>
        <v>41134.751550925925</v>
      </c>
      <c r="N311" s="18">
        <f>YEAR(M311)</f>
        <v>2012</v>
      </c>
      <c r="O311" s="18">
        <f xml:space="preserve"> ROUND((J311-L311)/86400, 0)</f>
        <v>21</v>
      </c>
      <c r="P311" t="b">
        <v>1</v>
      </c>
      <c r="Q311">
        <v>238</v>
      </c>
      <c r="R311" s="14">
        <f>IFERROR(ROUND(E311/Q311,2), "N/A")</f>
        <v>89.96</v>
      </c>
      <c r="S311" t="b">
        <v>1</v>
      </c>
      <c r="T311" t="s">
        <v>8268</v>
      </c>
      <c r="U311" t="s">
        <v>8273</v>
      </c>
    </row>
    <row r="312" spans="1:21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s="12">
        <f>ROUND(E312/D312, 0)</f>
        <v>1</v>
      </c>
      <c r="G312" t="s">
        <v>8218</v>
      </c>
      <c r="H312" t="s">
        <v>8223</v>
      </c>
      <c r="I312" t="s">
        <v>8245</v>
      </c>
      <c r="J312">
        <v>1319076000</v>
      </c>
      <c r="K312" s="9">
        <f>(J312/86400) + DATE(1970,1,1)</f>
        <v>40836.083333333336</v>
      </c>
      <c r="L312">
        <v>1317788623</v>
      </c>
      <c r="M312" s="9">
        <f>(L312/86400) + DATE(1970,1,1)</f>
        <v>40821.183136574073</v>
      </c>
      <c r="N312" s="18">
        <f>YEAR(M312)</f>
        <v>2011</v>
      </c>
      <c r="O312" s="18">
        <f xml:space="preserve"> ROUND((J312-L312)/86400, 0)</f>
        <v>15</v>
      </c>
      <c r="P312" t="b">
        <v>1</v>
      </c>
      <c r="Q312">
        <v>36</v>
      </c>
      <c r="R312" s="14">
        <f>IFERROR(ROUND(E312/Q312,2), "N/A")</f>
        <v>28.92</v>
      </c>
      <c r="S312" t="b">
        <v>1</v>
      </c>
      <c r="T312" t="s">
        <v>8268</v>
      </c>
      <c r="U312" t="s">
        <v>8273</v>
      </c>
    </row>
    <row r="313" spans="1:21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s="12">
        <f>ROUND(E313/D313, 0)</f>
        <v>1</v>
      </c>
      <c r="G313" t="s">
        <v>8218</v>
      </c>
      <c r="H313" t="s">
        <v>8223</v>
      </c>
      <c r="I313" t="s">
        <v>8245</v>
      </c>
      <c r="J313">
        <v>1325404740</v>
      </c>
      <c r="K313" s="9">
        <f>(J313/86400) + DATE(1970,1,1)</f>
        <v>40909.332638888889</v>
      </c>
      <c r="L313">
        <v>1321852592</v>
      </c>
      <c r="M313" s="9">
        <f>(L313/86400) + DATE(1970,1,1)</f>
        <v>40868.219814814816</v>
      </c>
      <c r="N313" s="18">
        <f>YEAR(M313)</f>
        <v>2011</v>
      </c>
      <c r="O313" s="18">
        <f xml:space="preserve"> ROUND((J313-L313)/86400, 0)</f>
        <v>41</v>
      </c>
      <c r="P313" t="b">
        <v>1</v>
      </c>
      <c r="Q313">
        <v>150</v>
      </c>
      <c r="R313" s="14">
        <f>IFERROR(ROUND(E313/Q313,2), "N/A")</f>
        <v>138.80000000000001</v>
      </c>
      <c r="S313" t="b">
        <v>1</v>
      </c>
      <c r="T313" t="s">
        <v>8268</v>
      </c>
      <c r="U313" t="s">
        <v>8273</v>
      </c>
    </row>
    <row r="314" spans="1:21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s="12">
        <f>ROUND(E314/D314, 0)</f>
        <v>1</v>
      </c>
      <c r="G314" t="s">
        <v>8218</v>
      </c>
      <c r="H314" t="s">
        <v>8223</v>
      </c>
      <c r="I314" t="s">
        <v>8245</v>
      </c>
      <c r="J314">
        <v>1365973432</v>
      </c>
      <c r="K314" s="9">
        <f>(J314/86400) + DATE(1970,1,1)</f>
        <v>41378.877685185187</v>
      </c>
      <c r="L314">
        <v>1363381432</v>
      </c>
      <c r="M314" s="9">
        <f>(L314/86400) + DATE(1970,1,1)</f>
        <v>41348.877685185187</v>
      </c>
      <c r="N314" s="18">
        <f>YEAR(M314)</f>
        <v>2013</v>
      </c>
      <c r="O314" s="18">
        <f xml:space="preserve"> ROUND((J314-L314)/86400, 0)</f>
        <v>30</v>
      </c>
      <c r="P314" t="b">
        <v>1</v>
      </c>
      <c r="Q314">
        <v>146</v>
      </c>
      <c r="R314" s="14">
        <f>IFERROR(ROUND(E314/Q314,2), "N/A")</f>
        <v>61.3</v>
      </c>
      <c r="S314" t="b">
        <v>1</v>
      </c>
      <c r="T314" t="s">
        <v>8268</v>
      </c>
      <c r="U314" t="s">
        <v>8273</v>
      </c>
    </row>
    <row r="315" spans="1:21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s="12">
        <f>ROUND(E315/D315, 0)</f>
        <v>1</v>
      </c>
      <c r="G315" t="s">
        <v>8218</v>
      </c>
      <c r="H315" t="s">
        <v>8223</v>
      </c>
      <c r="I315" t="s">
        <v>8245</v>
      </c>
      <c r="J315">
        <v>1281542340</v>
      </c>
      <c r="K315" s="9">
        <f>(J315/86400) + DATE(1970,1,1)</f>
        <v>40401.665972222225</v>
      </c>
      <c r="L315">
        <v>1277702894</v>
      </c>
      <c r="M315" s="9">
        <f>(L315/86400) + DATE(1970,1,1)</f>
        <v>40357.227939814817</v>
      </c>
      <c r="N315" s="18">
        <f>YEAR(M315)</f>
        <v>2010</v>
      </c>
      <c r="O315" s="18">
        <f xml:space="preserve"> ROUND((J315-L315)/86400, 0)</f>
        <v>44</v>
      </c>
      <c r="P315" t="b">
        <v>1</v>
      </c>
      <c r="Q315">
        <v>222</v>
      </c>
      <c r="R315" s="14">
        <f>IFERROR(ROUND(E315/Q315,2), "N/A")</f>
        <v>80.2</v>
      </c>
      <c r="S315" t="b">
        <v>1</v>
      </c>
      <c r="T315" t="s">
        <v>8268</v>
      </c>
      <c r="U315" t="s">
        <v>8273</v>
      </c>
    </row>
    <row r="316" spans="1:21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s="12">
        <f>ROUND(E316/D316, 0)</f>
        <v>4</v>
      </c>
      <c r="G316" t="s">
        <v>8218</v>
      </c>
      <c r="H316" t="s">
        <v>8223</v>
      </c>
      <c r="I316" t="s">
        <v>8245</v>
      </c>
      <c r="J316">
        <v>1362167988</v>
      </c>
      <c r="K316" s="9">
        <f>(J316/86400) + DATE(1970,1,1)</f>
        <v>41334.833194444444</v>
      </c>
      <c r="L316">
        <v>1359575988</v>
      </c>
      <c r="M316" s="9">
        <f>(L316/86400) + DATE(1970,1,1)</f>
        <v>41304.833194444444</v>
      </c>
      <c r="N316" s="18">
        <f>YEAR(M316)</f>
        <v>2013</v>
      </c>
      <c r="O316" s="18">
        <f xml:space="preserve"> ROUND((J316-L316)/86400, 0)</f>
        <v>30</v>
      </c>
      <c r="P316" t="b">
        <v>1</v>
      </c>
      <c r="Q316">
        <v>120</v>
      </c>
      <c r="R316" s="14">
        <f>IFERROR(ROUND(E316/Q316,2), "N/A")</f>
        <v>32.1</v>
      </c>
      <c r="S316" t="b">
        <v>1</v>
      </c>
      <c r="T316" t="s">
        <v>8268</v>
      </c>
      <c r="U316" t="s">
        <v>8273</v>
      </c>
    </row>
    <row r="317" spans="1:21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s="12">
        <f>ROUND(E317/D317, 0)</f>
        <v>1</v>
      </c>
      <c r="G317" t="s">
        <v>8218</v>
      </c>
      <c r="H317" t="s">
        <v>8223</v>
      </c>
      <c r="I317" t="s">
        <v>8245</v>
      </c>
      <c r="J317">
        <v>1345660334</v>
      </c>
      <c r="K317" s="9">
        <f>(J317/86400) + DATE(1970,1,1)</f>
        <v>41143.77238425926</v>
      </c>
      <c r="L317">
        <v>1343068334</v>
      </c>
      <c r="M317" s="9">
        <f>(L317/86400) + DATE(1970,1,1)</f>
        <v>41113.77238425926</v>
      </c>
      <c r="N317" s="18">
        <f>YEAR(M317)</f>
        <v>2012</v>
      </c>
      <c r="O317" s="18">
        <f xml:space="preserve"> ROUND((J317-L317)/86400, 0)</f>
        <v>30</v>
      </c>
      <c r="P317" t="b">
        <v>1</v>
      </c>
      <c r="Q317">
        <v>126</v>
      </c>
      <c r="R317" s="14">
        <f>IFERROR(ROUND(E317/Q317,2), "N/A")</f>
        <v>200.89</v>
      </c>
      <c r="S317" t="b">
        <v>1</v>
      </c>
      <c r="T317" t="s">
        <v>8268</v>
      </c>
      <c r="U317" t="s">
        <v>8273</v>
      </c>
    </row>
    <row r="318" spans="1:21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s="12">
        <f>ROUND(E318/D318, 0)</f>
        <v>1</v>
      </c>
      <c r="G318" t="s">
        <v>8218</v>
      </c>
      <c r="H318" t="s">
        <v>8228</v>
      </c>
      <c r="I318" t="s">
        <v>8250</v>
      </c>
      <c r="J318">
        <v>1418273940</v>
      </c>
      <c r="K318" s="9">
        <f>(J318/86400) + DATE(1970,1,1)</f>
        <v>41984.207638888889</v>
      </c>
      <c r="L318">
        <v>1415398197</v>
      </c>
      <c r="M318" s="9">
        <f>(L318/86400) + DATE(1970,1,1)</f>
        <v>41950.923576388886</v>
      </c>
      <c r="N318" s="18">
        <f>YEAR(M318)</f>
        <v>2014</v>
      </c>
      <c r="O318" s="18">
        <f xml:space="preserve"> ROUND((J318-L318)/86400, 0)</f>
        <v>33</v>
      </c>
      <c r="P318" t="b">
        <v>1</v>
      </c>
      <c r="Q318">
        <v>158</v>
      </c>
      <c r="R318" s="14">
        <f>IFERROR(ROUND(E318/Q318,2), "N/A")</f>
        <v>108.01</v>
      </c>
      <c r="S318" t="b">
        <v>1</v>
      </c>
      <c r="T318" t="s">
        <v>8268</v>
      </c>
      <c r="U318" t="s">
        <v>8273</v>
      </c>
    </row>
    <row r="319" spans="1:21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s="12">
        <f>ROUND(E319/D319, 0)</f>
        <v>1</v>
      </c>
      <c r="G319" t="s">
        <v>8218</v>
      </c>
      <c r="H319" t="s">
        <v>8223</v>
      </c>
      <c r="I319" t="s">
        <v>8245</v>
      </c>
      <c r="J319">
        <v>1386778483</v>
      </c>
      <c r="K319" s="9">
        <f>(J319/86400) + DATE(1970,1,1)</f>
        <v>41619.676886574074</v>
      </c>
      <c r="L319">
        <v>1384186483</v>
      </c>
      <c r="M319" s="9">
        <f>(L319/86400) + DATE(1970,1,1)</f>
        <v>41589.676886574074</v>
      </c>
      <c r="N319" s="18">
        <f>YEAR(M319)</f>
        <v>2013</v>
      </c>
      <c r="O319" s="18">
        <f xml:space="preserve"> ROUND((J319-L319)/86400, 0)</f>
        <v>30</v>
      </c>
      <c r="P319" t="b">
        <v>1</v>
      </c>
      <c r="Q319">
        <v>316</v>
      </c>
      <c r="R319" s="14">
        <f>IFERROR(ROUND(E319/Q319,2), "N/A")</f>
        <v>95.7</v>
      </c>
      <c r="S319" t="b">
        <v>1</v>
      </c>
      <c r="T319" t="s">
        <v>8268</v>
      </c>
      <c r="U319" t="s">
        <v>8273</v>
      </c>
    </row>
    <row r="320" spans="1:21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s="12">
        <f>ROUND(E320/D320, 0)</f>
        <v>3</v>
      </c>
      <c r="G320" t="s">
        <v>8218</v>
      </c>
      <c r="H320" t="s">
        <v>8223</v>
      </c>
      <c r="I320" t="s">
        <v>8245</v>
      </c>
      <c r="J320">
        <v>1364342151</v>
      </c>
      <c r="K320" s="9">
        <f>(J320/86400) + DATE(1970,1,1)</f>
        <v>41359.997118055559</v>
      </c>
      <c r="L320">
        <v>1361753751</v>
      </c>
      <c r="M320" s="9">
        <f>(L320/86400) + DATE(1970,1,1)</f>
        <v>41330.038784722223</v>
      </c>
      <c r="N320" s="18">
        <f>YEAR(M320)</f>
        <v>2013</v>
      </c>
      <c r="O320" s="18">
        <f xml:space="preserve"> ROUND((J320-L320)/86400, 0)</f>
        <v>30</v>
      </c>
      <c r="P320" t="b">
        <v>1</v>
      </c>
      <c r="Q320">
        <v>284</v>
      </c>
      <c r="R320" s="14">
        <f>IFERROR(ROUND(E320/Q320,2), "N/A")</f>
        <v>49.88</v>
      </c>
      <c r="S320" t="b">
        <v>1</v>
      </c>
      <c r="T320" t="s">
        <v>8268</v>
      </c>
      <c r="U320" t="s">
        <v>8273</v>
      </c>
    </row>
    <row r="321" spans="1:21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s="12">
        <f>ROUND(E321/D321, 0)</f>
        <v>1</v>
      </c>
      <c r="G321" t="s">
        <v>8218</v>
      </c>
      <c r="H321" t="s">
        <v>8223</v>
      </c>
      <c r="I321" t="s">
        <v>8245</v>
      </c>
      <c r="J321">
        <v>1265097540</v>
      </c>
      <c r="K321" s="9">
        <f>(J321/86400) + DATE(1970,1,1)</f>
        <v>40211.332638888889</v>
      </c>
      <c r="L321">
        <v>1257538029</v>
      </c>
      <c r="M321" s="9">
        <f>(L321/86400) + DATE(1970,1,1)</f>
        <v>40123.83829861111</v>
      </c>
      <c r="N321" s="18">
        <f>YEAR(M321)</f>
        <v>2009</v>
      </c>
      <c r="O321" s="18">
        <f xml:space="preserve"> ROUND((J321-L321)/86400, 0)</f>
        <v>87</v>
      </c>
      <c r="P321" t="b">
        <v>1</v>
      </c>
      <c r="Q321">
        <v>51</v>
      </c>
      <c r="R321" s="14">
        <f>IFERROR(ROUND(E321/Q321,2), "N/A")</f>
        <v>110.47</v>
      </c>
      <c r="S321" t="b">
        <v>1</v>
      </c>
      <c r="T321" t="s">
        <v>8268</v>
      </c>
      <c r="U321" t="s">
        <v>8273</v>
      </c>
    </row>
    <row r="322" spans="1:21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s="12">
        <f>ROUND(E322/D322, 0)</f>
        <v>1</v>
      </c>
      <c r="G322" t="s">
        <v>8218</v>
      </c>
      <c r="H322" t="s">
        <v>8224</v>
      </c>
      <c r="I322" t="s">
        <v>8246</v>
      </c>
      <c r="J322">
        <v>1450825200</v>
      </c>
      <c r="K322" s="9">
        <f>(J322/86400) + DATE(1970,1,1)</f>
        <v>42360.958333333328</v>
      </c>
      <c r="L322">
        <v>1448284433</v>
      </c>
      <c r="M322" s="9">
        <f>(L322/86400) + DATE(1970,1,1)</f>
        <v>42331.551307870366</v>
      </c>
      <c r="N322" s="18">
        <f>YEAR(M322)</f>
        <v>2015</v>
      </c>
      <c r="O322" s="18">
        <f xml:space="preserve"> ROUND((J322-L322)/86400, 0)</f>
        <v>29</v>
      </c>
      <c r="P322" t="b">
        <v>1</v>
      </c>
      <c r="Q322">
        <v>158</v>
      </c>
      <c r="R322" s="14">
        <f>IFERROR(ROUND(E322/Q322,2), "N/A")</f>
        <v>134.91</v>
      </c>
      <c r="S322" t="b">
        <v>1</v>
      </c>
      <c r="T322" t="s">
        <v>8268</v>
      </c>
      <c r="U322" t="s">
        <v>8273</v>
      </c>
    </row>
    <row r="323" spans="1:21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s="12">
        <f>ROUND(E323/D323, 0)</f>
        <v>1</v>
      </c>
      <c r="G323" t="s">
        <v>8218</v>
      </c>
      <c r="H323" t="s">
        <v>8235</v>
      </c>
      <c r="I323" t="s">
        <v>8248</v>
      </c>
      <c r="J323">
        <v>1478605386</v>
      </c>
      <c r="K323" s="9">
        <f>(J323/86400) + DATE(1970,1,1)</f>
        <v>42682.488263888888</v>
      </c>
      <c r="L323">
        <v>1475577786</v>
      </c>
      <c r="M323" s="9">
        <f>(L323/86400) + DATE(1970,1,1)</f>
        <v>42647.446597222224</v>
      </c>
      <c r="N323" s="18">
        <f>YEAR(M323)</f>
        <v>2016</v>
      </c>
      <c r="O323" s="18">
        <f xml:space="preserve"> ROUND((J323-L323)/86400, 0)</f>
        <v>35</v>
      </c>
      <c r="P323" t="b">
        <v>1</v>
      </c>
      <c r="Q323">
        <v>337</v>
      </c>
      <c r="R323" s="14">
        <f>IFERROR(ROUND(E323/Q323,2), "N/A")</f>
        <v>106.62</v>
      </c>
      <c r="S323" t="b">
        <v>1</v>
      </c>
      <c r="T323" t="s">
        <v>8268</v>
      </c>
      <c r="U323" t="s">
        <v>8273</v>
      </c>
    </row>
    <row r="324" spans="1:21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s="12">
        <f>ROUND(E324/D324, 0)</f>
        <v>1</v>
      </c>
      <c r="G324" t="s">
        <v>8218</v>
      </c>
      <c r="H324" t="s">
        <v>8223</v>
      </c>
      <c r="I324" t="s">
        <v>8245</v>
      </c>
      <c r="J324">
        <v>1463146848</v>
      </c>
      <c r="K324" s="9">
        <f>(J324/86400) + DATE(1970,1,1)</f>
        <v>42503.57</v>
      </c>
      <c r="L324">
        <v>1460554848</v>
      </c>
      <c r="M324" s="9">
        <f>(L324/86400) + DATE(1970,1,1)</f>
        <v>42473.57</v>
      </c>
      <c r="N324" s="18">
        <f>YEAR(M324)</f>
        <v>2016</v>
      </c>
      <c r="O324" s="18">
        <f xml:space="preserve"> ROUND((J324-L324)/86400, 0)</f>
        <v>30</v>
      </c>
      <c r="P324" t="b">
        <v>1</v>
      </c>
      <c r="Q324">
        <v>186</v>
      </c>
      <c r="R324" s="14">
        <f>IFERROR(ROUND(E324/Q324,2), "N/A")</f>
        <v>145.04</v>
      </c>
      <c r="S324" t="b">
        <v>1</v>
      </c>
      <c r="T324" t="s">
        <v>8268</v>
      </c>
      <c r="U324" t="s">
        <v>8273</v>
      </c>
    </row>
    <row r="325" spans="1:21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s="12">
        <f>ROUND(E325/D325, 0)</f>
        <v>1</v>
      </c>
      <c r="G325" t="s">
        <v>8218</v>
      </c>
      <c r="H325" t="s">
        <v>8223</v>
      </c>
      <c r="I325" t="s">
        <v>8245</v>
      </c>
      <c r="J325">
        <v>1482307140</v>
      </c>
      <c r="K325" s="9">
        <f>(J325/86400) + DATE(1970,1,1)</f>
        <v>42725.332638888889</v>
      </c>
      <c r="L325">
        <v>1479886966</v>
      </c>
      <c r="M325" s="9">
        <f>(L325/86400) + DATE(1970,1,1)</f>
        <v>42697.32136574074</v>
      </c>
      <c r="N325" s="18">
        <f>YEAR(M325)</f>
        <v>2016</v>
      </c>
      <c r="O325" s="18">
        <f xml:space="preserve"> ROUND((J325-L325)/86400, 0)</f>
        <v>28</v>
      </c>
      <c r="P325" t="b">
        <v>1</v>
      </c>
      <c r="Q325">
        <v>58</v>
      </c>
      <c r="R325" s="14">
        <f>IFERROR(ROUND(E325/Q325,2), "N/A")</f>
        <v>114.59</v>
      </c>
      <c r="S325" t="b">
        <v>1</v>
      </c>
      <c r="T325" t="s">
        <v>8268</v>
      </c>
      <c r="U325" t="s">
        <v>8273</v>
      </c>
    </row>
    <row r="326" spans="1:21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s="12">
        <f>ROUND(E326/D326, 0)</f>
        <v>1</v>
      </c>
      <c r="G326" t="s">
        <v>8218</v>
      </c>
      <c r="H326" t="s">
        <v>8223</v>
      </c>
      <c r="I326" t="s">
        <v>8245</v>
      </c>
      <c r="J326">
        <v>1438441308</v>
      </c>
      <c r="K326" s="9">
        <f>(J326/86400) + DATE(1970,1,1)</f>
        <v>42217.626250000001</v>
      </c>
      <c r="L326">
        <v>1435590108</v>
      </c>
      <c r="M326" s="9">
        <f>(L326/86400) + DATE(1970,1,1)</f>
        <v>42184.626250000001</v>
      </c>
      <c r="N326" s="18">
        <f>YEAR(M326)</f>
        <v>2015</v>
      </c>
      <c r="O326" s="18">
        <f xml:space="preserve"> ROUND((J326-L326)/86400, 0)</f>
        <v>33</v>
      </c>
      <c r="P326" t="b">
        <v>1</v>
      </c>
      <c r="Q326">
        <v>82</v>
      </c>
      <c r="R326" s="14">
        <f>IFERROR(ROUND(E326/Q326,2), "N/A")</f>
        <v>105.32</v>
      </c>
      <c r="S326" t="b">
        <v>1</v>
      </c>
      <c r="T326" t="s">
        <v>8268</v>
      </c>
      <c r="U326" t="s">
        <v>8273</v>
      </c>
    </row>
    <row r="327" spans="1:21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s="12">
        <f>ROUND(E327/D327, 0)</f>
        <v>1</v>
      </c>
      <c r="G327" t="s">
        <v>8218</v>
      </c>
      <c r="H327" t="s">
        <v>8223</v>
      </c>
      <c r="I327" t="s">
        <v>8245</v>
      </c>
      <c r="J327">
        <v>1482208233</v>
      </c>
      <c r="K327" s="9">
        <f>(J327/86400) + DATE(1970,1,1)</f>
        <v>42724.187881944439</v>
      </c>
      <c r="L327">
        <v>1479184233</v>
      </c>
      <c r="M327" s="9">
        <f>(L327/86400) + DATE(1970,1,1)</f>
        <v>42689.187881944439</v>
      </c>
      <c r="N327" s="18">
        <f>YEAR(M327)</f>
        <v>2016</v>
      </c>
      <c r="O327" s="18">
        <f xml:space="preserve"> ROUND((J327-L327)/86400, 0)</f>
        <v>35</v>
      </c>
      <c r="P327" t="b">
        <v>1</v>
      </c>
      <c r="Q327">
        <v>736</v>
      </c>
      <c r="R327" s="14">
        <f>IFERROR(ROUND(E327/Q327,2), "N/A")</f>
        <v>70.92</v>
      </c>
      <c r="S327" t="b">
        <v>1</v>
      </c>
      <c r="T327" t="s">
        <v>8268</v>
      </c>
      <c r="U327" t="s">
        <v>8273</v>
      </c>
    </row>
    <row r="328" spans="1:21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s="12">
        <f>ROUND(E328/D328, 0)</f>
        <v>1</v>
      </c>
      <c r="G328" t="s">
        <v>8218</v>
      </c>
      <c r="H328" t="s">
        <v>8223</v>
      </c>
      <c r="I328" t="s">
        <v>8245</v>
      </c>
      <c r="J328">
        <v>1489532220</v>
      </c>
      <c r="K328" s="9">
        <f>(J328/86400) + DATE(1970,1,1)</f>
        <v>42808.956250000003</v>
      </c>
      <c r="L328">
        <v>1486625606</v>
      </c>
      <c r="M328" s="9">
        <f>(L328/86400) + DATE(1970,1,1)</f>
        <v>42775.314884259264</v>
      </c>
      <c r="N328" s="18">
        <f>YEAR(M328)</f>
        <v>2017</v>
      </c>
      <c r="O328" s="18">
        <f xml:space="preserve"> ROUND((J328-L328)/86400, 0)</f>
        <v>34</v>
      </c>
      <c r="P328" t="b">
        <v>1</v>
      </c>
      <c r="Q328">
        <v>1151</v>
      </c>
      <c r="R328" s="14">
        <f>IFERROR(ROUND(E328/Q328,2), "N/A")</f>
        <v>147.16999999999999</v>
      </c>
      <c r="S328" t="b">
        <v>1</v>
      </c>
      <c r="T328" t="s">
        <v>8268</v>
      </c>
      <c r="U328" t="s">
        <v>8273</v>
      </c>
    </row>
    <row r="329" spans="1:21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s="12">
        <f>ROUND(E329/D329, 0)</f>
        <v>1</v>
      </c>
      <c r="G329" t="s">
        <v>8218</v>
      </c>
      <c r="H329" t="s">
        <v>8223</v>
      </c>
      <c r="I329" t="s">
        <v>8245</v>
      </c>
      <c r="J329">
        <v>1427011200</v>
      </c>
      <c r="K329" s="9">
        <f>(J329/86400) + DATE(1970,1,1)</f>
        <v>42085.333333333328</v>
      </c>
      <c r="L329">
        <v>1424669929</v>
      </c>
      <c r="M329" s="9">
        <f>(L329/86400) + DATE(1970,1,1)</f>
        <v>42058.235289351855</v>
      </c>
      <c r="N329" s="18">
        <f>YEAR(M329)</f>
        <v>2015</v>
      </c>
      <c r="O329" s="18">
        <f xml:space="preserve"> ROUND((J329-L329)/86400, 0)</f>
        <v>27</v>
      </c>
      <c r="P329" t="b">
        <v>1</v>
      </c>
      <c r="Q329">
        <v>34</v>
      </c>
      <c r="R329" s="14">
        <f>IFERROR(ROUND(E329/Q329,2), "N/A")</f>
        <v>160.47</v>
      </c>
      <c r="S329" t="b">
        <v>1</v>
      </c>
      <c r="T329" t="s">
        <v>8268</v>
      </c>
      <c r="U329" t="s">
        <v>8273</v>
      </c>
    </row>
    <row r="330" spans="1:21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s="12">
        <f>ROUND(E330/D330, 0)</f>
        <v>1</v>
      </c>
      <c r="G330" t="s">
        <v>8218</v>
      </c>
      <c r="H330" t="s">
        <v>8223</v>
      </c>
      <c r="I330" t="s">
        <v>8245</v>
      </c>
      <c r="J330">
        <v>1446350400</v>
      </c>
      <c r="K330" s="9">
        <f>(J330/86400) + DATE(1970,1,1)</f>
        <v>42309.166666666672</v>
      </c>
      <c r="L330">
        <v>1443739388</v>
      </c>
      <c r="M330" s="9">
        <f>(L330/86400) + DATE(1970,1,1)</f>
        <v>42278.946620370371</v>
      </c>
      <c r="N330" s="18">
        <f>YEAR(M330)</f>
        <v>2015</v>
      </c>
      <c r="O330" s="18">
        <f xml:space="preserve"> ROUND((J330-L330)/86400, 0)</f>
        <v>30</v>
      </c>
      <c r="P330" t="b">
        <v>1</v>
      </c>
      <c r="Q330">
        <v>498</v>
      </c>
      <c r="R330" s="14">
        <f>IFERROR(ROUND(E330/Q330,2), "N/A")</f>
        <v>156.05000000000001</v>
      </c>
      <c r="S330" t="b">
        <v>1</v>
      </c>
      <c r="T330" t="s">
        <v>8268</v>
      </c>
      <c r="U330" t="s">
        <v>8273</v>
      </c>
    </row>
    <row r="331" spans="1:21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s="12">
        <f>ROUND(E331/D331, 0)</f>
        <v>1</v>
      </c>
      <c r="G331" t="s">
        <v>8218</v>
      </c>
      <c r="H331" t="s">
        <v>8223</v>
      </c>
      <c r="I331" t="s">
        <v>8245</v>
      </c>
      <c r="J331">
        <v>1446868800</v>
      </c>
      <c r="K331" s="9">
        <f>(J331/86400) + DATE(1970,1,1)</f>
        <v>42315.166666666672</v>
      </c>
      <c r="L331">
        <v>1444821127</v>
      </c>
      <c r="M331" s="9">
        <f>(L331/86400) + DATE(1970,1,1)</f>
        <v>42291.46674768519</v>
      </c>
      <c r="N331" s="18">
        <f>YEAR(M331)</f>
        <v>2015</v>
      </c>
      <c r="O331" s="18">
        <f xml:space="preserve"> ROUND((J331-L331)/86400, 0)</f>
        <v>24</v>
      </c>
      <c r="P331" t="b">
        <v>1</v>
      </c>
      <c r="Q331">
        <v>167</v>
      </c>
      <c r="R331" s="14">
        <f>IFERROR(ROUND(E331/Q331,2), "N/A")</f>
        <v>63.17</v>
      </c>
      <c r="S331" t="b">
        <v>1</v>
      </c>
      <c r="T331" t="s">
        <v>8268</v>
      </c>
      <c r="U331" t="s">
        <v>8273</v>
      </c>
    </row>
    <row r="332" spans="1:21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s="12">
        <f>ROUND(E332/D332, 0)</f>
        <v>1</v>
      </c>
      <c r="G332" t="s">
        <v>8218</v>
      </c>
      <c r="H332" t="s">
        <v>8223</v>
      </c>
      <c r="I332" t="s">
        <v>8245</v>
      </c>
      <c r="J332">
        <v>1368763140</v>
      </c>
      <c r="K332" s="9">
        <f>(J332/86400) + DATE(1970,1,1)</f>
        <v>41411.165972222225</v>
      </c>
      <c r="L332">
        <v>1366028563</v>
      </c>
      <c r="M332" s="9">
        <f>(L332/86400) + DATE(1970,1,1)</f>
        <v>41379.515775462962</v>
      </c>
      <c r="N332" s="18">
        <f>YEAR(M332)</f>
        <v>2013</v>
      </c>
      <c r="O332" s="18">
        <f xml:space="preserve"> ROUND((J332-L332)/86400, 0)</f>
        <v>32</v>
      </c>
      <c r="P332" t="b">
        <v>1</v>
      </c>
      <c r="Q332">
        <v>340</v>
      </c>
      <c r="R332" s="14">
        <f>IFERROR(ROUND(E332/Q332,2), "N/A")</f>
        <v>104.82</v>
      </c>
      <c r="S332" t="b">
        <v>1</v>
      </c>
      <c r="T332" t="s">
        <v>8268</v>
      </c>
      <c r="U332" t="s">
        <v>8273</v>
      </c>
    </row>
    <row r="333" spans="1:21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s="12">
        <f>ROUND(E333/D333, 0)</f>
        <v>1</v>
      </c>
      <c r="G333" t="s">
        <v>8218</v>
      </c>
      <c r="H333" t="s">
        <v>8223</v>
      </c>
      <c r="I333" t="s">
        <v>8245</v>
      </c>
      <c r="J333">
        <v>1466171834</v>
      </c>
      <c r="K333" s="9">
        <f>(J333/86400) + DATE(1970,1,1)</f>
        <v>42538.581412037034</v>
      </c>
      <c r="L333">
        <v>1463493434</v>
      </c>
      <c r="M333" s="9">
        <f>(L333/86400) + DATE(1970,1,1)</f>
        <v>42507.581412037034</v>
      </c>
      <c r="N333" s="18">
        <f>YEAR(M333)</f>
        <v>2016</v>
      </c>
      <c r="O333" s="18">
        <f xml:space="preserve"> ROUND((J333-L333)/86400, 0)</f>
        <v>31</v>
      </c>
      <c r="P333" t="b">
        <v>1</v>
      </c>
      <c r="Q333">
        <v>438</v>
      </c>
      <c r="R333" s="14">
        <f>IFERROR(ROUND(E333/Q333,2), "N/A")</f>
        <v>97.36</v>
      </c>
      <c r="S333" t="b">
        <v>1</v>
      </c>
      <c r="T333" t="s">
        <v>8268</v>
      </c>
      <c r="U333" t="s">
        <v>8273</v>
      </c>
    </row>
    <row r="334" spans="1:21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s="12">
        <f>ROUND(E334/D334, 0)</f>
        <v>1</v>
      </c>
      <c r="G334" t="s">
        <v>8218</v>
      </c>
      <c r="H334" t="s">
        <v>8223</v>
      </c>
      <c r="I334" t="s">
        <v>8245</v>
      </c>
      <c r="J334">
        <v>1446019200</v>
      </c>
      <c r="K334" s="9">
        <f>(J334/86400) + DATE(1970,1,1)</f>
        <v>42305.333333333328</v>
      </c>
      <c r="L334">
        <v>1442420377</v>
      </c>
      <c r="M334" s="9">
        <f>(L334/86400) + DATE(1970,1,1)</f>
        <v>42263.680289351847</v>
      </c>
      <c r="N334" s="18">
        <f>YEAR(M334)</f>
        <v>2015</v>
      </c>
      <c r="O334" s="18">
        <f xml:space="preserve"> ROUND((J334-L334)/86400, 0)</f>
        <v>42</v>
      </c>
      <c r="P334" t="b">
        <v>1</v>
      </c>
      <c r="Q334">
        <v>555</v>
      </c>
      <c r="R334" s="14">
        <f>IFERROR(ROUND(E334/Q334,2), "N/A")</f>
        <v>203.63</v>
      </c>
      <c r="S334" t="b">
        <v>1</v>
      </c>
      <c r="T334" t="s">
        <v>8268</v>
      </c>
      <c r="U334" t="s">
        <v>8273</v>
      </c>
    </row>
    <row r="335" spans="1:21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s="12">
        <f>ROUND(E335/D335, 0)</f>
        <v>1</v>
      </c>
      <c r="G335" t="s">
        <v>8218</v>
      </c>
      <c r="H335" t="s">
        <v>8223</v>
      </c>
      <c r="I335" t="s">
        <v>8245</v>
      </c>
      <c r="J335">
        <v>1460038591</v>
      </c>
      <c r="K335" s="9">
        <f>(J335/86400) + DATE(1970,1,1)</f>
        <v>42467.59480324074</v>
      </c>
      <c r="L335">
        <v>1457450191</v>
      </c>
      <c r="M335" s="9">
        <f>(L335/86400) + DATE(1970,1,1)</f>
        <v>42437.636469907404</v>
      </c>
      <c r="N335" s="18">
        <f>YEAR(M335)</f>
        <v>2016</v>
      </c>
      <c r="O335" s="18">
        <f xml:space="preserve"> ROUND((J335-L335)/86400, 0)</f>
        <v>30</v>
      </c>
      <c r="P335" t="b">
        <v>1</v>
      </c>
      <c r="Q335">
        <v>266</v>
      </c>
      <c r="R335" s="14">
        <f>IFERROR(ROUND(E335/Q335,2), "N/A")</f>
        <v>188.31</v>
      </c>
      <c r="S335" t="b">
        <v>1</v>
      </c>
      <c r="T335" t="s">
        <v>8268</v>
      </c>
      <c r="U335" t="s">
        <v>8273</v>
      </c>
    </row>
    <row r="336" spans="1:21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s="12">
        <f>ROUND(E336/D336, 0)</f>
        <v>1</v>
      </c>
      <c r="G336" t="s">
        <v>8218</v>
      </c>
      <c r="H336" t="s">
        <v>8223</v>
      </c>
      <c r="I336" t="s">
        <v>8245</v>
      </c>
      <c r="J336">
        <v>1431716400</v>
      </c>
      <c r="K336" s="9">
        <f>(J336/86400) + DATE(1970,1,1)</f>
        <v>42139.791666666672</v>
      </c>
      <c r="L336">
        <v>1428423757</v>
      </c>
      <c r="M336" s="9">
        <f>(L336/86400) + DATE(1970,1,1)</f>
        <v>42101.682372685187</v>
      </c>
      <c r="N336" s="18">
        <f>YEAR(M336)</f>
        <v>2015</v>
      </c>
      <c r="O336" s="18">
        <f xml:space="preserve"> ROUND((J336-L336)/86400, 0)</f>
        <v>38</v>
      </c>
      <c r="P336" t="b">
        <v>1</v>
      </c>
      <c r="Q336">
        <v>69</v>
      </c>
      <c r="R336" s="14">
        <f>IFERROR(ROUND(E336/Q336,2), "N/A")</f>
        <v>146.65</v>
      </c>
      <c r="S336" t="b">
        <v>1</v>
      </c>
      <c r="T336" t="s">
        <v>8268</v>
      </c>
      <c r="U336" t="s">
        <v>8273</v>
      </c>
    </row>
    <row r="337" spans="1:21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s="12">
        <f>ROUND(E337/D337, 0)</f>
        <v>1</v>
      </c>
      <c r="G337" t="s">
        <v>8218</v>
      </c>
      <c r="H337" t="s">
        <v>8223</v>
      </c>
      <c r="I337" t="s">
        <v>8245</v>
      </c>
      <c r="J337">
        <v>1431122400</v>
      </c>
      <c r="K337" s="9">
        <f>(J337/86400) + DATE(1970,1,1)</f>
        <v>42132.916666666672</v>
      </c>
      <c r="L337">
        <v>1428428515</v>
      </c>
      <c r="M337" s="9">
        <f>(L337/86400) + DATE(1970,1,1)</f>
        <v>42101.737442129626</v>
      </c>
      <c r="N337" s="18">
        <f>YEAR(M337)</f>
        <v>2015</v>
      </c>
      <c r="O337" s="18">
        <f xml:space="preserve"> ROUND((J337-L337)/86400, 0)</f>
        <v>31</v>
      </c>
      <c r="P337" t="b">
        <v>1</v>
      </c>
      <c r="Q337">
        <v>80</v>
      </c>
      <c r="R337" s="14">
        <f>IFERROR(ROUND(E337/Q337,2), "N/A")</f>
        <v>109.19</v>
      </c>
      <c r="S337" t="b">
        <v>1</v>
      </c>
      <c r="T337" t="s">
        <v>8268</v>
      </c>
      <c r="U337" t="s">
        <v>8273</v>
      </c>
    </row>
    <row r="338" spans="1:21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s="12">
        <f>ROUND(E338/D338, 0)</f>
        <v>1</v>
      </c>
      <c r="G338" t="s">
        <v>8218</v>
      </c>
      <c r="H338" t="s">
        <v>8223</v>
      </c>
      <c r="I338" t="s">
        <v>8245</v>
      </c>
      <c r="J338">
        <v>1447427918</v>
      </c>
      <c r="K338" s="9">
        <f>(J338/86400) + DATE(1970,1,1)</f>
        <v>42321.637939814813</v>
      </c>
      <c r="L338">
        <v>1444832318</v>
      </c>
      <c r="M338" s="9">
        <f>(L338/86400) + DATE(1970,1,1)</f>
        <v>42291.596273148149</v>
      </c>
      <c r="N338" s="18">
        <f>YEAR(M338)</f>
        <v>2015</v>
      </c>
      <c r="O338" s="18">
        <f xml:space="preserve"> ROUND((J338-L338)/86400, 0)</f>
        <v>30</v>
      </c>
      <c r="P338" t="b">
        <v>1</v>
      </c>
      <c r="Q338">
        <v>493</v>
      </c>
      <c r="R338" s="14">
        <f>IFERROR(ROUND(E338/Q338,2), "N/A")</f>
        <v>59.25</v>
      </c>
      <c r="S338" t="b">
        <v>1</v>
      </c>
      <c r="T338" t="s">
        <v>8268</v>
      </c>
      <c r="U338" t="s">
        <v>8273</v>
      </c>
    </row>
    <row r="339" spans="1:21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s="12">
        <f>ROUND(E339/D339, 0)</f>
        <v>1</v>
      </c>
      <c r="G339" t="s">
        <v>8218</v>
      </c>
      <c r="H339" t="s">
        <v>8223</v>
      </c>
      <c r="I339" t="s">
        <v>8245</v>
      </c>
      <c r="J339">
        <v>1426298708</v>
      </c>
      <c r="K339" s="9">
        <f>(J339/86400) + DATE(1970,1,1)</f>
        <v>42077.086898148147</v>
      </c>
      <c r="L339">
        <v>1423710308</v>
      </c>
      <c r="M339" s="9">
        <f>(L339/86400) + DATE(1970,1,1)</f>
        <v>42047.128564814819</v>
      </c>
      <c r="N339" s="18">
        <f>YEAR(M339)</f>
        <v>2015</v>
      </c>
      <c r="O339" s="18">
        <f xml:space="preserve"> ROUND((J339-L339)/86400, 0)</f>
        <v>30</v>
      </c>
      <c r="P339" t="b">
        <v>1</v>
      </c>
      <c r="Q339">
        <v>31</v>
      </c>
      <c r="R339" s="14">
        <f>IFERROR(ROUND(E339/Q339,2), "N/A")</f>
        <v>97.9</v>
      </c>
      <c r="S339" t="b">
        <v>1</v>
      </c>
      <c r="T339" t="s">
        <v>8268</v>
      </c>
      <c r="U339" t="s">
        <v>8273</v>
      </c>
    </row>
    <row r="340" spans="1:21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s="12">
        <f>ROUND(E340/D340, 0)</f>
        <v>1</v>
      </c>
      <c r="G340" t="s">
        <v>8218</v>
      </c>
      <c r="H340" t="s">
        <v>8223</v>
      </c>
      <c r="I340" t="s">
        <v>8245</v>
      </c>
      <c r="J340">
        <v>1472864400</v>
      </c>
      <c r="K340" s="9">
        <f>(J340/86400) + DATE(1970,1,1)</f>
        <v>42616.041666666672</v>
      </c>
      <c r="L340">
        <v>1468001290</v>
      </c>
      <c r="M340" s="9">
        <f>(L340/86400) + DATE(1970,1,1)</f>
        <v>42559.755671296298</v>
      </c>
      <c r="N340" s="18">
        <f>YEAR(M340)</f>
        <v>2016</v>
      </c>
      <c r="O340" s="18">
        <f xml:space="preserve"> ROUND((J340-L340)/86400, 0)</f>
        <v>56</v>
      </c>
      <c r="P340" t="b">
        <v>1</v>
      </c>
      <c r="Q340">
        <v>236</v>
      </c>
      <c r="R340" s="14">
        <f>IFERROR(ROUND(E340/Q340,2), "N/A")</f>
        <v>70</v>
      </c>
      <c r="S340" t="b">
        <v>1</v>
      </c>
      <c r="T340" t="s">
        <v>8268</v>
      </c>
      <c r="U340" t="s">
        <v>8273</v>
      </c>
    </row>
    <row r="341" spans="1:21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s="12">
        <f>ROUND(E341/D341, 0)</f>
        <v>1</v>
      </c>
      <c r="G341" t="s">
        <v>8218</v>
      </c>
      <c r="H341" t="s">
        <v>8223</v>
      </c>
      <c r="I341" t="s">
        <v>8245</v>
      </c>
      <c r="J341">
        <v>1430331268</v>
      </c>
      <c r="K341" s="9">
        <f>(J341/86400) + DATE(1970,1,1)</f>
        <v>42123.760046296295</v>
      </c>
      <c r="L341">
        <v>1427739268</v>
      </c>
      <c r="M341" s="9">
        <f>(L341/86400) + DATE(1970,1,1)</f>
        <v>42093.760046296295</v>
      </c>
      <c r="N341" s="18">
        <f>YEAR(M341)</f>
        <v>2015</v>
      </c>
      <c r="O341" s="18">
        <f xml:space="preserve"> ROUND((J341-L341)/86400, 0)</f>
        <v>30</v>
      </c>
      <c r="P341" t="b">
        <v>1</v>
      </c>
      <c r="Q341">
        <v>89</v>
      </c>
      <c r="R341" s="14">
        <f>IFERROR(ROUND(E341/Q341,2), "N/A")</f>
        <v>72.87</v>
      </c>
      <c r="S341" t="b">
        <v>1</v>
      </c>
      <c r="T341" t="s">
        <v>8268</v>
      </c>
      <c r="U341" t="s">
        <v>8273</v>
      </c>
    </row>
    <row r="342" spans="1:21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s="12">
        <f>ROUND(E342/D342, 0)</f>
        <v>1</v>
      </c>
      <c r="G342" t="s">
        <v>8218</v>
      </c>
      <c r="H342" t="s">
        <v>8223</v>
      </c>
      <c r="I342" t="s">
        <v>8245</v>
      </c>
      <c r="J342">
        <v>1489006800</v>
      </c>
      <c r="K342" s="9">
        <f>(J342/86400) + DATE(1970,1,1)</f>
        <v>42802.875</v>
      </c>
      <c r="L342">
        <v>1486397007</v>
      </c>
      <c r="M342" s="9">
        <f>(L342/86400) + DATE(1970,1,1)</f>
        <v>42772.669062500005</v>
      </c>
      <c r="N342" s="18">
        <f>YEAR(M342)</f>
        <v>2017</v>
      </c>
      <c r="O342" s="18">
        <f xml:space="preserve"> ROUND((J342-L342)/86400, 0)</f>
        <v>30</v>
      </c>
      <c r="P342" t="b">
        <v>1</v>
      </c>
      <c r="Q342">
        <v>299</v>
      </c>
      <c r="R342" s="14">
        <f>IFERROR(ROUND(E342/Q342,2), "N/A")</f>
        <v>146.35</v>
      </c>
      <c r="S342" t="b">
        <v>1</v>
      </c>
      <c r="T342" t="s">
        <v>8268</v>
      </c>
      <c r="U342" t="s">
        <v>8273</v>
      </c>
    </row>
    <row r="343" spans="1:21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s="12">
        <f>ROUND(E343/D343, 0)</f>
        <v>1</v>
      </c>
      <c r="G343" t="s">
        <v>8218</v>
      </c>
      <c r="H343" t="s">
        <v>8223</v>
      </c>
      <c r="I343" t="s">
        <v>8245</v>
      </c>
      <c r="J343">
        <v>1412135940</v>
      </c>
      <c r="K343" s="9">
        <f>(J343/86400) + DATE(1970,1,1)</f>
        <v>41913.165972222225</v>
      </c>
      <c r="L343">
        <v>1410555998</v>
      </c>
      <c r="M343" s="9">
        <f>(L343/86400) + DATE(1970,1,1)</f>
        <v>41894.879606481481</v>
      </c>
      <c r="N343" s="18">
        <f>YEAR(M343)</f>
        <v>2014</v>
      </c>
      <c r="O343" s="18">
        <f xml:space="preserve"> ROUND((J343-L343)/86400, 0)</f>
        <v>18</v>
      </c>
      <c r="P343" t="b">
        <v>1</v>
      </c>
      <c r="Q343">
        <v>55</v>
      </c>
      <c r="R343" s="14">
        <f>IFERROR(ROUND(E343/Q343,2), "N/A")</f>
        <v>67.91</v>
      </c>
      <c r="S343" t="b">
        <v>1</v>
      </c>
      <c r="T343" t="s">
        <v>8268</v>
      </c>
      <c r="U343" t="s">
        <v>8273</v>
      </c>
    </row>
    <row r="344" spans="1:21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s="12">
        <f>ROUND(E344/D344, 0)</f>
        <v>1</v>
      </c>
      <c r="G344" t="s">
        <v>8218</v>
      </c>
      <c r="H344" t="s">
        <v>8223</v>
      </c>
      <c r="I344" t="s">
        <v>8245</v>
      </c>
      <c r="J344">
        <v>1461955465</v>
      </c>
      <c r="K344" s="9">
        <f>(J344/86400) + DATE(1970,1,1)</f>
        <v>42489.780844907407</v>
      </c>
      <c r="L344">
        <v>1459363465</v>
      </c>
      <c r="M344" s="9">
        <f>(L344/86400) + DATE(1970,1,1)</f>
        <v>42459.780844907407</v>
      </c>
      <c r="N344" s="18">
        <f>YEAR(M344)</f>
        <v>2016</v>
      </c>
      <c r="O344" s="18">
        <f xml:space="preserve"> ROUND((J344-L344)/86400, 0)</f>
        <v>30</v>
      </c>
      <c r="P344" t="b">
        <v>1</v>
      </c>
      <c r="Q344">
        <v>325</v>
      </c>
      <c r="R344" s="14">
        <f>IFERROR(ROUND(E344/Q344,2), "N/A")</f>
        <v>169.85</v>
      </c>
      <c r="S344" t="b">
        <v>1</v>
      </c>
      <c r="T344" t="s">
        <v>8268</v>
      </c>
      <c r="U344" t="s">
        <v>8273</v>
      </c>
    </row>
    <row r="345" spans="1:21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s="12">
        <f>ROUND(E345/D345, 0)</f>
        <v>1</v>
      </c>
      <c r="G345" t="s">
        <v>8218</v>
      </c>
      <c r="H345" t="s">
        <v>8223</v>
      </c>
      <c r="I345" t="s">
        <v>8245</v>
      </c>
      <c r="J345">
        <v>1415934000</v>
      </c>
      <c r="K345" s="9">
        <f>(J345/86400) + DATE(1970,1,1)</f>
        <v>41957.125</v>
      </c>
      <c r="L345">
        <v>1413308545</v>
      </c>
      <c r="M345" s="9">
        <f>(L345/86400) + DATE(1970,1,1)</f>
        <v>41926.73778935185</v>
      </c>
      <c r="N345" s="18">
        <f>YEAR(M345)</f>
        <v>2014</v>
      </c>
      <c r="O345" s="18">
        <f xml:space="preserve"> ROUND((J345-L345)/86400, 0)</f>
        <v>30</v>
      </c>
      <c r="P345" t="b">
        <v>1</v>
      </c>
      <c r="Q345">
        <v>524</v>
      </c>
      <c r="R345" s="14">
        <f>IFERROR(ROUND(E345/Q345,2), "N/A")</f>
        <v>58.41</v>
      </c>
      <c r="S345" t="b">
        <v>1</v>
      </c>
      <c r="T345" t="s">
        <v>8268</v>
      </c>
      <c r="U345" t="s">
        <v>8273</v>
      </c>
    </row>
    <row r="346" spans="1:21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s="12">
        <f>ROUND(E346/D346, 0)</f>
        <v>1</v>
      </c>
      <c r="G346" t="s">
        <v>8218</v>
      </c>
      <c r="H346" t="s">
        <v>8223</v>
      </c>
      <c r="I346" t="s">
        <v>8245</v>
      </c>
      <c r="J346">
        <v>1433125200</v>
      </c>
      <c r="K346" s="9">
        <f>(J346/86400) + DATE(1970,1,1)</f>
        <v>42156.097222222219</v>
      </c>
      <c r="L346">
        <v>1429312694</v>
      </c>
      <c r="M346" s="9">
        <f>(L346/86400) + DATE(1970,1,1)</f>
        <v>42111.970995370371</v>
      </c>
      <c r="N346" s="18">
        <f>YEAR(M346)</f>
        <v>2015</v>
      </c>
      <c r="O346" s="18">
        <f xml:space="preserve"> ROUND((J346-L346)/86400, 0)</f>
        <v>44</v>
      </c>
      <c r="P346" t="b">
        <v>1</v>
      </c>
      <c r="Q346">
        <v>285</v>
      </c>
      <c r="R346" s="14">
        <f>IFERROR(ROUND(E346/Q346,2), "N/A")</f>
        <v>119.99</v>
      </c>
      <c r="S346" t="b">
        <v>1</v>
      </c>
      <c r="T346" t="s">
        <v>8268</v>
      </c>
      <c r="U346" t="s">
        <v>8273</v>
      </c>
    </row>
    <row r="347" spans="1:21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s="12">
        <f>ROUND(E347/D347, 0)</f>
        <v>1</v>
      </c>
      <c r="G347" t="s">
        <v>8218</v>
      </c>
      <c r="H347" t="s">
        <v>8223</v>
      </c>
      <c r="I347" t="s">
        <v>8245</v>
      </c>
      <c r="J347">
        <v>1432161590</v>
      </c>
      <c r="K347" s="9">
        <f>(J347/86400) + DATE(1970,1,1)</f>
        <v>42144.944328703699</v>
      </c>
      <c r="L347">
        <v>1429569590</v>
      </c>
      <c r="M347" s="9">
        <f>(L347/86400) + DATE(1970,1,1)</f>
        <v>42114.944328703699</v>
      </c>
      <c r="N347" s="18">
        <f>YEAR(M347)</f>
        <v>2015</v>
      </c>
      <c r="O347" s="18">
        <f xml:space="preserve"> ROUND((J347-L347)/86400, 0)</f>
        <v>30</v>
      </c>
      <c r="P347" t="b">
        <v>1</v>
      </c>
      <c r="Q347">
        <v>179</v>
      </c>
      <c r="R347" s="14">
        <f>IFERROR(ROUND(E347/Q347,2), "N/A")</f>
        <v>99.86</v>
      </c>
      <c r="S347" t="b">
        <v>1</v>
      </c>
      <c r="T347" t="s">
        <v>8268</v>
      </c>
      <c r="U347" t="s">
        <v>8273</v>
      </c>
    </row>
    <row r="348" spans="1:21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s="12">
        <f>ROUND(E348/D348, 0)</f>
        <v>2</v>
      </c>
      <c r="G348" t="s">
        <v>8218</v>
      </c>
      <c r="H348" t="s">
        <v>8223</v>
      </c>
      <c r="I348" t="s">
        <v>8245</v>
      </c>
      <c r="J348">
        <v>1444824021</v>
      </c>
      <c r="K348" s="9">
        <f>(J348/86400) + DATE(1970,1,1)</f>
        <v>42291.500243055554</v>
      </c>
      <c r="L348">
        <v>1442232021</v>
      </c>
      <c r="M348" s="9">
        <f>(L348/86400) + DATE(1970,1,1)</f>
        <v>42261.500243055554</v>
      </c>
      <c r="N348" s="18">
        <f>YEAR(M348)</f>
        <v>2015</v>
      </c>
      <c r="O348" s="18">
        <f xml:space="preserve"> ROUND((J348-L348)/86400, 0)</f>
        <v>30</v>
      </c>
      <c r="P348" t="b">
        <v>1</v>
      </c>
      <c r="Q348">
        <v>188</v>
      </c>
      <c r="R348" s="14">
        <f>IFERROR(ROUND(E348/Q348,2), "N/A")</f>
        <v>90.58</v>
      </c>
      <c r="S348" t="b">
        <v>1</v>
      </c>
      <c r="T348" t="s">
        <v>8268</v>
      </c>
      <c r="U348" t="s">
        <v>8273</v>
      </c>
    </row>
    <row r="349" spans="1:21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s="12">
        <f>ROUND(E349/D349, 0)</f>
        <v>1</v>
      </c>
      <c r="G349" t="s">
        <v>8218</v>
      </c>
      <c r="H349" t="s">
        <v>8223</v>
      </c>
      <c r="I349" t="s">
        <v>8245</v>
      </c>
      <c r="J349">
        <v>1447505609</v>
      </c>
      <c r="K349" s="9">
        <f>(J349/86400) + DATE(1970,1,1)</f>
        <v>42322.537141203706</v>
      </c>
      <c r="L349">
        <v>1444910009</v>
      </c>
      <c r="M349" s="9">
        <f>(L349/86400) + DATE(1970,1,1)</f>
        <v>42292.495474537034</v>
      </c>
      <c r="N349" s="18">
        <f>YEAR(M349)</f>
        <v>2015</v>
      </c>
      <c r="O349" s="18">
        <f xml:space="preserve"> ROUND((J349-L349)/86400, 0)</f>
        <v>30</v>
      </c>
      <c r="P349" t="b">
        <v>1</v>
      </c>
      <c r="Q349">
        <v>379</v>
      </c>
      <c r="R349" s="14">
        <f>IFERROR(ROUND(E349/Q349,2), "N/A")</f>
        <v>117.77</v>
      </c>
      <c r="S349" t="b">
        <v>1</v>
      </c>
      <c r="T349" t="s">
        <v>8268</v>
      </c>
      <c r="U349" t="s">
        <v>8273</v>
      </c>
    </row>
    <row r="350" spans="1:21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s="12">
        <f>ROUND(E350/D350, 0)</f>
        <v>1</v>
      </c>
      <c r="G350" t="s">
        <v>8218</v>
      </c>
      <c r="H350" t="s">
        <v>8223</v>
      </c>
      <c r="I350" t="s">
        <v>8245</v>
      </c>
      <c r="J350">
        <v>1440165916</v>
      </c>
      <c r="K350" s="9">
        <f>(J350/86400) + DATE(1970,1,1)</f>
        <v>42237.58699074074</v>
      </c>
      <c r="L350">
        <v>1437573916</v>
      </c>
      <c r="M350" s="9">
        <f>(L350/86400) + DATE(1970,1,1)</f>
        <v>42207.58699074074</v>
      </c>
      <c r="N350" s="18">
        <f>YEAR(M350)</f>
        <v>2015</v>
      </c>
      <c r="O350" s="18">
        <f xml:space="preserve"> ROUND((J350-L350)/86400, 0)</f>
        <v>30</v>
      </c>
      <c r="P350" t="b">
        <v>1</v>
      </c>
      <c r="Q350">
        <v>119</v>
      </c>
      <c r="R350" s="14">
        <f>IFERROR(ROUND(E350/Q350,2), "N/A")</f>
        <v>86.55</v>
      </c>
      <c r="S350" t="b">
        <v>1</v>
      </c>
      <c r="T350" t="s">
        <v>8268</v>
      </c>
      <c r="U350" t="s">
        <v>8273</v>
      </c>
    </row>
    <row r="351" spans="1:21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s="12">
        <f>ROUND(E351/D351, 0)</f>
        <v>1</v>
      </c>
      <c r="G351" t="s">
        <v>8218</v>
      </c>
      <c r="H351" t="s">
        <v>8223</v>
      </c>
      <c r="I351" t="s">
        <v>8245</v>
      </c>
      <c r="J351">
        <v>1487937508</v>
      </c>
      <c r="K351" s="9">
        <f>(J351/86400) + DATE(1970,1,1)</f>
        <v>42790.498935185184</v>
      </c>
      <c r="L351">
        <v>1485345508</v>
      </c>
      <c r="M351" s="9">
        <f>(L351/86400) + DATE(1970,1,1)</f>
        <v>42760.498935185184</v>
      </c>
      <c r="N351" s="18">
        <f>YEAR(M351)</f>
        <v>2017</v>
      </c>
      <c r="O351" s="18">
        <f xml:space="preserve"> ROUND((J351-L351)/86400, 0)</f>
        <v>30</v>
      </c>
      <c r="P351" t="b">
        <v>1</v>
      </c>
      <c r="Q351">
        <v>167</v>
      </c>
      <c r="R351" s="14">
        <f>IFERROR(ROUND(E351/Q351,2), "N/A")</f>
        <v>71.900000000000006</v>
      </c>
      <c r="S351" t="b">
        <v>1</v>
      </c>
      <c r="T351" t="s">
        <v>8268</v>
      </c>
      <c r="U351" t="s">
        <v>8273</v>
      </c>
    </row>
    <row r="352" spans="1:21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s="12">
        <f>ROUND(E352/D352, 0)</f>
        <v>1</v>
      </c>
      <c r="G352" t="s">
        <v>8218</v>
      </c>
      <c r="H352" t="s">
        <v>8223</v>
      </c>
      <c r="I352" t="s">
        <v>8245</v>
      </c>
      <c r="J352">
        <v>1473566340</v>
      </c>
      <c r="K352" s="9">
        <f>(J352/86400) + DATE(1970,1,1)</f>
        <v>42624.165972222225</v>
      </c>
      <c r="L352">
        <v>1470274509</v>
      </c>
      <c r="M352" s="9">
        <f>(L352/86400) + DATE(1970,1,1)</f>
        <v>42586.066076388888</v>
      </c>
      <c r="N352" s="18">
        <f>YEAR(M352)</f>
        <v>2016</v>
      </c>
      <c r="O352" s="18">
        <f xml:space="preserve"> ROUND((J352-L352)/86400, 0)</f>
        <v>38</v>
      </c>
      <c r="P352" t="b">
        <v>1</v>
      </c>
      <c r="Q352">
        <v>221</v>
      </c>
      <c r="R352" s="14">
        <f>IFERROR(ROUND(E352/Q352,2), "N/A")</f>
        <v>129.82</v>
      </c>
      <c r="S352" t="b">
        <v>1</v>
      </c>
      <c r="T352" t="s">
        <v>8268</v>
      </c>
      <c r="U352" t="s">
        <v>8273</v>
      </c>
    </row>
    <row r="353" spans="1:21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s="12">
        <f>ROUND(E353/D353, 0)</f>
        <v>1</v>
      </c>
      <c r="G353" t="s">
        <v>8218</v>
      </c>
      <c r="H353" t="s">
        <v>8226</v>
      </c>
      <c r="I353" t="s">
        <v>8248</v>
      </c>
      <c r="J353">
        <v>1460066954</v>
      </c>
      <c r="K353" s="9">
        <f>(J353/86400) + DATE(1970,1,1)</f>
        <v>42467.923078703709</v>
      </c>
      <c r="L353">
        <v>1456614554</v>
      </c>
      <c r="M353" s="9">
        <f>(L353/86400) + DATE(1970,1,1)</f>
        <v>42427.964745370366</v>
      </c>
      <c r="N353" s="18">
        <f>YEAR(M353)</f>
        <v>2016</v>
      </c>
      <c r="O353" s="18">
        <f xml:space="preserve"> ROUND((J353-L353)/86400, 0)</f>
        <v>40</v>
      </c>
      <c r="P353" t="b">
        <v>1</v>
      </c>
      <c r="Q353">
        <v>964</v>
      </c>
      <c r="R353" s="14">
        <f>IFERROR(ROUND(E353/Q353,2), "N/A")</f>
        <v>44.91</v>
      </c>
      <c r="S353" t="b">
        <v>1</v>
      </c>
      <c r="T353" t="s">
        <v>8268</v>
      </c>
      <c r="U353" t="s">
        <v>8273</v>
      </c>
    </row>
    <row r="354" spans="1:21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s="12">
        <f>ROUND(E354/D354, 0)</f>
        <v>1</v>
      </c>
      <c r="G354" t="s">
        <v>8218</v>
      </c>
      <c r="H354" t="s">
        <v>8223</v>
      </c>
      <c r="I354" t="s">
        <v>8245</v>
      </c>
      <c r="J354">
        <v>1412740868</v>
      </c>
      <c r="K354" s="9">
        <f>(J354/86400) + DATE(1970,1,1)</f>
        <v>41920.167453703703</v>
      </c>
      <c r="L354">
        <v>1410148868</v>
      </c>
      <c r="M354" s="9">
        <f>(L354/86400) + DATE(1970,1,1)</f>
        <v>41890.167453703703</v>
      </c>
      <c r="N354" s="18">
        <f>YEAR(M354)</f>
        <v>2014</v>
      </c>
      <c r="O354" s="18">
        <f xml:space="preserve"> ROUND((J354-L354)/86400, 0)</f>
        <v>30</v>
      </c>
      <c r="P354" t="b">
        <v>1</v>
      </c>
      <c r="Q354">
        <v>286</v>
      </c>
      <c r="R354" s="14">
        <f>IFERROR(ROUND(E354/Q354,2), "N/A")</f>
        <v>40.76</v>
      </c>
      <c r="S354" t="b">
        <v>1</v>
      </c>
      <c r="T354" t="s">
        <v>8268</v>
      </c>
      <c r="U354" t="s">
        <v>8273</v>
      </c>
    </row>
    <row r="355" spans="1:21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s="12">
        <f>ROUND(E355/D355, 0)</f>
        <v>1</v>
      </c>
      <c r="G355" t="s">
        <v>8218</v>
      </c>
      <c r="H355" t="s">
        <v>8223</v>
      </c>
      <c r="I355" t="s">
        <v>8245</v>
      </c>
      <c r="J355">
        <v>1447963219</v>
      </c>
      <c r="K355" s="9">
        <f>(J355/86400) + DATE(1970,1,1)</f>
        <v>42327.833553240736</v>
      </c>
      <c r="L355">
        <v>1445367619</v>
      </c>
      <c r="M355" s="9">
        <f>(L355/86400) + DATE(1970,1,1)</f>
        <v>42297.791886574079</v>
      </c>
      <c r="N355" s="18">
        <f>YEAR(M355)</f>
        <v>2015</v>
      </c>
      <c r="O355" s="18">
        <f xml:space="preserve"> ROUND((J355-L355)/86400, 0)</f>
        <v>30</v>
      </c>
      <c r="P355" t="b">
        <v>1</v>
      </c>
      <c r="Q355">
        <v>613</v>
      </c>
      <c r="R355" s="14">
        <f>IFERROR(ROUND(E355/Q355,2), "N/A")</f>
        <v>103.52</v>
      </c>
      <c r="S355" t="b">
        <v>1</v>
      </c>
      <c r="T355" t="s">
        <v>8268</v>
      </c>
      <c r="U355" t="s">
        <v>8273</v>
      </c>
    </row>
    <row r="356" spans="1:21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s="12">
        <f>ROUND(E356/D356, 0)</f>
        <v>1</v>
      </c>
      <c r="G356" t="s">
        <v>8218</v>
      </c>
      <c r="H356" t="s">
        <v>8223</v>
      </c>
      <c r="I356" t="s">
        <v>8245</v>
      </c>
      <c r="J356">
        <v>1460141521</v>
      </c>
      <c r="K356" s="9">
        <f>(J356/86400) + DATE(1970,1,1)</f>
        <v>42468.786122685182</v>
      </c>
      <c r="L356">
        <v>1457553121</v>
      </c>
      <c r="M356" s="9">
        <f>(L356/86400) + DATE(1970,1,1)</f>
        <v>42438.827789351853</v>
      </c>
      <c r="N356" s="18">
        <f>YEAR(M356)</f>
        <v>2016</v>
      </c>
      <c r="O356" s="18">
        <f xml:space="preserve"> ROUND((J356-L356)/86400, 0)</f>
        <v>30</v>
      </c>
      <c r="P356" t="b">
        <v>1</v>
      </c>
      <c r="Q356">
        <v>29</v>
      </c>
      <c r="R356" s="14">
        <f>IFERROR(ROUND(E356/Q356,2), "N/A")</f>
        <v>125.45</v>
      </c>
      <c r="S356" t="b">
        <v>1</v>
      </c>
      <c r="T356" t="s">
        <v>8268</v>
      </c>
      <c r="U356" t="s">
        <v>8273</v>
      </c>
    </row>
    <row r="357" spans="1:21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s="12">
        <f>ROUND(E357/D357, 0)</f>
        <v>1</v>
      </c>
      <c r="G357" t="s">
        <v>8218</v>
      </c>
      <c r="H357" t="s">
        <v>8223</v>
      </c>
      <c r="I357" t="s">
        <v>8245</v>
      </c>
      <c r="J357">
        <v>1417420994</v>
      </c>
      <c r="K357" s="9">
        <f>(J357/86400) + DATE(1970,1,1)</f>
        <v>41974.3355787037</v>
      </c>
      <c r="L357">
        <v>1414738994</v>
      </c>
      <c r="M357" s="9">
        <f>(L357/86400) + DATE(1970,1,1)</f>
        <v>41943.293912037036</v>
      </c>
      <c r="N357" s="18">
        <f>YEAR(M357)</f>
        <v>2014</v>
      </c>
      <c r="O357" s="18">
        <f xml:space="preserve"> ROUND((J357-L357)/86400, 0)</f>
        <v>31</v>
      </c>
      <c r="P357" t="b">
        <v>1</v>
      </c>
      <c r="Q357">
        <v>165</v>
      </c>
      <c r="R357" s="14">
        <f>IFERROR(ROUND(E357/Q357,2), "N/A")</f>
        <v>246.61</v>
      </c>
      <c r="S357" t="b">
        <v>1</v>
      </c>
      <c r="T357" t="s">
        <v>8268</v>
      </c>
      <c r="U357" t="s">
        <v>8273</v>
      </c>
    </row>
    <row r="358" spans="1:21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s="12">
        <f>ROUND(E358/D358, 0)</f>
        <v>1</v>
      </c>
      <c r="G358" t="s">
        <v>8218</v>
      </c>
      <c r="H358" t="s">
        <v>8223</v>
      </c>
      <c r="I358" t="s">
        <v>8245</v>
      </c>
      <c r="J358">
        <v>1458152193</v>
      </c>
      <c r="K358" s="9">
        <f>(J358/86400) + DATE(1970,1,1)</f>
        <v>42445.761493055557</v>
      </c>
      <c r="L358">
        <v>1455563793</v>
      </c>
      <c r="M358" s="9">
        <f>(L358/86400) + DATE(1970,1,1)</f>
        <v>42415.803159722222</v>
      </c>
      <c r="N358" s="18">
        <f>YEAR(M358)</f>
        <v>2016</v>
      </c>
      <c r="O358" s="18">
        <f xml:space="preserve"> ROUND((J358-L358)/86400, 0)</f>
        <v>30</v>
      </c>
      <c r="P358" t="b">
        <v>1</v>
      </c>
      <c r="Q358">
        <v>97</v>
      </c>
      <c r="R358" s="14">
        <f>IFERROR(ROUND(E358/Q358,2), "N/A")</f>
        <v>79.400000000000006</v>
      </c>
      <c r="S358" t="b">
        <v>1</v>
      </c>
      <c r="T358" t="s">
        <v>8268</v>
      </c>
      <c r="U358" t="s">
        <v>8273</v>
      </c>
    </row>
    <row r="359" spans="1:21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s="12">
        <f>ROUND(E359/D359, 0)</f>
        <v>2</v>
      </c>
      <c r="G359" t="s">
        <v>8218</v>
      </c>
      <c r="H359" t="s">
        <v>8223</v>
      </c>
      <c r="I359" t="s">
        <v>8245</v>
      </c>
      <c r="J359">
        <v>1429852797</v>
      </c>
      <c r="K359" s="9">
        <f>(J359/86400) + DATE(1970,1,1)</f>
        <v>42118.222187499996</v>
      </c>
      <c r="L359">
        <v>1426396797</v>
      </c>
      <c r="M359" s="9">
        <f>(L359/86400) + DATE(1970,1,1)</f>
        <v>42078.222187499996</v>
      </c>
      <c r="N359" s="18">
        <f>YEAR(M359)</f>
        <v>2015</v>
      </c>
      <c r="O359" s="18">
        <f xml:space="preserve"> ROUND((J359-L359)/86400, 0)</f>
        <v>40</v>
      </c>
      <c r="P359" t="b">
        <v>1</v>
      </c>
      <c r="Q359">
        <v>303</v>
      </c>
      <c r="R359" s="14">
        <f>IFERROR(ROUND(E359/Q359,2), "N/A")</f>
        <v>86.14</v>
      </c>
      <c r="S359" t="b">
        <v>1</v>
      </c>
      <c r="T359" t="s">
        <v>8268</v>
      </c>
      <c r="U359" t="s">
        <v>8273</v>
      </c>
    </row>
    <row r="360" spans="1:21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s="12">
        <f>ROUND(E360/D360, 0)</f>
        <v>1</v>
      </c>
      <c r="G360" t="s">
        <v>8218</v>
      </c>
      <c r="H360" t="s">
        <v>8223</v>
      </c>
      <c r="I360" t="s">
        <v>8245</v>
      </c>
      <c r="J360">
        <v>1466002800</v>
      </c>
      <c r="K360" s="9">
        <f>(J360/86400) + DATE(1970,1,1)</f>
        <v>42536.625</v>
      </c>
      <c r="L360">
        <v>1463517521</v>
      </c>
      <c r="M360" s="9">
        <f>(L360/86400) + DATE(1970,1,1)</f>
        <v>42507.860196759255</v>
      </c>
      <c r="N360" s="18">
        <f>YEAR(M360)</f>
        <v>2016</v>
      </c>
      <c r="O360" s="18">
        <f xml:space="preserve"> ROUND((J360-L360)/86400, 0)</f>
        <v>29</v>
      </c>
      <c r="P360" t="b">
        <v>1</v>
      </c>
      <c r="Q360">
        <v>267</v>
      </c>
      <c r="R360" s="14">
        <f>IFERROR(ROUND(E360/Q360,2), "N/A")</f>
        <v>193.05</v>
      </c>
      <c r="S360" t="b">
        <v>1</v>
      </c>
      <c r="T360" t="s">
        <v>8268</v>
      </c>
      <c r="U360" t="s">
        <v>8273</v>
      </c>
    </row>
    <row r="361" spans="1:21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s="12">
        <f>ROUND(E361/D361, 0)</f>
        <v>1</v>
      </c>
      <c r="G361" t="s">
        <v>8218</v>
      </c>
      <c r="H361" t="s">
        <v>8223</v>
      </c>
      <c r="I361" t="s">
        <v>8245</v>
      </c>
      <c r="J361">
        <v>1415941920</v>
      </c>
      <c r="K361" s="9">
        <f>(J361/86400) + DATE(1970,1,1)</f>
        <v>41957.216666666667</v>
      </c>
      <c r="L361">
        <v>1414028490</v>
      </c>
      <c r="M361" s="9">
        <f>(L361/86400) + DATE(1970,1,1)</f>
        <v>41935.070486111115</v>
      </c>
      <c r="N361" s="18">
        <f>YEAR(M361)</f>
        <v>2014</v>
      </c>
      <c r="O361" s="18">
        <f xml:space="preserve"> ROUND((J361-L361)/86400, 0)</f>
        <v>22</v>
      </c>
      <c r="P361" t="b">
        <v>1</v>
      </c>
      <c r="Q361">
        <v>302</v>
      </c>
      <c r="R361" s="14">
        <f>IFERROR(ROUND(E361/Q361,2), "N/A")</f>
        <v>84.02</v>
      </c>
      <c r="S361" t="b">
        <v>1</v>
      </c>
      <c r="T361" t="s">
        <v>8268</v>
      </c>
      <c r="U361" t="s">
        <v>8273</v>
      </c>
    </row>
    <row r="362" spans="1:21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s="12">
        <f>ROUND(E362/D362, 0)</f>
        <v>1</v>
      </c>
      <c r="G362" t="s">
        <v>8218</v>
      </c>
      <c r="H362" t="s">
        <v>8223</v>
      </c>
      <c r="I362" t="s">
        <v>8245</v>
      </c>
      <c r="J362">
        <v>1437621060</v>
      </c>
      <c r="K362" s="9">
        <f>(J362/86400) + DATE(1970,1,1)</f>
        <v>42208.132638888885</v>
      </c>
      <c r="L362">
        <v>1433799180</v>
      </c>
      <c r="M362" s="9">
        <f>(L362/86400) + DATE(1970,1,1)</f>
        <v>42163.897916666669</v>
      </c>
      <c r="N362" s="18">
        <f>YEAR(M362)</f>
        <v>2015</v>
      </c>
      <c r="O362" s="18">
        <f xml:space="preserve"> ROUND((J362-L362)/86400, 0)</f>
        <v>44</v>
      </c>
      <c r="P362" t="b">
        <v>0</v>
      </c>
      <c r="Q362">
        <v>87</v>
      </c>
      <c r="R362" s="14">
        <f>IFERROR(ROUND(E362/Q362,2), "N/A")</f>
        <v>139.83000000000001</v>
      </c>
      <c r="S362" t="b">
        <v>1</v>
      </c>
      <c r="T362" t="s">
        <v>8268</v>
      </c>
      <c r="U362" t="s">
        <v>8273</v>
      </c>
    </row>
    <row r="363" spans="1:21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s="12">
        <f>ROUND(E363/D363, 0)</f>
        <v>1</v>
      </c>
      <c r="G363" t="s">
        <v>8218</v>
      </c>
      <c r="H363" t="s">
        <v>8223</v>
      </c>
      <c r="I363" t="s">
        <v>8245</v>
      </c>
      <c r="J363">
        <v>1416704506</v>
      </c>
      <c r="K363" s="9">
        <f>(J363/86400) + DATE(1970,1,1)</f>
        <v>41966.042893518519</v>
      </c>
      <c r="L363">
        <v>1414108906</v>
      </c>
      <c r="M363" s="9">
        <f>(L363/86400) + DATE(1970,1,1)</f>
        <v>41936.001226851848</v>
      </c>
      <c r="N363" s="18">
        <f>YEAR(M363)</f>
        <v>2014</v>
      </c>
      <c r="O363" s="18">
        <f xml:space="preserve"> ROUND((J363-L363)/86400, 0)</f>
        <v>30</v>
      </c>
      <c r="P363" t="b">
        <v>0</v>
      </c>
      <c r="Q363">
        <v>354</v>
      </c>
      <c r="R363" s="14">
        <f>IFERROR(ROUND(E363/Q363,2), "N/A")</f>
        <v>109.82</v>
      </c>
      <c r="S363" t="b">
        <v>1</v>
      </c>
      <c r="T363" t="s">
        <v>8268</v>
      </c>
      <c r="U363" t="s">
        <v>8273</v>
      </c>
    </row>
    <row r="364" spans="1:21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s="12">
        <f>ROUND(E364/D364, 0)</f>
        <v>1</v>
      </c>
      <c r="G364" t="s">
        <v>8218</v>
      </c>
      <c r="H364" t="s">
        <v>8223</v>
      </c>
      <c r="I364" t="s">
        <v>8245</v>
      </c>
      <c r="J364">
        <v>1407456000</v>
      </c>
      <c r="K364" s="9">
        <f>(J364/86400) + DATE(1970,1,1)</f>
        <v>41859</v>
      </c>
      <c r="L364">
        <v>1405573391</v>
      </c>
      <c r="M364" s="9">
        <f>(L364/86400) + DATE(1970,1,1)</f>
        <v>41837.210543981484</v>
      </c>
      <c r="N364" s="18">
        <f>YEAR(M364)</f>
        <v>2014</v>
      </c>
      <c r="O364" s="18">
        <f xml:space="preserve"> ROUND((J364-L364)/86400, 0)</f>
        <v>22</v>
      </c>
      <c r="P364" t="b">
        <v>0</v>
      </c>
      <c r="Q364">
        <v>86</v>
      </c>
      <c r="R364" s="14">
        <f>IFERROR(ROUND(E364/Q364,2), "N/A")</f>
        <v>139.53</v>
      </c>
      <c r="S364" t="b">
        <v>1</v>
      </c>
      <c r="T364" t="s">
        <v>8268</v>
      </c>
      <c r="U364" t="s">
        <v>8273</v>
      </c>
    </row>
    <row r="365" spans="1:21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s="12">
        <f>ROUND(E365/D365, 0)</f>
        <v>1</v>
      </c>
      <c r="G365" t="s">
        <v>8218</v>
      </c>
      <c r="H365" t="s">
        <v>8223</v>
      </c>
      <c r="I365" t="s">
        <v>8245</v>
      </c>
      <c r="J365">
        <v>1272828120</v>
      </c>
      <c r="K365" s="9">
        <f>(J365/86400) + DATE(1970,1,1)</f>
        <v>40300.806944444441</v>
      </c>
      <c r="L365">
        <v>1268934736</v>
      </c>
      <c r="M365" s="9">
        <f>(L365/86400) + DATE(1970,1,1)</f>
        <v>40255.744629629626</v>
      </c>
      <c r="N365" s="18">
        <f>YEAR(M365)</f>
        <v>2010</v>
      </c>
      <c r="O365" s="18">
        <f xml:space="preserve"> ROUND((J365-L365)/86400, 0)</f>
        <v>45</v>
      </c>
      <c r="P365" t="b">
        <v>0</v>
      </c>
      <c r="Q365">
        <v>26</v>
      </c>
      <c r="R365" s="14">
        <f>IFERROR(ROUND(E365/Q365,2), "N/A")</f>
        <v>347.85</v>
      </c>
      <c r="S365" t="b">
        <v>1</v>
      </c>
      <c r="T365" t="s">
        <v>8268</v>
      </c>
      <c r="U365" t="s">
        <v>8273</v>
      </c>
    </row>
    <row r="366" spans="1:21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s="12">
        <f>ROUND(E366/D366, 0)</f>
        <v>1</v>
      </c>
      <c r="G366" t="s">
        <v>8218</v>
      </c>
      <c r="H366" t="s">
        <v>8223</v>
      </c>
      <c r="I366" t="s">
        <v>8245</v>
      </c>
      <c r="J366">
        <v>1403323140</v>
      </c>
      <c r="K366" s="9">
        <f>(J366/86400) + DATE(1970,1,1)</f>
        <v>41811.165972222225</v>
      </c>
      <c r="L366">
        <v>1400704672</v>
      </c>
      <c r="M366" s="9">
        <f>(L366/86400) + DATE(1970,1,1)</f>
        <v>41780.859629629631</v>
      </c>
      <c r="N366" s="18">
        <f>YEAR(M366)</f>
        <v>2014</v>
      </c>
      <c r="O366" s="18">
        <f xml:space="preserve"> ROUND((J366-L366)/86400, 0)</f>
        <v>30</v>
      </c>
      <c r="P366" t="b">
        <v>0</v>
      </c>
      <c r="Q366">
        <v>113</v>
      </c>
      <c r="R366" s="14">
        <f>IFERROR(ROUND(E366/Q366,2), "N/A")</f>
        <v>68.239999999999995</v>
      </c>
      <c r="S366" t="b">
        <v>1</v>
      </c>
      <c r="T366" t="s">
        <v>8268</v>
      </c>
      <c r="U366" t="s">
        <v>8273</v>
      </c>
    </row>
    <row r="367" spans="1:21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s="12">
        <f>ROUND(E367/D367, 0)</f>
        <v>1</v>
      </c>
      <c r="G367" t="s">
        <v>8218</v>
      </c>
      <c r="H367" t="s">
        <v>8224</v>
      </c>
      <c r="I367" t="s">
        <v>8246</v>
      </c>
      <c r="J367">
        <v>1393597999</v>
      </c>
      <c r="K367" s="9">
        <f>(J367/86400) + DATE(1970,1,1)</f>
        <v>41698.606469907405</v>
      </c>
      <c r="L367">
        <v>1391005999</v>
      </c>
      <c r="M367" s="9">
        <f>(L367/86400) + DATE(1970,1,1)</f>
        <v>41668.606469907405</v>
      </c>
      <c r="N367" s="18">
        <f>YEAR(M367)</f>
        <v>2014</v>
      </c>
      <c r="O367" s="18">
        <f xml:space="preserve"> ROUND((J367-L367)/86400, 0)</f>
        <v>30</v>
      </c>
      <c r="P367" t="b">
        <v>0</v>
      </c>
      <c r="Q367">
        <v>65</v>
      </c>
      <c r="R367" s="14">
        <f>IFERROR(ROUND(E367/Q367,2), "N/A")</f>
        <v>239.94</v>
      </c>
      <c r="S367" t="b">
        <v>1</v>
      </c>
      <c r="T367" t="s">
        <v>8268</v>
      </c>
      <c r="U367" t="s">
        <v>8273</v>
      </c>
    </row>
    <row r="368" spans="1:21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s="12">
        <f>ROUND(E368/D368, 0)</f>
        <v>1</v>
      </c>
      <c r="G368" t="s">
        <v>8218</v>
      </c>
      <c r="H368" t="s">
        <v>8223</v>
      </c>
      <c r="I368" t="s">
        <v>8245</v>
      </c>
      <c r="J368">
        <v>1337540518</v>
      </c>
      <c r="K368" s="9">
        <f>(J368/86400) + DATE(1970,1,1)</f>
        <v>41049.793032407411</v>
      </c>
      <c r="L368">
        <v>1334948518</v>
      </c>
      <c r="M368" s="9">
        <f>(L368/86400) + DATE(1970,1,1)</f>
        <v>41019.793032407411</v>
      </c>
      <c r="N368" s="18">
        <f>YEAR(M368)</f>
        <v>2012</v>
      </c>
      <c r="O368" s="18">
        <f xml:space="preserve"> ROUND((J368-L368)/86400, 0)</f>
        <v>30</v>
      </c>
      <c r="P368" t="b">
        <v>0</v>
      </c>
      <c r="Q368">
        <v>134</v>
      </c>
      <c r="R368" s="14">
        <f>IFERROR(ROUND(E368/Q368,2), "N/A")</f>
        <v>287.31</v>
      </c>
      <c r="S368" t="b">
        <v>1</v>
      </c>
      <c r="T368" t="s">
        <v>8268</v>
      </c>
      <c r="U368" t="s">
        <v>8273</v>
      </c>
    </row>
    <row r="369" spans="1:21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s="12">
        <f>ROUND(E369/D369, 0)</f>
        <v>1</v>
      </c>
      <c r="G369" t="s">
        <v>8218</v>
      </c>
      <c r="H369" t="s">
        <v>8223</v>
      </c>
      <c r="I369" t="s">
        <v>8245</v>
      </c>
      <c r="J369">
        <v>1367384340</v>
      </c>
      <c r="K369" s="9">
        <f>(J369/86400) + DATE(1970,1,1)</f>
        <v>41395.207638888889</v>
      </c>
      <c r="L369">
        <v>1363960278</v>
      </c>
      <c r="M369" s="9">
        <f>(L369/86400) + DATE(1970,1,1)</f>
        <v>41355.577291666668</v>
      </c>
      <c r="N369" s="18">
        <f>YEAR(M369)</f>
        <v>2013</v>
      </c>
      <c r="O369" s="18">
        <f xml:space="preserve"> ROUND((J369-L369)/86400, 0)</f>
        <v>40</v>
      </c>
      <c r="P369" t="b">
        <v>0</v>
      </c>
      <c r="Q369">
        <v>119</v>
      </c>
      <c r="R369" s="14">
        <f>IFERROR(ROUND(E369/Q369,2), "N/A")</f>
        <v>86.85</v>
      </c>
      <c r="S369" t="b">
        <v>1</v>
      </c>
      <c r="T369" t="s">
        <v>8268</v>
      </c>
      <c r="U369" t="s">
        <v>8273</v>
      </c>
    </row>
    <row r="370" spans="1:21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s="12">
        <f>ROUND(E370/D370, 0)</f>
        <v>1</v>
      </c>
      <c r="G370" t="s">
        <v>8218</v>
      </c>
      <c r="H370" t="s">
        <v>8223</v>
      </c>
      <c r="I370" t="s">
        <v>8245</v>
      </c>
      <c r="J370">
        <v>1426426322</v>
      </c>
      <c r="K370" s="9">
        <f>(J370/86400) + DATE(1970,1,1)</f>
        <v>42078.563912037032</v>
      </c>
      <c r="L370">
        <v>1423405922</v>
      </c>
      <c r="M370" s="9">
        <f>(L370/86400) + DATE(1970,1,1)</f>
        <v>42043.605578703704</v>
      </c>
      <c r="N370" s="18">
        <f>YEAR(M370)</f>
        <v>2015</v>
      </c>
      <c r="O370" s="18">
        <f xml:space="preserve"> ROUND((J370-L370)/86400, 0)</f>
        <v>35</v>
      </c>
      <c r="P370" t="b">
        <v>0</v>
      </c>
      <c r="Q370">
        <v>159</v>
      </c>
      <c r="R370" s="14">
        <f>IFERROR(ROUND(E370/Q370,2), "N/A")</f>
        <v>81.849999999999994</v>
      </c>
      <c r="S370" t="b">
        <v>1</v>
      </c>
      <c r="T370" t="s">
        <v>8268</v>
      </c>
      <c r="U370" t="s">
        <v>8273</v>
      </c>
    </row>
    <row r="371" spans="1:21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s="12">
        <f>ROUND(E371/D371, 0)</f>
        <v>1</v>
      </c>
      <c r="G371" t="s">
        <v>8218</v>
      </c>
      <c r="H371" t="s">
        <v>8223</v>
      </c>
      <c r="I371" t="s">
        <v>8245</v>
      </c>
      <c r="J371">
        <v>1326633269</v>
      </c>
      <c r="K371" s="9">
        <f>(J371/86400) + DATE(1970,1,1)</f>
        <v>40923.551724537036</v>
      </c>
      <c r="L371">
        <v>1324041269</v>
      </c>
      <c r="M371" s="9">
        <f>(L371/86400) + DATE(1970,1,1)</f>
        <v>40893.551724537036</v>
      </c>
      <c r="N371" s="18">
        <f>YEAR(M371)</f>
        <v>2011</v>
      </c>
      <c r="O371" s="18">
        <f xml:space="preserve"> ROUND((J371-L371)/86400, 0)</f>
        <v>30</v>
      </c>
      <c r="P371" t="b">
        <v>0</v>
      </c>
      <c r="Q371">
        <v>167</v>
      </c>
      <c r="R371" s="14">
        <f>IFERROR(ROUND(E371/Q371,2), "N/A")</f>
        <v>42.87</v>
      </c>
      <c r="S371" t="b">
        <v>1</v>
      </c>
      <c r="T371" t="s">
        <v>8268</v>
      </c>
      <c r="U371" t="s">
        <v>8273</v>
      </c>
    </row>
    <row r="372" spans="1:21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s="12">
        <f>ROUND(E372/D372, 0)</f>
        <v>1</v>
      </c>
      <c r="G372" t="s">
        <v>8218</v>
      </c>
      <c r="H372" t="s">
        <v>8223</v>
      </c>
      <c r="I372" t="s">
        <v>8245</v>
      </c>
      <c r="J372">
        <v>1483729500</v>
      </c>
      <c r="K372" s="9">
        <f>(J372/86400) + DATE(1970,1,1)</f>
        <v>42741.795138888891</v>
      </c>
      <c r="L372">
        <v>1481137500</v>
      </c>
      <c r="M372" s="9">
        <f>(L372/86400) + DATE(1970,1,1)</f>
        <v>42711.795138888891</v>
      </c>
      <c r="N372" s="18">
        <f>YEAR(M372)</f>
        <v>2016</v>
      </c>
      <c r="O372" s="18">
        <f xml:space="preserve"> ROUND((J372-L372)/86400, 0)</f>
        <v>30</v>
      </c>
      <c r="P372" t="b">
        <v>0</v>
      </c>
      <c r="Q372">
        <v>43</v>
      </c>
      <c r="R372" s="14">
        <f>IFERROR(ROUND(E372/Q372,2), "N/A")</f>
        <v>709.42</v>
      </c>
      <c r="S372" t="b">
        <v>1</v>
      </c>
      <c r="T372" t="s">
        <v>8268</v>
      </c>
      <c r="U372" t="s">
        <v>8273</v>
      </c>
    </row>
    <row r="373" spans="1:21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s="12">
        <f>ROUND(E373/D373, 0)</f>
        <v>1</v>
      </c>
      <c r="G373" t="s">
        <v>8218</v>
      </c>
      <c r="H373" t="s">
        <v>8223</v>
      </c>
      <c r="I373" t="s">
        <v>8245</v>
      </c>
      <c r="J373">
        <v>1359743139</v>
      </c>
      <c r="K373" s="9">
        <f>(J373/86400) + DATE(1970,1,1)</f>
        <v>41306.767812500002</v>
      </c>
      <c r="L373">
        <v>1355855139</v>
      </c>
      <c r="M373" s="9">
        <f>(L373/86400) + DATE(1970,1,1)</f>
        <v>41261.767812500002</v>
      </c>
      <c r="N373" s="18">
        <f>YEAR(M373)</f>
        <v>2012</v>
      </c>
      <c r="O373" s="18">
        <f xml:space="preserve"> ROUND((J373-L373)/86400, 0)</f>
        <v>45</v>
      </c>
      <c r="P373" t="b">
        <v>0</v>
      </c>
      <c r="Q373">
        <v>1062</v>
      </c>
      <c r="R373" s="14">
        <f>IFERROR(ROUND(E373/Q373,2), "N/A")</f>
        <v>161.26</v>
      </c>
      <c r="S373" t="b">
        <v>1</v>
      </c>
      <c r="T373" t="s">
        <v>8268</v>
      </c>
      <c r="U373" t="s">
        <v>8273</v>
      </c>
    </row>
    <row r="374" spans="1:21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s="12">
        <f>ROUND(E374/D374, 0)</f>
        <v>1</v>
      </c>
      <c r="G374" t="s">
        <v>8218</v>
      </c>
      <c r="H374" t="s">
        <v>8224</v>
      </c>
      <c r="I374" t="s">
        <v>8246</v>
      </c>
      <c r="J374">
        <v>1459872000</v>
      </c>
      <c r="K374" s="9">
        <f>(J374/86400) + DATE(1970,1,1)</f>
        <v>42465.666666666672</v>
      </c>
      <c r="L374">
        <v>1456408244</v>
      </c>
      <c r="M374" s="9">
        <f>(L374/86400) + DATE(1970,1,1)</f>
        <v>42425.576898148152</v>
      </c>
      <c r="N374" s="18">
        <f>YEAR(M374)</f>
        <v>2016</v>
      </c>
      <c r="O374" s="18">
        <f xml:space="preserve"> ROUND((J374-L374)/86400, 0)</f>
        <v>40</v>
      </c>
      <c r="P374" t="b">
        <v>0</v>
      </c>
      <c r="Q374">
        <v>9</v>
      </c>
      <c r="R374" s="14">
        <f>IFERROR(ROUND(E374/Q374,2), "N/A")</f>
        <v>41.78</v>
      </c>
      <c r="S374" t="b">
        <v>1</v>
      </c>
      <c r="T374" t="s">
        <v>8268</v>
      </c>
      <c r="U374" t="s">
        <v>8273</v>
      </c>
    </row>
    <row r="375" spans="1:21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s="12">
        <f>ROUND(E375/D375, 0)</f>
        <v>1</v>
      </c>
      <c r="G375" t="s">
        <v>8218</v>
      </c>
      <c r="H375" t="s">
        <v>8223</v>
      </c>
      <c r="I375" t="s">
        <v>8245</v>
      </c>
      <c r="J375">
        <v>1342648398</v>
      </c>
      <c r="K375" s="9">
        <f>(J375/86400) + DATE(1970,1,1)</f>
        <v>41108.91201388889</v>
      </c>
      <c r="L375">
        <v>1340056398</v>
      </c>
      <c r="M375" s="9">
        <f>(L375/86400) + DATE(1970,1,1)</f>
        <v>41078.91201388889</v>
      </c>
      <c r="N375" s="18">
        <f>YEAR(M375)</f>
        <v>2012</v>
      </c>
      <c r="O375" s="18">
        <f xml:space="preserve"> ROUND((J375-L375)/86400, 0)</f>
        <v>30</v>
      </c>
      <c r="P375" t="b">
        <v>0</v>
      </c>
      <c r="Q375">
        <v>89</v>
      </c>
      <c r="R375" s="14">
        <f>IFERROR(ROUND(E375/Q375,2), "N/A")</f>
        <v>89.89</v>
      </c>
      <c r="S375" t="b">
        <v>1</v>
      </c>
      <c r="T375" t="s">
        <v>8268</v>
      </c>
      <c r="U375" t="s">
        <v>8273</v>
      </c>
    </row>
    <row r="376" spans="1:21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s="12">
        <f>ROUND(E376/D376, 0)</f>
        <v>1</v>
      </c>
      <c r="G376" t="s">
        <v>8218</v>
      </c>
      <c r="H376" t="s">
        <v>8223</v>
      </c>
      <c r="I376" t="s">
        <v>8245</v>
      </c>
      <c r="J376">
        <v>1316208031</v>
      </c>
      <c r="K376" s="9">
        <f>(J376/86400) + DATE(1970,1,1)</f>
        <v>40802.889247685183</v>
      </c>
      <c r="L376">
        <v>1312320031</v>
      </c>
      <c r="M376" s="9">
        <f>(L376/86400) + DATE(1970,1,1)</f>
        <v>40757.889247685183</v>
      </c>
      <c r="N376" s="18">
        <f>YEAR(M376)</f>
        <v>2011</v>
      </c>
      <c r="O376" s="18">
        <f xml:space="preserve"> ROUND((J376-L376)/86400, 0)</f>
        <v>45</v>
      </c>
      <c r="P376" t="b">
        <v>0</v>
      </c>
      <c r="Q376">
        <v>174</v>
      </c>
      <c r="R376" s="14">
        <f>IFERROR(ROUND(E376/Q376,2), "N/A")</f>
        <v>45.05</v>
      </c>
      <c r="S376" t="b">
        <v>1</v>
      </c>
      <c r="T376" t="s">
        <v>8268</v>
      </c>
      <c r="U376" t="s">
        <v>8273</v>
      </c>
    </row>
    <row r="377" spans="1:21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s="12">
        <f>ROUND(E377/D377, 0)</f>
        <v>1</v>
      </c>
      <c r="G377" t="s">
        <v>8218</v>
      </c>
      <c r="H377" t="s">
        <v>8223</v>
      </c>
      <c r="I377" t="s">
        <v>8245</v>
      </c>
      <c r="J377">
        <v>1393694280</v>
      </c>
      <c r="K377" s="9">
        <f>(J377/86400) + DATE(1970,1,1)</f>
        <v>41699.720833333333</v>
      </c>
      <c r="L377">
        <v>1390088311</v>
      </c>
      <c r="M377" s="9">
        <f>(L377/86400) + DATE(1970,1,1)</f>
        <v>41657.985081018516</v>
      </c>
      <c r="N377" s="18">
        <f>YEAR(M377)</f>
        <v>2014</v>
      </c>
      <c r="O377" s="18">
        <f xml:space="preserve"> ROUND((J377-L377)/86400, 0)</f>
        <v>42</v>
      </c>
      <c r="P377" t="b">
        <v>0</v>
      </c>
      <c r="Q377">
        <v>14</v>
      </c>
      <c r="R377" s="14">
        <f>IFERROR(ROUND(E377/Q377,2), "N/A")</f>
        <v>42.86</v>
      </c>
      <c r="S377" t="b">
        <v>1</v>
      </c>
      <c r="T377" t="s">
        <v>8268</v>
      </c>
      <c r="U377" t="s">
        <v>8273</v>
      </c>
    </row>
    <row r="378" spans="1:21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s="12">
        <f>ROUND(E378/D378, 0)</f>
        <v>1</v>
      </c>
      <c r="G378" t="s">
        <v>8218</v>
      </c>
      <c r="H378" t="s">
        <v>8224</v>
      </c>
      <c r="I378" t="s">
        <v>8246</v>
      </c>
      <c r="J378">
        <v>1472122316</v>
      </c>
      <c r="K378" s="9">
        <f>(J378/86400) + DATE(1970,1,1)</f>
        <v>42607.452731481477</v>
      </c>
      <c r="L378">
        <v>1469443916</v>
      </c>
      <c r="M378" s="9">
        <f>(L378/86400) + DATE(1970,1,1)</f>
        <v>42576.452731481477</v>
      </c>
      <c r="N378" s="18">
        <f>YEAR(M378)</f>
        <v>2016</v>
      </c>
      <c r="O378" s="18">
        <f xml:space="preserve"> ROUND((J378-L378)/86400, 0)</f>
        <v>31</v>
      </c>
      <c r="P378" t="b">
        <v>0</v>
      </c>
      <c r="Q378">
        <v>48</v>
      </c>
      <c r="R378" s="14">
        <f>IFERROR(ROUND(E378/Q378,2), "N/A")</f>
        <v>54.08</v>
      </c>
      <c r="S378" t="b">
        <v>1</v>
      </c>
      <c r="T378" t="s">
        <v>8268</v>
      </c>
      <c r="U378" t="s">
        <v>8273</v>
      </c>
    </row>
    <row r="379" spans="1:21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s="12">
        <f>ROUND(E379/D379, 0)</f>
        <v>1</v>
      </c>
      <c r="G379" t="s">
        <v>8218</v>
      </c>
      <c r="H379" t="s">
        <v>8223</v>
      </c>
      <c r="I379" t="s">
        <v>8245</v>
      </c>
      <c r="J379">
        <v>1447484460</v>
      </c>
      <c r="K379" s="9">
        <f>(J379/86400) + DATE(1970,1,1)</f>
        <v>42322.292361111111</v>
      </c>
      <c r="L379">
        <v>1444888868</v>
      </c>
      <c r="M379" s="9">
        <f>(L379/86400) + DATE(1970,1,1)</f>
        <v>42292.250787037032</v>
      </c>
      <c r="N379" s="18">
        <f>YEAR(M379)</f>
        <v>2015</v>
      </c>
      <c r="O379" s="18">
        <f xml:space="preserve"> ROUND((J379-L379)/86400, 0)</f>
        <v>30</v>
      </c>
      <c r="P379" t="b">
        <v>0</v>
      </c>
      <c r="Q379">
        <v>133</v>
      </c>
      <c r="R379" s="14">
        <f>IFERROR(ROUND(E379/Q379,2), "N/A")</f>
        <v>103.22</v>
      </c>
      <c r="S379" t="b">
        <v>1</v>
      </c>
      <c r="T379" t="s">
        <v>8268</v>
      </c>
      <c r="U379" t="s">
        <v>8273</v>
      </c>
    </row>
    <row r="380" spans="1:21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s="12">
        <f>ROUND(E380/D380, 0)</f>
        <v>1</v>
      </c>
      <c r="G380" t="s">
        <v>8218</v>
      </c>
      <c r="H380" t="s">
        <v>8228</v>
      </c>
      <c r="I380" t="s">
        <v>8250</v>
      </c>
      <c r="J380">
        <v>1453765920</v>
      </c>
      <c r="K380" s="9">
        <f>(J380/86400) + DATE(1970,1,1)</f>
        <v>42394.994444444441</v>
      </c>
      <c r="L380">
        <v>1451655808</v>
      </c>
      <c r="M380" s="9">
        <f>(L380/86400) + DATE(1970,1,1)</f>
        <v>42370.571851851855</v>
      </c>
      <c r="N380" s="18">
        <f>YEAR(M380)</f>
        <v>2016</v>
      </c>
      <c r="O380" s="18">
        <f xml:space="preserve"> ROUND((J380-L380)/86400, 0)</f>
        <v>24</v>
      </c>
      <c r="P380" t="b">
        <v>0</v>
      </c>
      <c r="Q380">
        <v>83</v>
      </c>
      <c r="R380" s="14">
        <f>IFERROR(ROUND(E380/Q380,2), "N/A")</f>
        <v>40.4</v>
      </c>
      <c r="S380" t="b">
        <v>1</v>
      </c>
      <c r="T380" t="s">
        <v>8268</v>
      </c>
      <c r="U380" t="s">
        <v>8273</v>
      </c>
    </row>
    <row r="381" spans="1:21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s="12">
        <f>ROUND(E381/D381, 0)</f>
        <v>1</v>
      </c>
      <c r="G381" t="s">
        <v>8218</v>
      </c>
      <c r="H381" t="s">
        <v>8223</v>
      </c>
      <c r="I381" t="s">
        <v>8245</v>
      </c>
      <c r="J381">
        <v>1336062672</v>
      </c>
      <c r="K381" s="9">
        <f>(J381/86400) + DATE(1970,1,1)</f>
        <v>41032.688333333332</v>
      </c>
      <c r="L381">
        <v>1332174672</v>
      </c>
      <c r="M381" s="9">
        <f>(L381/86400) + DATE(1970,1,1)</f>
        <v>40987.688333333332</v>
      </c>
      <c r="N381" s="18">
        <f>YEAR(M381)</f>
        <v>2012</v>
      </c>
      <c r="O381" s="18">
        <f xml:space="preserve"> ROUND((J381-L381)/86400, 0)</f>
        <v>45</v>
      </c>
      <c r="P381" t="b">
        <v>0</v>
      </c>
      <c r="Q381">
        <v>149</v>
      </c>
      <c r="R381" s="14">
        <f>IFERROR(ROUND(E381/Q381,2), "N/A")</f>
        <v>116.86</v>
      </c>
      <c r="S381" t="b">
        <v>1</v>
      </c>
      <c r="T381" t="s">
        <v>8268</v>
      </c>
      <c r="U381" t="s">
        <v>8273</v>
      </c>
    </row>
    <row r="382" spans="1:21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s="12">
        <f>ROUND(E382/D382, 0)</f>
        <v>1</v>
      </c>
      <c r="G382" t="s">
        <v>8218</v>
      </c>
      <c r="H382" t="s">
        <v>8223</v>
      </c>
      <c r="I382" t="s">
        <v>8245</v>
      </c>
      <c r="J382">
        <v>1453569392</v>
      </c>
      <c r="K382" s="9">
        <f>(J382/86400) + DATE(1970,1,1)</f>
        <v>42392.719814814816</v>
      </c>
      <c r="L382">
        <v>1451409392</v>
      </c>
      <c r="M382" s="9">
        <f>(L382/86400) + DATE(1970,1,1)</f>
        <v>42367.719814814816</v>
      </c>
      <c r="N382" s="18">
        <f>YEAR(M382)</f>
        <v>2015</v>
      </c>
      <c r="O382" s="18">
        <f xml:space="preserve"> ROUND((J382-L382)/86400, 0)</f>
        <v>25</v>
      </c>
      <c r="P382" t="b">
        <v>0</v>
      </c>
      <c r="Q382">
        <v>49</v>
      </c>
      <c r="R382" s="14">
        <f>IFERROR(ROUND(E382/Q382,2), "N/A")</f>
        <v>115.51</v>
      </c>
      <c r="S382" t="b">
        <v>1</v>
      </c>
      <c r="T382" t="s">
        <v>8268</v>
      </c>
      <c r="U382" t="s">
        <v>8273</v>
      </c>
    </row>
    <row r="383" spans="1:21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s="12">
        <f>ROUND(E383/D383, 0)</f>
        <v>1</v>
      </c>
      <c r="G383" t="s">
        <v>8218</v>
      </c>
      <c r="H383" t="s">
        <v>8223</v>
      </c>
      <c r="I383" t="s">
        <v>8245</v>
      </c>
      <c r="J383">
        <v>1343624400</v>
      </c>
      <c r="K383" s="9">
        <f>(J383/86400) + DATE(1970,1,1)</f>
        <v>41120.208333333336</v>
      </c>
      <c r="L383">
        <v>1340642717</v>
      </c>
      <c r="M383" s="9">
        <f>(L383/86400) + DATE(1970,1,1)</f>
        <v>41085.698113425926</v>
      </c>
      <c r="N383" s="18">
        <f>YEAR(M383)</f>
        <v>2012</v>
      </c>
      <c r="O383" s="18">
        <f xml:space="preserve"> ROUND((J383-L383)/86400, 0)</f>
        <v>35</v>
      </c>
      <c r="P383" t="b">
        <v>0</v>
      </c>
      <c r="Q383">
        <v>251</v>
      </c>
      <c r="R383" s="14">
        <f>IFERROR(ROUND(E383/Q383,2), "N/A")</f>
        <v>104.31</v>
      </c>
      <c r="S383" t="b">
        <v>1</v>
      </c>
      <c r="T383" t="s">
        <v>8268</v>
      </c>
      <c r="U383" t="s">
        <v>8273</v>
      </c>
    </row>
    <row r="384" spans="1:21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s="12">
        <f>ROUND(E384/D384, 0)</f>
        <v>3</v>
      </c>
      <c r="G384" t="s">
        <v>8218</v>
      </c>
      <c r="H384" t="s">
        <v>8223</v>
      </c>
      <c r="I384" t="s">
        <v>8245</v>
      </c>
      <c r="J384">
        <v>1346950900</v>
      </c>
      <c r="K384" s="9">
        <f>(J384/86400) + DATE(1970,1,1)</f>
        <v>41158.709490740745</v>
      </c>
      <c r="L384">
        <v>1345741300</v>
      </c>
      <c r="M384" s="9">
        <f>(L384/86400) + DATE(1970,1,1)</f>
        <v>41144.709490740745</v>
      </c>
      <c r="N384" s="18">
        <f>YEAR(M384)</f>
        <v>2012</v>
      </c>
      <c r="O384" s="18">
        <f xml:space="preserve"> ROUND((J384-L384)/86400, 0)</f>
        <v>14</v>
      </c>
      <c r="P384" t="b">
        <v>0</v>
      </c>
      <c r="Q384">
        <v>22</v>
      </c>
      <c r="R384" s="14">
        <f>IFERROR(ROUND(E384/Q384,2), "N/A")</f>
        <v>69.77</v>
      </c>
      <c r="S384" t="b">
        <v>1</v>
      </c>
      <c r="T384" t="s">
        <v>8268</v>
      </c>
      <c r="U384" t="s">
        <v>8273</v>
      </c>
    </row>
    <row r="385" spans="1:21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s="12">
        <f>ROUND(E385/D385, 0)</f>
        <v>2</v>
      </c>
      <c r="G385" t="s">
        <v>8218</v>
      </c>
      <c r="H385" t="s">
        <v>8223</v>
      </c>
      <c r="I385" t="s">
        <v>8245</v>
      </c>
      <c r="J385">
        <v>1400467759</v>
      </c>
      <c r="K385" s="9">
        <f>(J385/86400) + DATE(1970,1,1)</f>
        <v>41778.117581018516</v>
      </c>
      <c r="L385">
        <v>1398480559</v>
      </c>
      <c r="M385" s="9">
        <f>(L385/86400) + DATE(1970,1,1)</f>
        <v>41755.117581018516</v>
      </c>
      <c r="N385" s="18">
        <f>YEAR(M385)</f>
        <v>2014</v>
      </c>
      <c r="O385" s="18">
        <f xml:space="preserve"> ROUND((J385-L385)/86400, 0)</f>
        <v>23</v>
      </c>
      <c r="P385" t="b">
        <v>0</v>
      </c>
      <c r="Q385">
        <v>48</v>
      </c>
      <c r="R385" s="14">
        <f>IFERROR(ROUND(E385/Q385,2), "N/A")</f>
        <v>43.02</v>
      </c>
      <c r="S385" t="b">
        <v>1</v>
      </c>
      <c r="T385" t="s">
        <v>8268</v>
      </c>
      <c r="U385" t="s">
        <v>8273</v>
      </c>
    </row>
    <row r="386" spans="1:21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s="12">
        <f>ROUND(E386/D386, 0)</f>
        <v>1</v>
      </c>
      <c r="G386" t="s">
        <v>8218</v>
      </c>
      <c r="H386" t="s">
        <v>8223</v>
      </c>
      <c r="I386" t="s">
        <v>8245</v>
      </c>
      <c r="J386">
        <v>1420569947</v>
      </c>
      <c r="K386" s="9">
        <f>(J386/86400) + DATE(1970,1,1)</f>
        <v>42010.781793981485</v>
      </c>
      <c r="L386">
        <v>1417977947</v>
      </c>
      <c r="M386" s="9">
        <f>(L386/86400) + DATE(1970,1,1)</f>
        <v>41980.781793981485</v>
      </c>
      <c r="N386" s="18">
        <f>YEAR(M386)</f>
        <v>2014</v>
      </c>
      <c r="O386" s="18">
        <f xml:space="preserve"> ROUND((J386-L386)/86400, 0)</f>
        <v>30</v>
      </c>
      <c r="P386" t="b">
        <v>0</v>
      </c>
      <c r="Q386">
        <v>383</v>
      </c>
      <c r="R386" s="14">
        <f>IFERROR(ROUND(E386/Q386,2), "N/A")</f>
        <v>58.54</v>
      </c>
      <c r="S386" t="b">
        <v>1</v>
      </c>
      <c r="T386" t="s">
        <v>8268</v>
      </c>
      <c r="U386" t="s">
        <v>8273</v>
      </c>
    </row>
    <row r="387" spans="1:21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s="12">
        <f>ROUND(E387/D387, 0)</f>
        <v>1</v>
      </c>
      <c r="G387" t="s">
        <v>8218</v>
      </c>
      <c r="H387" t="s">
        <v>8223</v>
      </c>
      <c r="I387" t="s">
        <v>8245</v>
      </c>
      <c r="J387">
        <v>1416582101</v>
      </c>
      <c r="K387" s="9">
        <f>(J387/86400) + DATE(1970,1,1)</f>
        <v>41964.626168981486</v>
      </c>
      <c r="L387">
        <v>1413986501</v>
      </c>
      <c r="M387" s="9">
        <f>(L387/86400) + DATE(1970,1,1)</f>
        <v>41934.584502314814</v>
      </c>
      <c r="N387" s="18">
        <f>YEAR(M387)</f>
        <v>2014</v>
      </c>
      <c r="O387" s="18">
        <f xml:space="preserve"> ROUND((J387-L387)/86400, 0)</f>
        <v>30</v>
      </c>
      <c r="P387" t="b">
        <v>0</v>
      </c>
      <c r="Q387">
        <v>237</v>
      </c>
      <c r="R387" s="14">
        <f>IFERROR(ROUND(E387/Q387,2), "N/A")</f>
        <v>111.8</v>
      </c>
      <c r="S387" t="b">
        <v>1</v>
      </c>
      <c r="T387" t="s">
        <v>8268</v>
      </c>
      <c r="U387" t="s">
        <v>8273</v>
      </c>
    </row>
    <row r="388" spans="1:21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s="12">
        <f>ROUND(E388/D388, 0)</f>
        <v>1</v>
      </c>
      <c r="G388" t="s">
        <v>8218</v>
      </c>
      <c r="H388" t="s">
        <v>8223</v>
      </c>
      <c r="I388" t="s">
        <v>8245</v>
      </c>
      <c r="J388">
        <v>1439246991</v>
      </c>
      <c r="K388" s="9">
        <f>(J388/86400) + DATE(1970,1,1)</f>
        <v>42226.951284722221</v>
      </c>
      <c r="L388">
        <v>1437950991</v>
      </c>
      <c r="M388" s="9">
        <f>(L388/86400) + DATE(1970,1,1)</f>
        <v>42211.951284722221</v>
      </c>
      <c r="N388" s="18">
        <f>YEAR(M388)</f>
        <v>2015</v>
      </c>
      <c r="O388" s="18">
        <f xml:space="preserve"> ROUND((J388-L388)/86400, 0)</f>
        <v>15</v>
      </c>
      <c r="P388" t="b">
        <v>0</v>
      </c>
      <c r="Q388">
        <v>13</v>
      </c>
      <c r="R388" s="14">
        <f>IFERROR(ROUND(E388/Q388,2), "N/A")</f>
        <v>46.23</v>
      </c>
      <c r="S388" t="b">
        <v>1</v>
      </c>
      <c r="T388" t="s">
        <v>8268</v>
      </c>
      <c r="U388" t="s">
        <v>8273</v>
      </c>
    </row>
    <row r="389" spans="1:21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s="12">
        <f>ROUND(E389/D389, 0)</f>
        <v>2</v>
      </c>
      <c r="G389" t="s">
        <v>8218</v>
      </c>
      <c r="H389" t="s">
        <v>8223</v>
      </c>
      <c r="I389" t="s">
        <v>8245</v>
      </c>
      <c r="J389">
        <v>1439618400</v>
      </c>
      <c r="K389" s="9">
        <f>(J389/86400) + DATE(1970,1,1)</f>
        <v>42231.25</v>
      </c>
      <c r="L389">
        <v>1436976858</v>
      </c>
      <c r="M389" s="9">
        <f>(L389/86400) + DATE(1970,1,1)</f>
        <v>42200.67659722222</v>
      </c>
      <c r="N389" s="18">
        <f>YEAR(M389)</f>
        <v>2015</v>
      </c>
      <c r="O389" s="18">
        <f xml:space="preserve"> ROUND((J389-L389)/86400, 0)</f>
        <v>31</v>
      </c>
      <c r="P389" t="b">
        <v>0</v>
      </c>
      <c r="Q389">
        <v>562</v>
      </c>
      <c r="R389" s="14">
        <f>IFERROR(ROUND(E389/Q389,2), "N/A")</f>
        <v>144.69</v>
      </c>
      <c r="S389" t="b">
        <v>1</v>
      </c>
      <c r="T389" t="s">
        <v>8268</v>
      </c>
      <c r="U389" t="s">
        <v>8273</v>
      </c>
    </row>
    <row r="390" spans="1:21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s="12">
        <f>ROUND(E390/D390, 0)</f>
        <v>1</v>
      </c>
      <c r="G390" t="s">
        <v>8218</v>
      </c>
      <c r="H390" t="s">
        <v>8223</v>
      </c>
      <c r="I390" t="s">
        <v>8245</v>
      </c>
      <c r="J390">
        <v>1469670580</v>
      </c>
      <c r="K390" s="9">
        <f>(J390/86400) + DATE(1970,1,1)</f>
        <v>42579.076157407406</v>
      </c>
      <c r="L390">
        <v>1467078580</v>
      </c>
      <c r="M390" s="9">
        <f>(L390/86400) + DATE(1970,1,1)</f>
        <v>42549.076157407406</v>
      </c>
      <c r="N390" s="18">
        <f>YEAR(M390)</f>
        <v>2016</v>
      </c>
      <c r="O390" s="18">
        <f xml:space="preserve"> ROUND((J390-L390)/86400, 0)</f>
        <v>30</v>
      </c>
      <c r="P390" t="b">
        <v>0</v>
      </c>
      <c r="Q390">
        <v>71</v>
      </c>
      <c r="R390" s="14">
        <f>IFERROR(ROUND(E390/Q390,2), "N/A")</f>
        <v>88.85</v>
      </c>
      <c r="S390" t="b">
        <v>1</v>
      </c>
      <c r="T390" t="s">
        <v>8268</v>
      </c>
      <c r="U390" t="s">
        <v>8273</v>
      </c>
    </row>
    <row r="391" spans="1:21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s="12">
        <f>ROUND(E391/D391, 0)</f>
        <v>2</v>
      </c>
      <c r="G391" t="s">
        <v>8218</v>
      </c>
      <c r="H391" t="s">
        <v>8223</v>
      </c>
      <c r="I391" t="s">
        <v>8245</v>
      </c>
      <c r="J391">
        <v>1394233140</v>
      </c>
      <c r="K391" s="9">
        <f>(J391/86400) + DATE(1970,1,1)</f>
        <v>41705.957638888889</v>
      </c>
      <c r="L391">
        <v>1391477450</v>
      </c>
      <c r="M391" s="9">
        <f>(L391/86400) + DATE(1970,1,1)</f>
        <v>41674.063078703708</v>
      </c>
      <c r="N391" s="18">
        <f>YEAR(M391)</f>
        <v>2014</v>
      </c>
      <c r="O391" s="18">
        <f xml:space="preserve"> ROUND((J391-L391)/86400, 0)</f>
        <v>32</v>
      </c>
      <c r="P391" t="b">
        <v>0</v>
      </c>
      <c r="Q391">
        <v>1510</v>
      </c>
      <c r="R391" s="14">
        <f>IFERROR(ROUND(E391/Q391,2), "N/A")</f>
        <v>81.75</v>
      </c>
      <c r="S391" t="b">
        <v>1</v>
      </c>
      <c r="T391" t="s">
        <v>8268</v>
      </c>
      <c r="U391" t="s">
        <v>8273</v>
      </c>
    </row>
    <row r="392" spans="1:21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s="12">
        <f>ROUND(E392/D392, 0)</f>
        <v>1</v>
      </c>
      <c r="G392" t="s">
        <v>8218</v>
      </c>
      <c r="H392" t="s">
        <v>8223</v>
      </c>
      <c r="I392" t="s">
        <v>8245</v>
      </c>
      <c r="J392">
        <v>1431046372</v>
      </c>
      <c r="K392" s="9">
        <f>(J392/86400) + DATE(1970,1,1)</f>
        <v>42132.036712962959</v>
      </c>
      <c r="L392">
        <v>1429318372</v>
      </c>
      <c r="M392" s="9">
        <f>(L392/86400) + DATE(1970,1,1)</f>
        <v>42112.036712962959</v>
      </c>
      <c r="N392" s="18">
        <f>YEAR(M392)</f>
        <v>2015</v>
      </c>
      <c r="O392" s="18">
        <f xml:space="preserve"> ROUND((J392-L392)/86400, 0)</f>
        <v>20</v>
      </c>
      <c r="P392" t="b">
        <v>0</v>
      </c>
      <c r="Q392">
        <v>14</v>
      </c>
      <c r="R392" s="14">
        <f>IFERROR(ROUND(E392/Q392,2), "N/A")</f>
        <v>71.430000000000007</v>
      </c>
      <c r="S392" t="b">
        <v>1</v>
      </c>
      <c r="T392" t="s">
        <v>8268</v>
      </c>
      <c r="U392" t="s">
        <v>8273</v>
      </c>
    </row>
    <row r="393" spans="1:21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s="12">
        <f>ROUND(E393/D393, 0)</f>
        <v>1</v>
      </c>
      <c r="G393" t="s">
        <v>8218</v>
      </c>
      <c r="H393" t="s">
        <v>8223</v>
      </c>
      <c r="I393" t="s">
        <v>8245</v>
      </c>
      <c r="J393">
        <v>1324169940</v>
      </c>
      <c r="K393" s="9">
        <f>(J393/86400) + DATE(1970,1,1)</f>
        <v>40895.040972222225</v>
      </c>
      <c r="L393">
        <v>1321578051</v>
      </c>
      <c r="M393" s="9">
        <f>(L393/86400) + DATE(1970,1,1)</f>
        <v>40865.042256944442</v>
      </c>
      <c r="N393" s="18">
        <f>YEAR(M393)</f>
        <v>2011</v>
      </c>
      <c r="O393" s="18">
        <f xml:space="preserve"> ROUND((J393-L393)/86400, 0)</f>
        <v>30</v>
      </c>
      <c r="P393" t="b">
        <v>0</v>
      </c>
      <c r="Q393">
        <v>193</v>
      </c>
      <c r="R393" s="14">
        <f>IFERROR(ROUND(E393/Q393,2), "N/A")</f>
        <v>104.26</v>
      </c>
      <c r="S393" t="b">
        <v>1</v>
      </c>
      <c r="T393" t="s">
        <v>8268</v>
      </c>
      <c r="U393" t="s">
        <v>8273</v>
      </c>
    </row>
    <row r="394" spans="1:21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s="12">
        <f>ROUND(E394/D394, 0)</f>
        <v>1</v>
      </c>
      <c r="G394" t="s">
        <v>8218</v>
      </c>
      <c r="H394" t="s">
        <v>8223</v>
      </c>
      <c r="I394" t="s">
        <v>8245</v>
      </c>
      <c r="J394">
        <v>1315450800</v>
      </c>
      <c r="K394" s="9">
        <f>(J394/86400) + DATE(1970,1,1)</f>
        <v>40794.125</v>
      </c>
      <c r="L394">
        <v>1312823571</v>
      </c>
      <c r="M394" s="9">
        <f>(L394/86400) + DATE(1970,1,1)</f>
        <v>40763.717256944445</v>
      </c>
      <c r="N394" s="18">
        <f>YEAR(M394)</f>
        <v>2011</v>
      </c>
      <c r="O394" s="18">
        <f xml:space="preserve"> ROUND((J394-L394)/86400, 0)</f>
        <v>30</v>
      </c>
      <c r="P394" t="b">
        <v>0</v>
      </c>
      <c r="Q394">
        <v>206</v>
      </c>
      <c r="R394" s="14">
        <f>IFERROR(ROUND(E394/Q394,2), "N/A")</f>
        <v>90.62</v>
      </c>
      <c r="S394" t="b">
        <v>1</v>
      </c>
      <c r="T394" t="s">
        <v>8268</v>
      </c>
      <c r="U394" t="s">
        <v>8273</v>
      </c>
    </row>
    <row r="395" spans="1:21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s="12">
        <f>ROUND(E395/D395, 0)</f>
        <v>1</v>
      </c>
      <c r="G395" t="s">
        <v>8218</v>
      </c>
      <c r="H395" t="s">
        <v>8223</v>
      </c>
      <c r="I395" t="s">
        <v>8245</v>
      </c>
      <c r="J395">
        <v>1381424452</v>
      </c>
      <c r="K395" s="9">
        <f>(J395/86400) + DATE(1970,1,1)</f>
        <v>41557.708935185183</v>
      </c>
      <c r="L395">
        <v>1378746052</v>
      </c>
      <c r="M395" s="9">
        <f>(L395/86400) + DATE(1970,1,1)</f>
        <v>41526.708935185183</v>
      </c>
      <c r="N395" s="18">
        <f>YEAR(M395)</f>
        <v>2013</v>
      </c>
      <c r="O395" s="18">
        <f xml:space="preserve"> ROUND((J395-L395)/86400, 0)</f>
        <v>31</v>
      </c>
      <c r="P395" t="b">
        <v>0</v>
      </c>
      <c r="Q395">
        <v>351</v>
      </c>
      <c r="R395" s="14">
        <f>IFERROR(ROUND(E395/Q395,2), "N/A")</f>
        <v>157.33000000000001</v>
      </c>
      <c r="S395" t="b">
        <v>1</v>
      </c>
      <c r="T395" t="s">
        <v>8268</v>
      </c>
      <c r="U395" t="s">
        <v>8273</v>
      </c>
    </row>
    <row r="396" spans="1:21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s="12">
        <f>ROUND(E396/D396, 0)</f>
        <v>1</v>
      </c>
      <c r="G396" t="s">
        <v>8218</v>
      </c>
      <c r="H396" t="s">
        <v>8226</v>
      </c>
      <c r="I396" t="s">
        <v>8248</v>
      </c>
      <c r="J396">
        <v>1460918282</v>
      </c>
      <c r="K396" s="9">
        <f>(J396/86400) + DATE(1970,1,1)</f>
        <v>42477.776412037041</v>
      </c>
      <c r="L396">
        <v>1455737882</v>
      </c>
      <c r="M396" s="9">
        <f>(L396/86400) + DATE(1970,1,1)</f>
        <v>42417.818078703705</v>
      </c>
      <c r="N396" s="18">
        <f>YEAR(M396)</f>
        <v>2016</v>
      </c>
      <c r="O396" s="18">
        <f xml:space="preserve"> ROUND((J396-L396)/86400, 0)</f>
        <v>60</v>
      </c>
      <c r="P396" t="b">
        <v>0</v>
      </c>
      <c r="Q396">
        <v>50</v>
      </c>
      <c r="R396" s="14">
        <f>IFERROR(ROUND(E396/Q396,2), "N/A")</f>
        <v>105.18</v>
      </c>
      <c r="S396" t="b">
        <v>1</v>
      </c>
      <c r="T396" t="s">
        <v>8268</v>
      </c>
      <c r="U396" t="s">
        <v>8273</v>
      </c>
    </row>
    <row r="397" spans="1:21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s="12">
        <f>ROUND(E397/D397, 0)</f>
        <v>1</v>
      </c>
      <c r="G397" t="s">
        <v>8218</v>
      </c>
      <c r="H397" t="s">
        <v>8223</v>
      </c>
      <c r="I397" t="s">
        <v>8245</v>
      </c>
      <c r="J397">
        <v>1335562320</v>
      </c>
      <c r="K397" s="9">
        <f>(J397/86400) + DATE(1970,1,1)</f>
        <v>41026.897222222222</v>
      </c>
      <c r="L397">
        <v>1332452960</v>
      </c>
      <c r="M397" s="9">
        <f>(L397/86400) + DATE(1970,1,1)</f>
        <v>40990.909259259257</v>
      </c>
      <c r="N397" s="18">
        <f>YEAR(M397)</f>
        <v>2012</v>
      </c>
      <c r="O397" s="18">
        <f xml:space="preserve"> ROUND((J397-L397)/86400, 0)</f>
        <v>36</v>
      </c>
      <c r="P397" t="b">
        <v>0</v>
      </c>
      <c r="Q397">
        <v>184</v>
      </c>
      <c r="R397" s="14">
        <f>IFERROR(ROUND(E397/Q397,2), "N/A")</f>
        <v>58.72</v>
      </c>
      <c r="S397" t="b">
        <v>1</v>
      </c>
      <c r="T397" t="s">
        <v>8268</v>
      </c>
      <c r="U397" t="s">
        <v>8273</v>
      </c>
    </row>
    <row r="398" spans="1:21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s="12">
        <f>ROUND(E398/D398, 0)</f>
        <v>1</v>
      </c>
      <c r="G398" t="s">
        <v>8218</v>
      </c>
      <c r="H398" t="s">
        <v>8223</v>
      </c>
      <c r="I398" t="s">
        <v>8245</v>
      </c>
      <c r="J398">
        <v>1341668006</v>
      </c>
      <c r="K398" s="9">
        <f>(J398/86400) + DATE(1970,1,1)</f>
        <v>41097.564884259264</v>
      </c>
      <c r="L398">
        <v>1340372006</v>
      </c>
      <c r="M398" s="9">
        <f>(L398/86400) + DATE(1970,1,1)</f>
        <v>41082.564884259264</v>
      </c>
      <c r="N398" s="18">
        <f>YEAR(M398)</f>
        <v>2012</v>
      </c>
      <c r="O398" s="18">
        <f xml:space="preserve"> ROUND((J398-L398)/86400, 0)</f>
        <v>15</v>
      </c>
      <c r="P398" t="b">
        <v>0</v>
      </c>
      <c r="Q398">
        <v>196</v>
      </c>
      <c r="R398" s="14">
        <f>IFERROR(ROUND(E398/Q398,2), "N/A")</f>
        <v>81.63</v>
      </c>
      <c r="S398" t="b">
        <v>1</v>
      </c>
      <c r="T398" t="s">
        <v>8268</v>
      </c>
      <c r="U398" t="s">
        <v>8273</v>
      </c>
    </row>
    <row r="399" spans="1:21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s="12">
        <f>ROUND(E399/D399, 0)</f>
        <v>1</v>
      </c>
      <c r="G399" t="s">
        <v>8218</v>
      </c>
      <c r="H399" t="s">
        <v>8223</v>
      </c>
      <c r="I399" t="s">
        <v>8245</v>
      </c>
      <c r="J399">
        <v>1283312640</v>
      </c>
      <c r="K399" s="9">
        <f>(J399/86400) + DATE(1970,1,1)</f>
        <v>40422.155555555553</v>
      </c>
      <c r="L399">
        <v>1279651084</v>
      </c>
      <c r="M399" s="9">
        <f>(L399/86400) + DATE(1970,1,1)</f>
        <v>40379.776435185187</v>
      </c>
      <c r="N399" s="18">
        <f>YEAR(M399)</f>
        <v>2010</v>
      </c>
      <c r="O399" s="18">
        <f xml:space="preserve"> ROUND((J399-L399)/86400, 0)</f>
        <v>42</v>
      </c>
      <c r="P399" t="b">
        <v>0</v>
      </c>
      <c r="Q399">
        <v>229</v>
      </c>
      <c r="R399" s="14">
        <f>IFERROR(ROUND(E399/Q399,2), "N/A")</f>
        <v>56.46</v>
      </c>
      <c r="S399" t="b">
        <v>1</v>
      </c>
      <c r="T399" t="s">
        <v>8268</v>
      </c>
      <c r="U399" t="s">
        <v>8273</v>
      </c>
    </row>
    <row r="400" spans="1:21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s="12">
        <f>ROUND(E400/D400, 0)</f>
        <v>1</v>
      </c>
      <c r="G400" t="s">
        <v>8218</v>
      </c>
      <c r="H400" t="s">
        <v>8223</v>
      </c>
      <c r="I400" t="s">
        <v>8245</v>
      </c>
      <c r="J400">
        <v>1430334126</v>
      </c>
      <c r="K400" s="9">
        <f>(J400/86400) + DATE(1970,1,1)</f>
        <v>42123.793124999997</v>
      </c>
      <c r="L400">
        <v>1426446126</v>
      </c>
      <c r="M400" s="9">
        <f>(L400/86400) + DATE(1970,1,1)</f>
        <v>42078.793124999997</v>
      </c>
      <c r="N400" s="18">
        <f>YEAR(M400)</f>
        <v>2015</v>
      </c>
      <c r="O400" s="18">
        <f xml:space="preserve"> ROUND((J400-L400)/86400, 0)</f>
        <v>45</v>
      </c>
      <c r="P400" t="b">
        <v>0</v>
      </c>
      <c r="Q400">
        <v>67</v>
      </c>
      <c r="R400" s="14">
        <f>IFERROR(ROUND(E400/Q400,2), "N/A")</f>
        <v>140.1</v>
      </c>
      <c r="S400" t="b">
        <v>1</v>
      </c>
      <c r="T400" t="s">
        <v>8268</v>
      </c>
      <c r="U400" t="s">
        <v>8273</v>
      </c>
    </row>
    <row r="401" spans="1:21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s="12">
        <f>ROUND(E401/D401, 0)</f>
        <v>1</v>
      </c>
      <c r="G401" t="s">
        <v>8218</v>
      </c>
      <c r="H401" t="s">
        <v>8224</v>
      </c>
      <c r="I401" t="s">
        <v>8246</v>
      </c>
      <c r="J401">
        <v>1481716800</v>
      </c>
      <c r="K401" s="9">
        <f>(J401/86400) + DATE(1970,1,1)</f>
        <v>42718.5</v>
      </c>
      <c r="L401">
        <v>1479070867</v>
      </c>
      <c r="M401" s="9">
        <f>(L401/86400) + DATE(1970,1,1)</f>
        <v>42687.875775462962</v>
      </c>
      <c r="N401" s="18">
        <f>YEAR(M401)</f>
        <v>2016</v>
      </c>
      <c r="O401" s="18">
        <f xml:space="preserve"> ROUND((J401-L401)/86400, 0)</f>
        <v>31</v>
      </c>
      <c r="P401" t="b">
        <v>0</v>
      </c>
      <c r="Q401">
        <v>95</v>
      </c>
      <c r="R401" s="14">
        <f>IFERROR(ROUND(E401/Q401,2), "N/A")</f>
        <v>224.85</v>
      </c>
      <c r="S401" t="b">
        <v>1</v>
      </c>
      <c r="T401" t="s">
        <v>8268</v>
      </c>
      <c r="U401" t="s">
        <v>8273</v>
      </c>
    </row>
    <row r="402" spans="1:21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s="12">
        <f>ROUND(E402/D402, 0)</f>
        <v>1</v>
      </c>
      <c r="G402" t="s">
        <v>8218</v>
      </c>
      <c r="H402" t="s">
        <v>8223</v>
      </c>
      <c r="I402" t="s">
        <v>8245</v>
      </c>
      <c r="J402">
        <v>1400297400</v>
      </c>
      <c r="K402" s="9">
        <f>(J402/86400) + DATE(1970,1,1)</f>
        <v>41776.145833333336</v>
      </c>
      <c r="L402">
        <v>1397661347</v>
      </c>
      <c r="M402" s="9">
        <f>(L402/86400) + DATE(1970,1,1)</f>
        <v>41745.635960648149</v>
      </c>
      <c r="N402" s="18">
        <f>YEAR(M402)</f>
        <v>2014</v>
      </c>
      <c r="O402" s="18">
        <f xml:space="preserve"> ROUND((J402-L402)/86400, 0)</f>
        <v>31</v>
      </c>
      <c r="P402" t="b">
        <v>0</v>
      </c>
      <c r="Q402">
        <v>62</v>
      </c>
      <c r="R402" s="14">
        <f>IFERROR(ROUND(E402/Q402,2), "N/A")</f>
        <v>181.13</v>
      </c>
      <c r="S402" t="b">
        <v>1</v>
      </c>
      <c r="T402" t="s">
        <v>8268</v>
      </c>
      <c r="U402" t="s">
        <v>8273</v>
      </c>
    </row>
    <row r="403" spans="1:21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s="12">
        <f>ROUND(E403/D403, 0)</f>
        <v>1</v>
      </c>
      <c r="G403" t="s">
        <v>8218</v>
      </c>
      <c r="H403" t="s">
        <v>8223</v>
      </c>
      <c r="I403" t="s">
        <v>8245</v>
      </c>
      <c r="J403">
        <v>1312747970</v>
      </c>
      <c r="K403" s="9">
        <f>(J403/86400) + DATE(1970,1,1)</f>
        <v>40762.842245370368</v>
      </c>
      <c r="L403">
        <v>1310155970</v>
      </c>
      <c r="M403" s="9">
        <f>(L403/86400) + DATE(1970,1,1)</f>
        <v>40732.842245370368</v>
      </c>
      <c r="N403" s="18">
        <f>YEAR(M403)</f>
        <v>2011</v>
      </c>
      <c r="O403" s="18">
        <f xml:space="preserve"> ROUND((J403-L403)/86400, 0)</f>
        <v>30</v>
      </c>
      <c r="P403" t="b">
        <v>0</v>
      </c>
      <c r="Q403">
        <v>73</v>
      </c>
      <c r="R403" s="14">
        <f>IFERROR(ROUND(E403/Q403,2), "N/A")</f>
        <v>711.04</v>
      </c>
      <c r="S403" t="b">
        <v>1</v>
      </c>
      <c r="T403" t="s">
        <v>8268</v>
      </c>
      <c r="U403" t="s">
        <v>8273</v>
      </c>
    </row>
    <row r="404" spans="1:21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s="12">
        <f>ROUND(E404/D404, 0)</f>
        <v>1</v>
      </c>
      <c r="G404" t="s">
        <v>8218</v>
      </c>
      <c r="H404" t="s">
        <v>8223</v>
      </c>
      <c r="I404" t="s">
        <v>8245</v>
      </c>
      <c r="J404">
        <v>1446731817</v>
      </c>
      <c r="K404" s="9">
        <f>(J404/86400) + DATE(1970,1,1)</f>
        <v>42313.58121527778</v>
      </c>
      <c r="L404">
        <v>1444913817</v>
      </c>
      <c r="M404" s="9">
        <f>(L404/86400) + DATE(1970,1,1)</f>
        <v>42292.539548611108</v>
      </c>
      <c r="N404" s="18">
        <f>YEAR(M404)</f>
        <v>2015</v>
      </c>
      <c r="O404" s="18">
        <f xml:space="preserve"> ROUND((J404-L404)/86400, 0)</f>
        <v>21</v>
      </c>
      <c r="P404" t="b">
        <v>0</v>
      </c>
      <c r="Q404">
        <v>43</v>
      </c>
      <c r="R404" s="14">
        <f>IFERROR(ROUND(E404/Q404,2), "N/A")</f>
        <v>65.88</v>
      </c>
      <c r="S404" t="b">
        <v>1</v>
      </c>
      <c r="T404" t="s">
        <v>8268</v>
      </c>
      <c r="U404" t="s">
        <v>8273</v>
      </c>
    </row>
    <row r="405" spans="1:21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s="12">
        <f>ROUND(E405/D405, 0)</f>
        <v>1</v>
      </c>
      <c r="G405" t="s">
        <v>8218</v>
      </c>
      <c r="H405" t="s">
        <v>8223</v>
      </c>
      <c r="I405" t="s">
        <v>8245</v>
      </c>
      <c r="J405">
        <v>1312960080</v>
      </c>
      <c r="K405" s="9">
        <f>(J405/86400) + DATE(1970,1,1)</f>
        <v>40765.297222222223</v>
      </c>
      <c r="L405">
        <v>1308900441</v>
      </c>
      <c r="M405" s="9">
        <f>(L405/86400) + DATE(1970,1,1)</f>
        <v>40718.310659722221</v>
      </c>
      <c r="N405" s="18">
        <f>YEAR(M405)</f>
        <v>2011</v>
      </c>
      <c r="O405" s="18">
        <f xml:space="preserve"> ROUND((J405-L405)/86400, 0)</f>
        <v>47</v>
      </c>
      <c r="P405" t="b">
        <v>0</v>
      </c>
      <c r="Q405">
        <v>70</v>
      </c>
      <c r="R405" s="14">
        <f>IFERROR(ROUND(E405/Q405,2), "N/A")</f>
        <v>75.19</v>
      </c>
      <c r="S405" t="b">
        <v>1</v>
      </c>
      <c r="T405" t="s">
        <v>8268</v>
      </c>
      <c r="U405" t="s">
        <v>8273</v>
      </c>
    </row>
    <row r="406" spans="1:21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s="12">
        <f>ROUND(E406/D406, 0)</f>
        <v>1</v>
      </c>
      <c r="G406" t="s">
        <v>8218</v>
      </c>
      <c r="H406" t="s">
        <v>8223</v>
      </c>
      <c r="I406" t="s">
        <v>8245</v>
      </c>
      <c r="J406">
        <v>1391641440</v>
      </c>
      <c r="K406" s="9">
        <f>(J406/86400) + DATE(1970,1,1)</f>
        <v>41675.961111111115</v>
      </c>
      <c r="L406">
        <v>1389107062</v>
      </c>
      <c r="M406" s="9">
        <f>(L406/86400) + DATE(1970,1,1)</f>
        <v>41646.628032407403</v>
      </c>
      <c r="N406" s="18">
        <f>YEAR(M406)</f>
        <v>2014</v>
      </c>
      <c r="O406" s="18">
        <f xml:space="preserve"> ROUND((J406-L406)/86400, 0)</f>
        <v>29</v>
      </c>
      <c r="P406" t="b">
        <v>0</v>
      </c>
      <c r="Q406">
        <v>271</v>
      </c>
      <c r="R406" s="14">
        <f>IFERROR(ROUND(E406/Q406,2), "N/A")</f>
        <v>133.13999999999999</v>
      </c>
      <c r="S406" t="b">
        <v>1</v>
      </c>
      <c r="T406" t="s">
        <v>8268</v>
      </c>
      <c r="U406" t="s">
        <v>8273</v>
      </c>
    </row>
    <row r="407" spans="1:21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s="12">
        <f>ROUND(E407/D407, 0)</f>
        <v>1</v>
      </c>
      <c r="G407" t="s">
        <v>8218</v>
      </c>
      <c r="H407" t="s">
        <v>8223</v>
      </c>
      <c r="I407" t="s">
        <v>8245</v>
      </c>
      <c r="J407">
        <v>1394071339</v>
      </c>
      <c r="K407" s="9">
        <f>(J407/86400) + DATE(1970,1,1)</f>
        <v>41704.08494212963</v>
      </c>
      <c r="L407">
        <v>1391479339</v>
      </c>
      <c r="M407" s="9">
        <f>(L407/86400) + DATE(1970,1,1)</f>
        <v>41674.08494212963</v>
      </c>
      <c r="N407" s="18">
        <f>YEAR(M407)</f>
        <v>2014</v>
      </c>
      <c r="O407" s="18">
        <f xml:space="preserve"> ROUND((J407-L407)/86400, 0)</f>
        <v>30</v>
      </c>
      <c r="P407" t="b">
        <v>0</v>
      </c>
      <c r="Q407">
        <v>55</v>
      </c>
      <c r="R407" s="14">
        <f>IFERROR(ROUND(E407/Q407,2), "N/A")</f>
        <v>55.2</v>
      </c>
      <c r="S407" t="b">
        <v>1</v>
      </c>
      <c r="T407" t="s">
        <v>8268</v>
      </c>
      <c r="U407" t="s">
        <v>8273</v>
      </c>
    </row>
    <row r="408" spans="1:21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s="12">
        <f>ROUND(E408/D408, 0)</f>
        <v>1</v>
      </c>
      <c r="G408" t="s">
        <v>8218</v>
      </c>
      <c r="H408" t="s">
        <v>8223</v>
      </c>
      <c r="I408" t="s">
        <v>8245</v>
      </c>
      <c r="J408">
        <v>1304920740</v>
      </c>
      <c r="K408" s="9">
        <f>(J408/86400) + DATE(1970,1,1)</f>
        <v>40672.249305555553</v>
      </c>
      <c r="L408">
        <v>1301975637</v>
      </c>
      <c r="M408" s="9">
        <f>(L408/86400) + DATE(1970,1,1)</f>
        <v>40638.162465277775</v>
      </c>
      <c r="N408" s="18">
        <f>YEAR(M408)</f>
        <v>2011</v>
      </c>
      <c r="O408" s="18">
        <f xml:space="preserve"> ROUND((J408-L408)/86400, 0)</f>
        <v>34</v>
      </c>
      <c r="P408" t="b">
        <v>0</v>
      </c>
      <c r="Q408">
        <v>35</v>
      </c>
      <c r="R408" s="14">
        <f>IFERROR(ROUND(E408/Q408,2), "N/A")</f>
        <v>86.16</v>
      </c>
      <c r="S408" t="b">
        <v>1</v>
      </c>
      <c r="T408" t="s">
        <v>8268</v>
      </c>
      <c r="U408" t="s">
        <v>8273</v>
      </c>
    </row>
    <row r="409" spans="1:21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s="12">
        <f>ROUND(E409/D409, 0)</f>
        <v>1</v>
      </c>
      <c r="G409" t="s">
        <v>8218</v>
      </c>
      <c r="H409" t="s">
        <v>8223</v>
      </c>
      <c r="I409" t="s">
        <v>8245</v>
      </c>
      <c r="J409">
        <v>1321739650</v>
      </c>
      <c r="K409" s="9">
        <f>(J409/86400) + DATE(1970,1,1)</f>
        <v>40866.912615740745</v>
      </c>
      <c r="L409">
        <v>1316552050</v>
      </c>
      <c r="M409" s="9">
        <f>(L409/86400) + DATE(1970,1,1)</f>
        <v>40806.870949074073</v>
      </c>
      <c r="N409" s="18">
        <f>YEAR(M409)</f>
        <v>2011</v>
      </c>
      <c r="O409" s="18">
        <f xml:space="preserve"> ROUND((J409-L409)/86400, 0)</f>
        <v>60</v>
      </c>
      <c r="P409" t="b">
        <v>0</v>
      </c>
      <c r="Q409">
        <v>22</v>
      </c>
      <c r="R409" s="14">
        <f>IFERROR(ROUND(E409/Q409,2), "N/A")</f>
        <v>92.32</v>
      </c>
      <c r="S409" t="b">
        <v>1</v>
      </c>
      <c r="T409" t="s">
        <v>8268</v>
      </c>
      <c r="U409" t="s">
        <v>8273</v>
      </c>
    </row>
    <row r="410" spans="1:21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s="12">
        <f>ROUND(E410/D410, 0)</f>
        <v>1</v>
      </c>
      <c r="G410" t="s">
        <v>8218</v>
      </c>
      <c r="H410" t="s">
        <v>8223</v>
      </c>
      <c r="I410" t="s">
        <v>8245</v>
      </c>
      <c r="J410">
        <v>1383676790</v>
      </c>
      <c r="K410" s="9">
        <f>(J410/86400) + DATE(1970,1,1)</f>
        <v>41583.777662037035</v>
      </c>
      <c r="L410">
        <v>1380217190</v>
      </c>
      <c r="M410" s="9">
        <f>(L410/86400) + DATE(1970,1,1)</f>
        <v>41543.735995370371</v>
      </c>
      <c r="N410" s="18">
        <f>YEAR(M410)</f>
        <v>2013</v>
      </c>
      <c r="O410" s="18">
        <f xml:space="preserve"> ROUND((J410-L410)/86400, 0)</f>
        <v>40</v>
      </c>
      <c r="P410" t="b">
        <v>0</v>
      </c>
      <c r="Q410">
        <v>38</v>
      </c>
      <c r="R410" s="14">
        <f>IFERROR(ROUND(E410/Q410,2), "N/A")</f>
        <v>160.16</v>
      </c>
      <c r="S410" t="b">
        <v>1</v>
      </c>
      <c r="T410" t="s">
        <v>8268</v>
      </c>
      <c r="U410" t="s">
        <v>8273</v>
      </c>
    </row>
    <row r="411" spans="1:21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s="12">
        <f>ROUND(E411/D411, 0)</f>
        <v>1</v>
      </c>
      <c r="G411" t="s">
        <v>8218</v>
      </c>
      <c r="H411" t="s">
        <v>8224</v>
      </c>
      <c r="I411" t="s">
        <v>8246</v>
      </c>
      <c r="J411">
        <v>1469220144</v>
      </c>
      <c r="K411" s="9">
        <f>(J411/86400) + DATE(1970,1,1)</f>
        <v>42573.862777777773</v>
      </c>
      <c r="L411">
        <v>1466628144</v>
      </c>
      <c r="M411" s="9">
        <f>(L411/86400) + DATE(1970,1,1)</f>
        <v>42543.862777777773</v>
      </c>
      <c r="N411" s="18">
        <f>YEAR(M411)</f>
        <v>2016</v>
      </c>
      <c r="O411" s="18">
        <f xml:space="preserve"> ROUND((J411-L411)/86400, 0)</f>
        <v>30</v>
      </c>
      <c r="P411" t="b">
        <v>0</v>
      </c>
      <c r="Q411">
        <v>15</v>
      </c>
      <c r="R411" s="14">
        <f>IFERROR(ROUND(E411/Q411,2), "N/A")</f>
        <v>45.6</v>
      </c>
      <c r="S411" t="b">
        <v>1</v>
      </c>
      <c r="T411" t="s">
        <v>8268</v>
      </c>
      <c r="U411" t="s">
        <v>8273</v>
      </c>
    </row>
    <row r="412" spans="1:21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s="12">
        <f>ROUND(E412/D412, 0)</f>
        <v>1</v>
      </c>
      <c r="G412" t="s">
        <v>8218</v>
      </c>
      <c r="H412" t="s">
        <v>8228</v>
      </c>
      <c r="I412" t="s">
        <v>8250</v>
      </c>
      <c r="J412">
        <v>1434670397</v>
      </c>
      <c r="K412" s="9">
        <f>(J412/86400) + DATE(1970,1,1)</f>
        <v>42173.981446759259</v>
      </c>
      <c r="L412">
        <v>1429486397</v>
      </c>
      <c r="M412" s="9">
        <f>(L412/86400) + DATE(1970,1,1)</f>
        <v>42113.981446759259</v>
      </c>
      <c r="N412" s="18">
        <f>YEAR(M412)</f>
        <v>2015</v>
      </c>
      <c r="O412" s="18">
        <f xml:space="preserve"> ROUND((J412-L412)/86400, 0)</f>
        <v>60</v>
      </c>
      <c r="P412" t="b">
        <v>0</v>
      </c>
      <c r="Q412">
        <v>7</v>
      </c>
      <c r="R412" s="14">
        <f>IFERROR(ROUND(E412/Q412,2), "N/A")</f>
        <v>183.29</v>
      </c>
      <c r="S412" t="b">
        <v>1</v>
      </c>
      <c r="T412" t="s">
        <v>8268</v>
      </c>
      <c r="U412" t="s">
        <v>8273</v>
      </c>
    </row>
    <row r="413" spans="1:21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s="12">
        <f>ROUND(E413/D413, 0)</f>
        <v>1</v>
      </c>
      <c r="G413" t="s">
        <v>8218</v>
      </c>
      <c r="H413" t="s">
        <v>8223</v>
      </c>
      <c r="I413" t="s">
        <v>8245</v>
      </c>
      <c r="J413">
        <v>1387688400</v>
      </c>
      <c r="K413" s="9">
        <f>(J413/86400) + DATE(1970,1,1)</f>
        <v>41630.208333333336</v>
      </c>
      <c r="L413">
        <v>1384920804</v>
      </c>
      <c r="M413" s="9">
        <f>(L413/86400) + DATE(1970,1,1)</f>
        <v>41598.17597222222</v>
      </c>
      <c r="N413" s="18">
        <f>YEAR(M413)</f>
        <v>2013</v>
      </c>
      <c r="O413" s="18">
        <f xml:space="preserve"> ROUND((J413-L413)/86400, 0)</f>
        <v>32</v>
      </c>
      <c r="P413" t="b">
        <v>0</v>
      </c>
      <c r="Q413">
        <v>241</v>
      </c>
      <c r="R413" s="14">
        <f>IFERROR(ROUND(E413/Q413,2), "N/A")</f>
        <v>125.79</v>
      </c>
      <c r="S413" t="b">
        <v>1</v>
      </c>
      <c r="T413" t="s">
        <v>8268</v>
      </c>
      <c r="U413" t="s">
        <v>8273</v>
      </c>
    </row>
    <row r="414" spans="1:21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s="12">
        <f>ROUND(E414/D414, 0)</f>
        <v>1</v>
      </c>
      <c r="G414" t="s">
        <v>8218</v>
      </c>
      <c r="H414" t="s">
        <v>8223</v>
      </c>
      <c r="I414" t="s">
        <v>8245</v>
      </c>
      <c r="J414">
        <v>1343238578</v>
      </c>
      <c r="K414" s="9">
        <f>(J414/86400) + DATE(1970,1,1)</f>
        <v>41115.742800925924</v>
      </c>
      <c r="L414">
        <v>1341856178</v>
      </c>
      <c r="M414" s="9">
        <f>(L414/86400) + DATE(1970,1,1)</f>
        <v>41099.742800925924</v>
      </c>
      <c r="N414" s="18">
        <f>YEAR(M414)</f>
        <v>2012</v>
      </c>
      <c r="O414" s="18">
        <f xml:space="preserve"> ROUND((J414-L414)/86400, 0)</f>
        <v>16</v>
      </c>
      <c r="P414" t="b">
        <v>0</v>
      </c>
      <c r="Q414">
        <v>55</v>
      </c>
      <c r="R414" s="14">
        <f>IFERROR(ROUND(E414/Q414,2), "N/A")</f>
        <v>57.65</v>
      </c>
      <c r="S414" t="b">
        <v>1</v>
      </c>
      <c r="T414" t="s">
        <v>8268</v>
      </c>
      <c r="U414" t="s">
        <v>8273</v>
      </c>
    </row>
    <row r="415" spans="1:21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s="12">
        <f>ROUND(E415/D415, 0)</f>
        <v>1</v>
      </c>
      <c r="G415" t="s">
        <v>8218</v>
      </c>
      <c r="H415" t="s">
        <v>8223</v>
      </c>
      <c r="I415" t="s">
        <v>8245</v>
      </c>
      <c r="J415">
        <v>1342731811</v>
      </c>
      <c r="K415" s="9">
        <f>(J415/86400) + DATE(1970,1,1)</f>
        <v>41109.877442129626</v>
      </c>
      <c r="L415">
        <v>1340139811</v>
      </c>
      <c r="M415" s="9">
        <f>(L415/86400) + DATE(1970,1,1)</f>
        <v>41079.877442129626</v>
      </c>
      <c r="N415" s="18">
        <f>YEAR(M415)</f>
        <v>2012</v>
      </c>
      <c r="O415" s="18">
        <f xml:space="preserve"> ROUND((J415-L415)/86400, 0)</f>
        <v>30</v>
      </c>
      <c r="P415" t="b">
        <v>0</v>
      </c>
      <c r="Q415">
        <v>171</v>
      </c>
      <c r="R415" s="14">
        <f>IFERROR(ROUND(E415/Q415,2), "N/A")</f>
        <v>78.66</v>
      </c>
      <c r="S415" t="b">
        <v>1</v>
      </c>
      <c r="T415" t="s">
        <v>8268</v>
      </c>
      <c r="U415" t="s">
        <v>8273</v>
      </c>
    </row>
    <row r="416" spans="1:21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s="12">
        <f>ROUND(E416/D416, 0)</f>
        <v>1</v>
      </c>
      <c r="G416" t="s">
        <v>8218</v>
      </c>
      <c r="H416" t="s">
        <v>8223</v>
      </c>
      <c r="I416" t="s">
        <v>8245</v>
      </c>
      <c r="J416">
        <v>1381541465</v>
      </c>
      <c r="K416" s="9">
        <f>(J416/86400) + DATE(1970,1,1)</f>
        <v>41559.063252314816</v>
      </c>
      <c r="L416">
        <v>1378949465</v>
      </c>
      <c r="M416" s="9">
        <f>(L416/86400) + DATE(1970,1,1)</f>
        <v>41529.063252314816</v>
      </c>
      <c r="N416" s="18">
        <f>YEAR(M416)</f>
        <v>2013</v>
      </c>
      <c r="O416" s="18">
        <f xml:space="preserve"> ROUND((J416-L416)/86400, 0)</f>
        <v>30</v>
      </c>
      <c r="P416" t="b">
        <v>0</v>
      </c>
      <c r="Q416">
        <v>208</v>
      </c>
      <c r="R416" s="14">
        <f>IFERROR(ROUND(E416/Q416,2), "N/A")</f>
        <v>91.48</v>
      </c>
      <c r="S416" t="b">
        <v>1</v>
      </c>
      <c r="T416" t="s">
        <v>8268</v>
      </c>
      <c r="U416" t="s">
        <v>8273</v>
      </c>
    </row>
    <row r="417" spans="1:21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s="12">
        <f>ROUND(E417/D417, 0)</f>
        <v>1</v>
      </c>
      <c r="G417" t="s">
        <v>8218</v>
      </c>
      <c r="H417" t="s">
        <v>8228</v>
      </c>
      <c r="I417" t="s">
        <v>8250</v>
      </c>
      <c r="J417">
        <v>1413547200</v>
      </c>
      <c r="K417" s="9">
        <f>(J417/86400) + DATE(1970,1,1)</f>
        <v>41929.5</v>
      </c>
      <c r="L417">
        <v>1411417602</v>
      </c>
      <c r="M417" s="9">
        <f>(L417/86400) + DATE(1970,1,1)</f>
        <v>41904.851875</v>
      </c>
      <c r="N417" s="18">
        <f>YEAR(M417)</f>
        <v>2014</v>
      </c>
      <c r="O417" s="18">
        <f xml:space="preserve"> ROUND((J417-L417)/86400, 0)</f>
        <v>25</v>
      </c>
      <c r="P417" t="b">
        <v>0</v>
      </c>
      <c r="Q417">
        <v>21</v>
      </c>
      <c r="R417" s="14">
        <f>IFERROR(ROUND(E417/Q417,2), "N/A")</f>
        <v>68.099999999999994</v>
      </c>
      <c r="S417" t="b">
        <v>1</v>
      </c>
      <c r="T417" t="s">
        <v>8268</v>
      </c>
      <c r="U417" t="s">
        <v>8273</v>
      </c>
    </row>
    <row r="418" spans="1:21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s="12">
        <f>ROUND(E418/D418, 0)</f>
        <v>1</v>
      </c>
      <c r="G418" t="s">
        <v>8218</v>
      </c>
      <c r="H418" t="s">
        <v>8223</v>
      </c>
      <c r="I418" t="s">
        <v>8245</v>
      </c>
      <c r="J418">
        <v>1391851831</v>
      </c>
      <c r="K418" s="9">
        <f>(J418/86400) + DATE(1970,1,1)</f>
        <v>41678.396192129629</v>
      </c>
      <c r="L418">
        <v>1389259831</v>
      </c>
      <c r="M418" s="9">
        <f>(L418/86400) + DATE(1970,1,1)</f>
        <v>41648.396192129629</v>
      </c>
      <c r="N418" s="18">
        <f>YEAR(M418)</f>
        <v>2014</v>
      </c>
      <c r="O418" s="18">
        <f xml:space="preserve"> ROUND((J418-L418)/86400, 0)</f>
        <v>30</v>
      </c>
      <c r="P418" t="b">
        <v>0</v>
      </c>
      <c r="Q418">
        <v>25</v>
      </c>
      <c r="R418" s="14">
        <f>IFERROR(ROUND(E418/Q418,2), "N/A")</f>
        <v>48.09</v>
      </c>
      <c r="S418" t="b">
        <v>1</v>
      </c>
      <c r="T418" t="s">
        <v>8268</v>
      </c>
      <c r="U418" t="s">
        <v>8273</v>
      </c>
    </row>
    <row r="419" spans="1:21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s="12">
        <f>ROUND(E419/D419, 0)</f>
        <v>1</v>
      </c>
      <c r="G419" t="s">
        <v>8218</v>
      </c>
      <c r="H419" t="s">
        <v>8223</v>
      </c>
      <c r="I419" t="s">
        <v>8245</v>
      </c>
      <c r="J419">
        <v>1365395580</v>
      </c>
      <c r="K419" s="9">
        <f>(J419/86400) + DATE(1970,1,1)</f>
        <v>41372.189583333333</v>
      </c>
      <c r="L419">
        <v>1364426260</v>
      </c>
      <c r="M419" s="9">
        <f>(L419/86400) + DATE(1970,1,1)</f>
        <v>41360.970601851848</v>
      </c>
      <c r="N419" s="18">
        <f>YEAR(M419)</f>
        <v>2013</v>
      </c>
      <c r="O419" s="18">
        <f xml:space="preserve"> ROUND((J419-L419)/86400, 0)</f>
        <v>11</v>
      </c>
      <c r="P419" t="b">
        <v>0</v>
      </c>
      <c r="Q419">
        <v>52</v>
      </c>
      <c r="R419" s="14">
        <f>IFERROR(ROUND(E419/Q419,2), "N/A")</f>
        <v>202.42</v>
      </c>
      <c r="S419" t="b">
        <v>1</v>
      </c>
      <c r="T419" t="s">
        <v>8268</v>
      </c>
      <c r="U419" t="s">
        <v>8273</v>
      </c>
    </row>
    <row r="420" spans="1:21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s="12">
        <f>ROUND(E420/D420, 0)</f>
        <v>1</v>
      </c>
      <c r="G420" t="s">
        <v>8218</v>
      </c>
      <c r="H420" t="s">
        <v>8223</v>
      </c>
      <c r="I420" t="s">
        <v>8245</v>
      </c>
      <c r="J420">
        <v>1437633997</v>
      </c>
      <c r="K420" s="9">
        <f>(J420/86400) + DATE(1970,1,1)</f>
        <v>42208.282372685186</v>
      </c>
      <c r="L420">
        <v>1435041997</v>
      </c>
      <c r="M420" s="9">
        <f>(L420/86400) + DATE(1970,1,1)</f>
        <v>42178.282372685186</v>
      </c>
      <c r="N420" s="18">
        <f>YEAR(M420)</f>
        <v>2015</v>
      </c>
      <c r="O420" s="18">
        <f xml:space="preserve"> ROUND((J420-L420)/86400, 0)</f>
        <v>30</v>
      </c>
      <c r="P420" t="b">
        <v>0</v>
      </c>
      <c r="Q420">
        <v>104</v>
      </c>
      <c r="R420" s="14">
        <f>IFERROR(ROUND(E420/Q420,2), "N/A")</f>
        <v>216.75</v>
      </c>
      <c r="S420" t="b">
        <v>1</v>
      </c>
      <c r="T420" t="s">
        <v>8268</v>
      </c>
      <c r="U420" t="s">
        <v>8273</v>
      </c>
    </row>
    <row r="421" spans="1:21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s="12">
        <f>ROUND(E421/D421, 0)</f>
        <v>1</v>
      </c>
      <c r="G421" t="s">
        <v>8218</v>
      </c>
      <c r="H421" t="s">
        <v>8223</v>
      </c>
      <c r="I421" t="s">
        <v>8245</v>
      </c>
      <c r="J421">
        <v>1372536787</v>
      </c>
      <c r="K421" s="9">
        <f>(J421/86400) + DATE(1970,1,1)</f>
        <v>41454.842442129629</v>
      </c>
      <c r="L421">
        <v>1367352787</v>
      </c>
      <c r="M421" s="9">
        <f>(L421/86400) + DATE(1970,1,1)</f>
        <v>41394.842442129629</v>
      </c>
      <c r="N421" s="18">
        <f>YEAR(M421)</f>
        <v>2013</v>
      </c>
      <c r="O421" s="18">
        <f xml:space="preserve"> ROUND((J421-L421)/86400, 0)</f>
        <v>60</v>
      </c>
      <c r="P421" t="b">
        <v>0</v>
      </c>
      <c r="Q421">
        <v>73</v>
      </c>
      <c r="R421" s="14">
        <f>IFERROR(ROUND(E421/Q421,2), "N/A")</f>
        <v>110.07</v>
      </c>
      <c r="S421" t="b">
        <v>1</v>
      </c>
      <c r="T421" t="s">
        <v>8268</v>
      </c>
      <c r="U421" t="s">
        <v>8273</v>
      </c>
    </row>
    <row r="422" spans="1:21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s="12">
        <f>ROUND(E422/D422, 0)</f>
        <v>0</v>
      </c>
      <c r="G422" t="s">
        <v>8220</v>
      </c>
      <c r="H422" t="s">
        <v>8223</v>
      </c>
      <c r="I422" t="s">
        <v>8245</v>
      </c>
      <c r="J422">
        <v>1394772031</v>
      </c>
      <c r="K422" s="9">
        <f>(J422/86400) + DATE(1970,1,1)</f>
        <v>41712.194803240738</v>
      </c>
      <c r="L422">
        <v>1392183631</v>
      </c>
      <c r="M422" s="9">
        <f>(L422/86400) + DATE(1970,1,1)</f>
        <v>41682.23646990741</v>
      </c>
      <c r="N422" s="18">
        <f>YEAR(M422)</f>
        <v>2014</v>
      </c>
      <c r="O422" s="18">
        <f xml:space="preserve"> ROUND((J422-L422)/86400, 0)</f>
        <v>30</v>
      </c>
      <c r="P422" t="b">
        <v>0</v>
      </c>
      <c r="Q422">
        <v>3</v>
      </c>
      <c r="R422" s="14">
        <f>IFERROR(ROUND(E422/Q422,2), "N/A")</f>
        <v>4.83</v>
      </c>
      <c r="S422" t="b">
        <v>0</v>
      </c>
      <c r="T422" t="s">
        <v>8268</v>
      </c>
      <c r="U422" t="s">
        <v>8274</v>
      </c>
    </row>
    <row r="423" spans="1:21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s="12">
        <f>ROUND(E423/D423, 0)</f>
        <v>0</v>
      </c>
      <c r="G423" t="s">
        <v>8220</v>
      </c>
      <c r="H423" t="s">
        <v>8223</v>
      </c>
      <c r="I423" t="s">
        <v>8245</v>
      </c>
      <c r="J423">
        <v>1440157656</v>
      </c>
      <c r="K423" s="9">
        <f>(J423/86400) + DATE(1970,1,1)</f>
        <v>42237.491388888884</v>
      </c>
      <c r="L423">
        <v>1434973656</v>
      </c>
      <c r="M423" s="9">
        <f>(L423/86400) + DATE(1970,1,1)</f>
        <v>42177.491388888884</v>
      </c>
      <c r="N423" s="18">
        <f>YEAR(M423)</f>
        <v>2015</v>
      </c>
      <c r="O423" s="18">
        <f xml:space="preserve"> ROUND((J423-L423)/86400, 0)</f>
        <v>60</v>
      </c>
      <c r="P423" t="b">
        <v>0</v>
      </c>
      <c r="Q423">
        <v>6</v>
      </c>
      <c r="R423" s="14">
        <f>IFERROR(ROUND(E423/Q423,2), "N/A")</f>
        <v>50.17</v>
      </c>
      <c r="S423" t="b">
        <v>0</v>
      </c>
      <c r="T423" t="s">
        <v>8268</v>
      </c>
      <c r="U423" t="s">
        <v>8274</v>
      </c>
    </row>
    <row r="424" spans="1:21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s="12">
        <f>ROUND(E424/D424, 0)</f>
        <v>0</v>
      </c>
      <c r="G424" t="s">
        <v>8220</v>
      </c>
      <c r="H424" t="s">
        <v>8223</v>
      </c>
      <c r="I424" t="s">
        <v>8245</v>
      </c>
      <c r="J424">
        <v>1410416097</v>
      </c>
      <c r="K424" s="9">
        <f>(J424/86400) + DATE(1970,1,1)</f>
        <v>41893.260381944448</v>
      </c>
      <c r="L424">
        <v>1407824097</v>
      </c>
      <c r="M424" s="9">
        <f>(L424/86400) + DATE(1970,1,1)</f>
        <v>41863.260381944448</v>
      </c>
      <c r="N424" s="18">
        <f>YEAR(M424)</f>
        <v>2014</v>
      </c>
      <c r="O424" s="18">
        <f xml:space="preserve"> ROUND((J424-L424)/86400, 0)</f>
        <v>30</v>
      </c>
      <c r="P424" t="b">
        <v>0</v>
      </c>
      <c r="Q424">
        <v>12</v>
      </c>
      <c r="R424" s="14">
        <f>IFERROR(ROUND(E424/Q424,2), "N/A")</f>
        <v>35.83</v>
      </c>
      <c r="S424" t="b">
        <v>0</v>
      </c>
      <c r="T424" t="s">
        <v>8268</v>
      </c>
      <c r="U424" t="s">
        <v>8274</v>
      </c>
    </row>
    <row r="425" spans="1:21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s="12">
        <f>ROUND(E425/D425, 0)</f>
        <v>0</v>
      </c>
      <c r="G425" t="s">
        <v>8220</v>
      </c>
      <c r="H425" t="s">
        <v>8223</v>
      </c>
      <c r="I425" t="s">
        <v>8245</v>
      </c>
      <c r="J425">
        <v>1370470430</v>
      </c>
      <c r="K425" s="9">
        <f>(J425/86400) + DATE(1970,1,1)</f>
        <v>41430.92627314815</v>
      </c>
      <c r="L425">
        <v>1367878430</v>
      </c>
      <c r="M425" s="9">
        <f>(L425/86400) + DATE(1970,1,1)</f>
        <v>41400.92627314815</v>
      </c>
      <c r="N425" s="18">
        <f>YEAR(M425)</f>
        <v>2013</v>
      </c>
      <c r="O425" s="18">
        <f xml:space="preserve"> ROUND((J425-L425)/86400, 0)</f>
        <v>30</v>
      </c>
      <c r="P425" t="b">
        <v>0</v>
      </c>
      <c r="Q425">
        <v>13</v>
      </c>
      <c r="R425" s="14">
        <f>IFERROR(ROUND(E425/Q425,2), "N/A")</f>
        <v>11.77</v>
      </c>
      <c r="S425" t="b">
        <v>0</v>
      </c>
      <c r="T425" t="s">
        <v>8268</v>
      </c>
      <c r="U425" t="s">
        <v>8274</v>
      </c>
    </row>
    <row r="426" spans="1:21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s="12">
        <f>ROUND(E426/D426, 0)</f>
        <v>0</v>
      </c>
      <c r="G426" t="s">
        <v>8220</v>
      </c>
      <c r="H426" t="s">
        <v>8223</v>
      </c>
      <c r="I426" t="s">
        <v>8245</v>
      </c>
      <c r="J426">
        <v>1332748899</v>
      </c>
      <c r="K426" s="9">
        <f>(J426/86400) + DATE(1970,1,1)</f>
        <v>40994.334479166668</v>
      </c>
      <c r="L426">
        <v>1327568499</v>
      </c>
      <c r="M426" s="9">
        <f>(L426/86400) + DATE(1970,1,1)</f>
        <v>40934.376145833332</v>
      </c>
      <c r="N426" s="18">
        <f>YEAR(M426)</f>
        <v>2012</v>
      </c>
      <c r="O426" s="18">
        <f xml:space="preserve"> ROUND((J426-L426)/86400, 0)</f>
        <v>60</v>
      </c>
      <c r="P426" t="b">
        <v>0</v>
      </c>
      <c r="Q426">
        <v>5</v>
      </c>
      <c r="R426" s="14">
        <f>IFERROR(ROUND(E426/Q426,2), "N/A")</f>
        <v>40.78</v>
      </c>
      <c r="S426" t="b">
        <v>0</v>
      </c>
      <c r="T426" t="s">
        <v>8268</v>
      </c>
      <c r="U426" t="s">
        <v>8274</v>
      </c>
    </row>
    <row r="427" spans="1:21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s="12">
        <f>ROUND(E427/D427, 0)</f>
        <v>0</v>
      </c>
      <c r="G427" t="s">
        <v>8220</v>
      </c>
      <c r="H427" t="s">
        <v>8223</v>
      </c>
      <c r="I427" t="s">
        <v>8245</v>
      </c>
      <c r="J427">
        <v>1448660404</v>
      </c>
      <c r="K427" s="9">
        <f>(J427/86400) + DATE(1970,1,1)</f>
        <v>42335.902824074074</v>
      </c>
      <c r="L427">
        <v>1443472804</v>
      </c>
      <c r="M427" s="9">
        <f>(L427/86400) + DATE(1970,1,1)</f>
        <v>42275.861157407402</v>
      </c>
      <c r="N427" s="18">
        <f>YEAR(M427)</f>
        <v>2015</v>
      </c>
      <c r="O427" s="18">
        <f xml:space="preserve"> ROUND((J427-L427)/86400, 0)</f>
        <v>60</v>
      </c>
      <c r="P427" t="b">
        <v>0</v>
      </c>
      <c r="Q427">
        <v>2</v>
      </c>
      <c r="R427" s="14">
        <f>IFERROR(ROUND(E427/Q427,2), "N/A")</f>
        <v>3</v>
      </c>
      <c r="S427" t="b">
        <v>0</v>
      </c>
      <c r="T427" t="s">
        <v>8268</v>
      </c>
      <c r="U427" t="s">
        <v>8274</v>
      </c>
    </row>
    <row r="428" spans="1:21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s="12">
        <f>ROUND(E428/D428, 0)</f>
        <v>0</v>
      </c>
      <c r="G428" t="s">
        <v>8220</v>
      </c>
      <c r="H428" t="s">
        <v>8223</v>
      </c>
      <c r="I428" t="s">
        <v>8245</v>
      </c>
      <c r="J428">
        <v>1456851914</v>
      </c>
      <c r="K428" s="9">
        <f>(J428/86400) + DATE(1970,1,1)</f>
        <v>42430.711967592593</v>
      </c>
      <c r="L428">
        <v>1454259914</v>
      </c>
      <c r="M428" s="9">
        <f>(L428/86400) + DATE(1970,1,1)</f>
        <v>42400.711967592593</v>
      </c>
      <c r="N428" s="18">
        <f>YEAR(M428)</f>
        <v>2016</v>
      </c>
      <c r="O428" s="18">
        <f xml:space="preserve"> ROUND((J428-L428)/86400, 0)</f>
        <v>30</v>
      </c>
      <c r="P428" t="b">
        <v>0</v>
      </c>
      <c r="Q428">
        <v>8</v>
      </c>
      <c r="R428" s="14">
        <f>IFERROR(ROUND(E428/Q428,2), "N/A")</f>
        <v>16.63</v>
      </c>
      <c r="S428" t="b">
        <v>0</v>
      </c>
      <c r="T428" t="s">
        <v>8268</v>
      </c>
      <c r="U428" t="s">
        <v>8274</v>
      </c>
    </row>
    <row r="429" spans="1:21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s="12">
        <f>ROUND(E429/D429, 0)</f>
        <v>0</v>
      </c>
      <c r="G429" t="s">
        <v>8220</v>
      </c>
      <c r="H429" t="s">
        <v>8223</v>
      </c>
      <c r="I429" t="s">
        <v>8245</v>
      </c>
      <c r="J429">
        <v>1445540340</v>
      </c>
      <c r="K429" s="9">
        <f>(J429/86400) + DATE(1970,1,1)</f>
        <v>42299.790972222225</v>
      </c>
      <c r="L429">
        <v>1444340940</v>
      </c>
      <c r="M429" s="9">
        <f>(L429/86400) + DATE(1970,1,1)</f>
        <v>42285.90902777778</v>
      </c>
      <c r="N429" s="18">
        <f>YEAR(M429)</f>
        <v>2015</v>
      </c>
      <c r="O429" s="18">
        <f xml:space="preserve"> ROUND((J429-L429)/86400, 0)</f>
        <v>14</v>
      </c>
      <c r="P429" t="b">
        <v>0</v>
      </c>
      <c r="Q429">
        <v>0</v>
      </c>
      <c r="R429" s="14" t="str">
        <f>IFERROR(ROUND(E429/Q429,2), "N/A")</f>
        <v>N/A</v>
      </c>
      <c r="S429" t="b">
        <v>0</v>
      </c>
      <c r="T429" t="s">
        <v>8268</v>
      </c>
      <c r="U429" t="s">
        <v>8274</v>
      </c>
    </row>
    <row r="430" spans="1:21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s="12">
        <f>ROUND(E430/D430, 0)</f>
        <v>0</v>
      </c>
      <c r="G430" t="s">
        <v>8220</v>
      </c>
      <c r="H430" t="s">
        <v>8223</v>
      </c>
      <c r="I430" t="s">
        <v>8245</v>
      </c>
      <c r="J430">
        <v>1402956000</v>
      </c>
      <c r="K430" s="9">
        <f>(J430/86400) + DATE(1970,1,1)</f>
        <v>41806.916666666664</v>
      </c>
      <c r="L430">
        <v>1400523845</v>
      </c>
      <c r="M430" s="9">
        <f>(L430/86400) + DATE(1970,1,1)</f>
        <v>41778.766724537039</v>
      </c>
      <c r="N430" s="18">
        <f>YEAR(M430)</f>
        <v>2014</v>
      </c>
      <c r="O430" s="18">
        <f xml:space="preserve"> ROUND((J430-L430)/86400, 0)</f>
        <v>28</v>
      </c>
      <c r="P430" t="b">
        <v>0</v>
      </c>
      <c r="Q430">
        <v>13</v>
      </c>
      <c r="R430" s="14">
        <f>IFERROR(ROUND(E430/Q430,2), "N/A")</f>
        <v>52</v>
      </c>
      <c r="S430" t="b">
        <v>0</v>
      </c>
      <c r="T430" t="s">
        <v>8268</v>
      </c>
      <c r="U430" t="s">
        <v>8274</v>
      </c>
    </row>
    <row r="431" spans="1:21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s="12">
        <f>ROUND(E431/D431, 0)</f>
        <v>0</v>
      </c>
      <c r="G431" t="s">
        <v>8220</v>
      </c>
      <c r="H431" t="s">
        <v>8223</v>
      </c>
      <c r="I431" t="s">
        <v>8245</v>
      </c>
      <c r="J431">
        <v>1259297940</v>
      </c>
      <c r="K431" s="9">
        <f>(J431/86400) + DATE(1970,1,1)</f>
        <v>40144.207638888889</v>
      </c>
      <c r="L431">
        <v>1252964282</v>
      </c>
      <c r="M431" s="9">
        <f>(L431/86400) + DATE(1970,1,1)</f>
        <v>40070.901412037041</v>
      </c>
      <c r="N431" s="18">
        <f>YEAR(M431)</f>
        <v>2009</v>
      </c>
      <c r="O431" s="18">
        <f xml:space="preserve"> ROUND((J431-L431)/86400, 0)</f>
        <v>73</v>
      </c>
      <c r="P431" t="b">
        <v>0</v>
      </c>
      <c r="Q431">
        <v>0</v>
      </c>
      <c r="R431" s="14" t="str">
        <f>IFERROR(ROUND(E431/Q431,2), "N/A")</f>
        <v>N/A</v>
      </c>
      <c r="S431" t="b">
        <v>0</v>
      </c>
      <c r="T431" t="s">
        <v>8268</v>
      </c>
      <c r="U431" t="s">
        <v>8274</v>
      </c>
    </row>
    <row r="432" spans="1:21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s="12">
        <f>ROUND(E432/D432, 0)</f>
        <v>0</v>
      </c>
      <c r="G432" t="s">
        <v>8220</v>
      </c>
      <c r="H432" t="s">
        <v>8223</v>
      </c>
      <c r="I432" t="s">
        <v>8245</v>
      </c>
      <c r="J432">
        <v>1378866867</v>
      </c>
      <c r="K432" s="9">
        <f>(J432/86400) + DATE(1970,1,1)</f>
        <v>41528.107256944444</v>
      </c>
      <c r="L432">
        <v>1377570867</v>
      </c>
      <c r="M432" s="9">
        <f>(L432/86400) + DATE(1970,1,1)</f>
        <v>41513.107256944444</v>
      </c>
      <c r="N432" s="18">
        <f>YEAR(M432)</f>
        <v>2013</v>
      </c>
      <c r="O432" s="18">
        <f xml:space="preserve"> ROUND((J432-L432)/86400, 0)</f>
        <v>15</v>
      </c>
      <c r="P432" t="b">
        <v>0</v>
      </c>
      <c r="Q432">
        <v>5</v>
      </c>
      <c r="R432" s="14">
        <f>IFERROR(ROUND(E432/Q432,2), "N/A")</f>
        <v>4.8</v>
      </c>
      <c r="S432" t="b">
        <v>0</v>
      </c>
      <c r="T432" t="s">
        <v>8268</v>
      </c>
      <c r="U432" t="s">
        <v>8274</v>
      </c>
    </row>
    <row r="433" spans="1:21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s="12">
        <f>ROUND(E433/D433, 0)</f>
        <v>0</v>
      </c>
      <c r="G433" t="s">
        <v>8220</v>
      </c>
      <c r="H433" t="s">
        <v>8224</v>
      </c>
      <c r="I433" t="s">
        <v>8246</v>
      </c>
      <c r="J433">
        <v>1467752083</v>
      </c>
      <c r="K433" s="9">
        <f>(J433/86400) + DATE(1970,1,1)</f>
        <v>42556.871331018519</v>
      </c>
      <c r="L433">
        <v>1465160083</v>
      </c>
      <c r="M433" s="9">
        <f>(L433/86400) + DATE(1970,1,1)</f>
        <v>42526.871331018519</v>
      </c>
      <c r="N433" s="18">
        <f>YEAR(M433)</f>
        <v>2016</v>
      </c>
      <c r="O433" s="18">
        <f xml:space="preserve"> ROUND((J433-L433)/86400, 0)</f>
        <v>30</v>
      </c>
      <c r="P433" t="b">
        <v>0</v>
      </c>
      <c r="Q433">
        <v>8</v>
      </c>
      <c r="R433" s="14">
        <f>IFERROR(ROUND(E433/Q433,2), "N/A")</f>
        <v>51.88</v>
      </c>
      <c r="S433" t="b">
        <v>0</v>
      </c>
      <c r="T433" t="s">
        <v>8268</v>
      </c>
      <c r="U433" t="s">
        <v>8274</v>
      </c>
    </row>
    <row r="434" spans="1:21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s="12">
        <f>ROUND(E434/D434, 0)</f>
        <v>0</v>
      </c>
      <c r="G434" t="s">
        <v>8220</v>
      </c>
      <c r="H434" t="s">
        <v>8223</v>
      </c>
      <c r="I434" t="s">
        <v>8245</v>
      </c>
      <c r="J434">
        <v>1445448381</v>
      </c>
      <c r="K434" s="9">
        <f>(J434/86400) + DATE(1970,1,1)</f>
        <v>42298.726631944446</v>
      </c>
      <c r="L434">
        <v>1440264381</v>
      </c>
      <c r="M434" s="9">
        <f>(L434/86400) + DATE(1970,1,1)</f>
        <v>42238.726631944446</v>
      </c>
      <c r="N434" s="18">
        <f>YEAR(M434)</f>
        <v>2015</v>
      </c>
      <c r="O434" s="18">
        <f xml:space="preserve"> ROUND((J434-L434)/86400, 0)</f>
        <v>60</v>
      </c>
      <c r="P434" t="b">
        <v>0</v>
      </c>
      <c r="Q434">
        <v>8</v>
      </c>
      <c r="R434" s="14">
        <f>IFERROR(ROUND(E434/Q434,2), "N/A")</f>
        <v>71.25</v>
      </c>
      <c r="S434" t="b">
        <v>0</v>
      </c>
      <c r="T434" t="s">
        <v>8268</v>
      </c>
      <c r="U434" t="s">
        <v>8274</v>
      </c>
    </row>
    <row r="435" spans="1:21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s="12">
        <f>ROUND(E435/D435, 0)</f>
        <v>0</v>
      </c>
      <c r="G435" t="s">
        <v>8220</v>
      </c>
      <c r="H435" t="s">
        <v>8223</v>
      </c>
      <c r="I435" t="s">
        <v>8245</v>
      </c>
      <c r="J435">
        <v>1444576022</v>
      </c>
      <c r="K435" s="9">
        <f>(J435/86400) + DATE(1970,1,1)</f>
        <v>42288.629884259259</v>
      </c>
      <c r="L435">
        <v>1439392022</v>
      </c>
      <c r="M435" s="9">
        <f>(L435/86400) + DATE(1970,1,1)</f>
        <v>42228.629884259259</v>
      </c>
      <c r="N435" s="18">
        <f>YEAR(M435)</f>
        <v>2015</v>
      </c>
      <c r="O435" s="18">
        <f xml:space="preserve"> ROUND((J435-L435)/86400, 0)</f>
        <v>60</v>
      </c>
      <c r="P435" t="b">
        <v>0</v>
      </c>
      <c r="Q435">
        <v>0</v>
      </c>
      <c r="R435" s="14" t="str">
        <f>IFERROR(ROUND(E435/Q435,2), "N/A")</f>
        <v>N/A</v>
      </c>
      <c r="S435" t="b">
        <v>0</v>
      </c>
      <c r="T435" t="s">
        <v>8268</v>
      </c>
      <c r="U435" t="s">
        <v>8274</v>
      </c>
    </row>
    <row r="436" spans="1:21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s="12">
        <f>ROUND(E436/D436, 0)</f>
        <v>0</v>
      </c>
      <c r="G436" t="s">
        <v>8220</v>
      </c>
      <c r="H436" t="s">
        <v>8223</v>
      </c>
      <c r="I436" t="s">
        <v>8245</v>
      </c>
      <c r="J436">
        <v>1385931702</v>
      </c>
      <c r="K436" s="9">
        <f>(J436/86400) + DATE(1970,1,1)</f>
        <v>41609.876180555555</v>
      </c>
      <c r="L436">
        <v>1383076902</v>
      </c>
      <c r="M436" s="9">
        <f>(L436/86400) + DATE(1970,1,1)</f>
        <v>41576.834513888891</v>
      </c>
      <c r="N436" s="18">
        <f>YEAR(M436)</f>
        <v>2013</v>
      </c>
      <c r="O436" s="18">
        <f xml:space="preserve"> ROUND((J436-L436)/86400, 0)</f>
        <v>33</v>
      </c>
      <c r="P436" t="b">
        <v>0</v>
      </c>
      <c r="Q436">
        <v>2</v>
      </c>
      <c r="R436" s="14">
        <f>IFERROR(ROUND(E436/Q436,2), "N/A")</f>
        <v>62.5</v>
      </c>
      <c r="S436" t="b">
        <v>0</v>
      </c>
      <c r="T436" t="s">
        <v>8268</v>
      </c>
      <c r="U436" t="s">
        <v>8274</v>
      </c>
    </row>
    <row r="437" spans="1:21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s="12">
        <f>ROUND(E437/D437, 0)</f>
        <v>0</v>
      </c>
      <c r="G437" t="s">
        <v>8220</v>
      </c>
      <c r="H437" t="s">
        <v>8223</v>
      </c>
      <c r="I437" t="s">
        <v>8245</v>
      </c>
      <c r="J437">
        <v>1379094980</v>
      </c>
      <c r="K437" s="9">
        <f>(J437/86400) + DATE(1970,1,1)</f>
        <v>41530.747453703705</v>
      </c>
      <c r="L437">
        <v>1376502980</v>
      </c>
      <c r="M437" s="9">
        <f>(L437/86400) + DATE(1970,1,1)</f>
        <v>41500.747453703705</v>
      </c>
      <c r="N437" s="18">
        <f>YEAR(M437)</f>
        <v>2013</v>
      </c>
      <c r="O437" s="18">
        <f xml:space="preserve"> ROUND((J437-L437)/86400, 0)</f>
        <v>30</v>
      </c>
      <c r="P437" t="b">
        <v>0</v>
      </c>
      <c r="Q437">
        <v>3</v>
      </c>
      <c r="R437" s="14">
        <f>IFERROR(ROUND(E437/Q437,2), "N/A")</f>
        <v>1</v>
      </c>
      <c r="S437" t="b">
        <v>0</v>
      </c>
      <c r="T437" t="s">
        <v>8268</v>
      </c>
      <c r="U437" t="s">
        <v>8274</v>
      </c>
    </row>
    <row r="438" spans="1:21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s="12">
        <f>ROUND(E438/D438, 0)</f>
        <v>0</v>
      </c>
      <c r="G438" t="s">
        <v>8220</v>
      </c>
      <c r="H438" t="s">
        <v>8223</v>
      </c>
      <c r="I438" t="s">
        <v>8245</v>
      </c>
      <c r="J438">
        <v>1375260113</v>
      </c>
      <c r="K438" s="9">
        <f>(J438/86400) + DATE(1970,1,1)</f>
        <v>41486.36241898148</v>
      </c>
      <c r="L438">
        <v>1372668113</v>
      </c>
      <c r="M438" s="9">
        <f>(L438/86400) + DATE(1970,1,1)</f>
        <v>41456.36241898148</v>
      </c>
      <c r="N438" s="18">
        <f>YEAR(M438)</f>
        <v>2013</v>
      </c>
      <c r="O438" s="18">
        <f xml:space="preserve"> ROUND((J438-L438)/86400, 0)</f>
        <v>30</v>
      </c>
      <c r="P438" t="b">
        <v>0</v>
      </c>
      <c r="Q438">
        <v>0</v>
      </c>
      <c r="R438" s="14" t="str">
        <f>IFERROR(ROUND(E438/Q438,2), "N/A")</f>
        <v>N/A</v>
      </c>
      <c r="S438" t="b">
        <v>0</v>
      </c>
      <c r="T438" t="s">
        <v>8268</v>
      </c>
      <c r="U438" t="s">
        <v>8274</v>
      </c>
    </row>
    <row r="439" spans="1:21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s="12">
        <f>ROUND(E439/D439, 0)</f>
        <v>0</v>
      </c>
      <c r="G439" t="s">
        <v>8220</v>
      </c>
      <c r="H439" t="s">
        <v>8228</v>
      </c>
      <c r="I439" t="s">
        <v>8250</v>
      </c>
      <c r="J439">
        <v>1475912326</v>
      </c>
      <c r="K439" s="9">
        <f>(J439/86400) + DATE(1970,1,1)</f>
        <v>42651.31858796296</v>
      </c>
      <c r="L439">
        <v>1470728326</v>
      </c>
      <c r="M439" s="9">
        <f>(L439/86400) + DATE(1970,1,1)</f>
        <v>42591.31858796296</v>
      </c>
      <c r="N439" s="18">
        <f>YEAR(M439)</f>
        <v>2016</v>
      </c>
      <c r="O439" s="18">
        <f xml:space="preserve"> ROUND((J439-L439)/86400, 0)</f>
        <v>60</v>
      </c>
      <c r="P439" t="b">
        <v>0</v>
      </c>
      <c r="Q439">
        <v>0</v>
      </c>
      <c r="R439" s="14" t="str">
        <f>IFERROR(ROUND(E439/Q439,2), "N/A")</f>
        <v>N/A</v>
      </c>
      <c r="S439" t="b">
        <v>0</v>
      </c>
      <c r="T439" t="s">
        <v>8268</v>
      </c>
      <c r="U439" t="s">
        <v>8274</v>
      </c>
    </row>
    <row r="440" spans="1:21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s="12">
        <f>ROUND(E440/D440, 0)</f>
        <v>0</v>
      </c>
      <c r="G440" t="s">
        <v>8220</v>
      </c>
      <c r="H440" t="s">
        <v>8223</v>
      </c>
      <c r="I440" t="s">
        <v>8245</v>
      </c>
      <c r="J440">
        <v>1447830958</v>
      </c>
      <c r="K440" s="9">
        <f>(J440/86400) + DATE(1970,1,1)</f>
        <v>42326.302754629629</v>
      </c>
      <c r="L440">
        <v>1445235358</v>
      </c>
      <c r="M440" s="9">
        <f>(L440/86400) + DATE(1970,1,1)</f>
        <v>42296.261087962965</v>
      </c>
      <c r="N440" s="18">
        <f>YEAR(M440)</f>
        <v>2015</v>
      </c>
      <c r="O440" s="18">
        <f xml:space="preserve"> ROUND((J440-L440)/86400, 0)</f>
        <v>30</v>
      </c>
      <c r="P440" t="b">
        <v>0</v>
      </c>
      <c r="Q440">
        <v>11</v>
      </c>
      <c r="R440" s="14">
        <f>IFERROR(ROUND(E440/Q440,2), "N/A")</f>
        <v>170.55</v>
      </c>
      <c r="S440" t="b">
        <v>0</v>
      </c>
      <c r="T440" t="s">
        <v>8268</v>
      </c>
      <c r="U440" t="s">
        <v>8274</v>
      </c>
    </row>
    <row r="441" spans="1:21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s="12">
        <f>ROUND(E441/D441, 0)</f>
        <v>0</v>
      </c>
      <c r="G441" t="s">
        <v>8220</v>
      </c>
      <c r="H441" t="s">
        <v>8223</v>
      </c>
      <c r="I441" t="s">
        <v>8245</v>
      </c>
      <c r="J441">
        <v>1413569818</v>
      </c>
      <c r="K441" s="9">
        <f>(J441/86400) + DATE(1970,1,1)</f>
        <v>41929.761782407411</v>
      </c>
      <c r="L441">
        <v>1412705818</v>
      </c>
      <c r="M441" s="9">
        <f>(L441/86400) + DATE(1970,1,1)</f>
        <v>41919.761782407411</v>
      </c>
      <c r="N441" s="18">
        <f>YEAR(M441)</f>
        <v>2014</v>
      </c>
      <c r="O441" s="18">
        <f xml:space="preserve"> ROUND((J441-L441)/86400, 0)</f>
        <v>10</v>
      </c>
      <c r="P441" t="b">
        <v>0</v>
      </c>
      <c r="Q441">
        <v>0</v>
      </c>
      <c r="R441" s="14" t="str">
        <f>IFERROR(ROUND(E441/Q441,2), "N/A")</f>
        <v>N/A</v>
      </c>
      <c r="S441" t="b">
        <v>0</v>
      </c>
      <c r="T441" t="s">
        <v>8268</v>
      </c>
      <c r="U441" t="s">
        <v>8274</v>
      </c>
    </row>
    <row r="442" spans="1:21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s="12">
        <f>ROUND(E442/D442, 0)</f>
        <v>0</v>
      </c>
      <c r="G442" t="s">
        <v>8220</v>
      </c>
      <c r="H442" t="s">
        <v>8223</v>
      </c>
      <c r="I442" t="s">
        <v>8245</v>
      </c>
      <c r="J442">
        <v>1458859153</v>
      </c>
      <c r="K442" s="9">
        <f>(J442/86400) + DATE(1970,1,1)</f>
        <v>42453.943900462968</v>
      </c>
      <c r="L442">
        <v>1456270753</v>
      </c>
      <c r="M442" s="9">
        <f>(L442/86400) + DATE(1970,1,1)</f>
        <v>42423.985567129625</v>
      </c>
      <c r="N442" s="18">
        <f>YEAR(M442)</f>
        <v>2016</v>
      </c>
      <c r="O442" s="18">
        <f xml:space="preserve"> ROUND((J442-L442)/86400, 0)</f>
        <v>30</v>
      </c>
      <c r="P442" t="b">
        <v>0</v>
      </c>
      <c r="Q442">
        <v>1</v>
      </c>
      <c r="R442" s="14">
        <f>IFERROR(ROUND(E442/Q442,2), "N/A")</f>
        <v>5</v>
      </c>
      <c r="S442" t="b">
        <v>0</v>
      </c>
      <c r="T442" t="s">
        <v>8268</v>
      </c>
      <c r="U442" t="s">
        <v>8274</v>
      </c>
    </row>
    <row r="443" spans="1:21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s="12">
        <f>ROUND(E443/D443, 0)</f>
        <v>0</v>
      </c>
      <c r="G443" t="s">
        <v>8220</v>
      </c>
      <c r="H443" t="s">
        <v>8224</v>
      </c>
      <c r="I443" t="s">
        <v>8246</v>
      </c>
      <c r="J443">
        <v>1383418996</v>
      </c>
      <c r="K443" s="9">
        <f>(J443/86400) + DATE(1970,1,1)</f>
        <v>41580.793935185182</v>
      </c>
      <c r="L443">
        <v>1380826996</v>
      </c>
      <c r="M443" s="9">
        <f>(L443/86400) + DATE(1970,1,1)</f>
        <v>41550.793935185182</v>
      </c>
      <c r="N443" s="18">
        <f>YEAR(M443)</f>
        <v>2013</v>
      </c>
      <c r="O443" s="18">
        <f xml:space="preserve"> ROUND((J443-L443)/86400, 0)</f>
        <v>30</v>
      </c>
      <c r="P443" t="b">
        <v>0</v>
      </c>
      <c r="Q443">
        <v>0</v>
      </c>
      <c r="R443" s="14" t="str">
        <f>IFERROR(ROUND(E443/Q443,2), "N/A")</f>
        <v>N/A</v>
      </c>
      <c r="S443" t="b">
        <v>0</v>
      </c>
      <c r="T443" t="s">
        <v>8268</v>
      </c>
      <c r="U443" t="s">
        <v>8274</v>
      </c>
    </row>
    <row r="444" spans="1:21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s="12">
        <f>ROUND(E444/D444, 0)</f>
        <v>0</v>
      </c>
      <c r="G444" t="s">
        <v>8220</v>
      </c>
      <c r="H444" t="s">
        <v>8223</v>
      </c>
      <c r="I444" t="s">
        <v>8245</v>
      </c>
      <c r="J444">
        <v>1424380783</v>
      </c>
      <c r="K444" s="9">
        <f>(J444/86400) + DATE(1970,1,1)</f>
        <v>42054.888692129629</v>
      </c>
      <c r="L444">
        <v>1421788783</v>
      </c>
      <c r="M444" s="9">
        <f>(L444/86400) + DATE(1970,1,1)</f>
        <v>42024.888692129629</v>
      </c>
      <c r="N444" s="18">
        <f>YEAR(M444)</f>
        <v>2015</v>
      </c>
      <c r="O444" s="18">
        <f xml:space="preserve"> ROUND((J444-L444)/86400, 0)</f>
        <v>30</v>
      </c>
      <c r="P444" t="b">
        <v>0</v>
      </c>
      <c r="Q444">
        <v>17</v>
      </c>
      <c r="R444" s="14">
        <f>IFERROR(ROUND(E444/Q444,2), "N/A")</f>
        <v>393.59</v>
      </c>
      <c r="S444" t="b">
        <v>0</v>
      </c>
      <c r="T444" t="s">
        <v>8268</v>
      </c>
      <c r="U444" t="s">
        <v>8274</v>
      </c>
    </row>
    <row r="445" spans="1:21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s="12">
        <f>ROUND(E445/D445, 0)</f>
        <v>0</v>
      </c>
      <c r="G445" t="s">
        <v>8220</v>
      </c>
      <c r="H445" t="s">
        <v>8228</v>
      </c>
      <c r="I445" t="s">
        <v>8250</v>
      </c>
      <c r="J445">
        <v>1391991701</v>
      </c>
      <c r="K445" s="9">
        <f>(J445/86400) + DATE(1970,1,1)</f>
        <v>41680.015057870369</v>
      </c>
      <c r="L445">
        <v>1389399701</v>
      </c>
      <c r="M445" s="9">
        <f>(L445/86400) + DATE(1970,1,1)</f>
        <v>41650.015057870369</v>
      </c>
      <c r="N445" s="18">
        <f>YEAR(M445)</f>
        <v>2014</v>
      </c>
      <c r="O445" s="18">
        <f xml:space="preserve"> ROUND((J445-L445)/86400, 0)</f>
        <v>30</v>
      </c>
      <c r="P445" t="b">
        <v>0</v>
      </c>
      <c r="Q445">
        <v>2</v>
      </c>
      <c r="R445" s="14">
        <f>IFERROR(ROUND(E445/Q445,2), "N/A")</f>
        <v>5</v>
      </c>
      <c r="S445" t="b">
        <v>0</v>
      </c>
      <c r="T445" t="s">
        <v>8268</v>
      </c>
      <c r="U445" t="s">
        <v>8274</v>
      </c>
    </row>
    <row r="446" spans="1:21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s="12">
        <f>ROUND(E446/D446, 0)</f>
        <v>0</v>
      </c>
      <c r="G446" t="s">
        <v>8220</v>
      </c>
      <c r="H446" t="s">
        <v>8223</v>
      </c>
      <c r="I446" t="s">
        <v>8245</v>
      </c>
      <c r="J446">
        <v>1329342361</v>
      </c>
      <c r="K446" s="9">
        <f>(J446/86400) + DATE(1970,1,1)</f>
        <v>40954.906956018516</v>
      </c>
      <c r="L446">
        <v>1324158361</v>
      </c>
      <c r="M446" s="9">
        <f>(L446/86400) + DATE(1970,1,1)</f>
        <v>40894.906956018516</v>
      </c>
      <c r="N446" s="18">
        <f>YEAR(M446)</f>
        <v>2011</v>
      </c>
      <c r="O446" s="18">
        <f xml:space="preserve"> ROUND((J446-L446)/86400, 0)</f>
        <v>60</v>
      </c>
      <c r="P446" t="b">
        <v>0</v>
      </c>
      <c r="Q446">
        <v>1</v>
      </c>
      <c r="R446" s="14">
        <f>IFERROR(ROUND(E446/Q446,2), "N/A")</f>
        <v>50</v>
      </c>
      <c r="S446" t="b">
        <v>0</v>
      </c>
      <c r="T446" t="s">
        <v>8268</v>
      </c>
      <c r="U446" t="s">
        <v>8274</v>
      </c>
    </row>
    <row r="447" spans="1:21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s="12">
        <f>ROUND(E447/D447, 0)</f>
        <v>0</v>
      </c>
      <c r="G447" t="s">
        <v>8220</v>
      </c>
      <c r="H447" t="s">
        <v>8223</v>
      </c>
      <c r="I447" t="s">
        <v>8245</v>
      </c>
      <c r="J447">
        <v>1432195375</v>
      </c>
      <c r="K447" s="9">
        <f>(J447/86400) + DATE(1970,1,1)</f>
        <v>42145.335358796292</v>
      </c>
      <c r="L447">
        <v>1430899375</v>
      </c>
      <c r="M447" s="9">
        <f>(L447/86400) + DATE(1970,1,1)</f>
        <v>42130.335358796292</v>
      </c>
      <c r="N447" s="18">
        <f>YEAR(M447)</f>
        <v>2015</v>
      </c>
      <c r="O447" s="18">
        <f xml:space="preserve"> ROUND((J447-L447)/86400, 0)</f>
        <v>15</v>
      </c>
      <c r="P447" t="b">
        <v>0</v>
      </c>
      <c r="Q447">
        <v>2</v>
      </c>
      <c r="R447" s="14">
        <f>IFERROR(ROUND(E447/Q447,2), "N/A")</f>
        <v>1</v>
      </c>
      <c r="S447" t="b">
        <v>0</v>
      </c>
      <c r="T447" t="s">
        <v>8268</v>
      </c>
      <c r="U447" t="s">
        <v>8274</v>
      </c>
    </row>
    <row r="448" spans="1:21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s="12">
        <f>ROUND(E448/D448, 0)</f>
        <v>0</v>
      </c>
      <c r="G448" t="s">
        <v>8220</v>
      </c>
      <c r="H448" t="s">
        <v>8223</v>
      </c>
      <c r="I448" t="s">
        <v>8245</v>
      </c>
      <c r="J448">
        <v>1425434420</v>
      </c>
      <c r="K448" s="9">
        <f>(J448/86400) + DATE(1970,1,1)</f>
        <v>42067.083564814813</v>
      </c>
      <c r="L448">
        <v>1422842420</v>
      </c>
      <c r="M448" s="9">
        <f>(L448/86400) + DATE(1970,1,1)</f>
        <v>42037.083564814813</v>
      </c>
      <c r="N448" s="18">
        <f>YEAR(M448)</f>
        <v>2015</v>
      </c>
      <c r="O448" s="18">
        <f xml:space="preserve"> ROUND((J448-L448)/86400, 0)</f>
        <v>30</v>
      </c>
      <c r="P448" t="b">
        <v>0</v>
      </c>
      <c r="Q448">
        <v>16</v>
      </c>
      <c r="R448" s="14">
        <f>IFERROR(ROUND(E448/Q448,2), "N/A")</f>
        <v>47.88</v>
      </c>
      <c r="S448" t="b">
        <v>0</v>
      </c>
      <c r="T448" t="s">
        <v>8268</v>
      </c>
      <c r="U448" t="s">
        <v>8274</v>
      </c>
    </row>
    <row r="449" spans="1:21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s="12">
        <f>ROUND(E449/D449, 0)</f>
        <v>0</v>
      </c>
      <c r="G449" t="s">
        <v>8220</v>
      </c>
      <c r="H449" t="s">
        <v>8224</v>
      </c>
      <c r="I449" t="s">
        <v>8246</v>
      </c>
      <c r="J449">
        <v>1364041163</v>
      </c>
      <c r="K449" s="9">
        <f>(J449/86400) + DATE(1970,1,1)</f>
        <v>41356.513460648144</v>
      </c>
      <c r="L449">
        <v>1361884763</v>
      </c>
      <c r="M449" s="9">
        <f>(L449/86400) + DATE(1970,1,1)</f>
        <v>41331.555127314816</v>
      </c>
      <c r="N449" s="18">
        <f>YEAR(M449)</f>
        <v>2013</v>
      </c>
      <c r="O449" s="18">
        <f xml:space="preserve"> ROUND((J449-L449)/86400, 0)</f>
        <v>25</v>
      </c>
      <c r="P449" t="b">
        <v>0</v>
      </c>
      <c r="Q449">
        <v>1</v>
      </c>
      <c r="R449" s="14">
        <f>IFERROR(ROUND(E449/Q449,2), "N/A")</f>
        <v>5</v>
      </c>
      <c r="S449" t="b">
        <v>0</v>
      </c>
      <c r="T449" t="s">
        <v>8268</v>
      </c>
      <c r="U449" t="s">
        <v>8274</v>
      </c>
    </row>
    <row r="450" spans="1:21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s="12">
        <f>ROUND(E450/D450, 0)</f>
        <v>0</v>
      </c>
      <c r="G450" t="s">
        <v>8220</v>
      </c>
      <c r="H450" t="s">
        <v>8223</v>
      </c>
      <c r="I450" t="s">
        <v>8245</v>
      </c>
      <c r="J450">
        <v>1400091095</v>
      </c>
      <c r="K450" s="9">
        <f>(J450/86400) + DATE(1970,1,1)</f>
        <v>41773.758043981477</v>
      </c>
      <c r="L450">
        <v>1398363095</v>
      </c>
      <c r="M450" s="9">
        <f>(L450/86400) + DATE(1970,1,1)</f>
        <v>41753.758043981477</v>
      </c>
      <c r="N450" s="18">
        <f>YEAR(M450)</f>
        <v>2014</v>
      </c>
      <c r="O450" s="18">
        <f xml:space="preserve"> ROUND((J450-L450)/86400, 0)</f>
        <v>20</v>
      </c>
      <c r="P450" t="b">
        <v>0</v>
      </c>
      <c r="Q450">
        <v>4</v>
      </c>
      <c r="R450" s="14">
        <f>IFERROR(ROUND(E450/Q450,2), "N/A")</f>
        <v>20.5</v>
      </c>
      <c r="S450" t="b">
        <v>0</v>
      </c>
      <c r="T450" t="s">
        <v>8268</v>
      </c>
      <c r="U450" t="s">
        <v>8274</v>
      </c>
    </row>
    <row r="451" spans="1:21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s="12">
        <f>ROUND(E451/D451, 0)</f>
        <v>0</v>
      </c>
      <c r="G451" t="s">
        <v>8220</v>
      </c>
      <c r="H451" t="s">
        <v>8224</v>
      </c>
      <c r="I451" t="s">
        <v>8246</v>
      </c>
      <c r="J451">
        <v>1382017085</v>
      </c>
      <c r="K451" s="9">
        <f>(J451/86400) + DATE(1970,1,1)</f>
        <v>41564.568113425928</v>
      </c>
      <c r="L451">
        <v>1379425085</v>
      </c>
      <c r="M451" s="9">
        <f>(L451/86400) + DATE(1970,1,1)</f>
        <v>41534.568113425928</v>
      </c>
      <c r="N451" s="18">
        <f>YEAR(M451)</f>
        <v>2013</v>
      </c>
      <c r="O451" s="18">
        <f xml:space="preserve"> ROUND((J451-L451)/86400, 0)</f>
        <v>30</v>
      </c>
      <c r="P451" t="b">
        <v>0</v>
      </c>
      <c r="Q451">
        <v>5</v>
      </c>
      <c r="R451" s="14">
        <f>IFERROR(ROUND(E451/Q451,2), "N/A")</f>
        <v>9</v>
      </c>
      <c r="S451" t="b">
        <v>0</v>
      </c>
      <c r="T451" t="s">
        <v>8268</v>
      </c>
      <c r="U451" t="s">
        <v>8274</v>
      </c>
    </row>
    <row r="452" spans="1:21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s="12">
        <f>ROUND(E452/D452, 0)</f>
        <v>0</v>
      </c>
      <c r="G452" t="s">
        <v>8220</v>
      </c>
      <c r="H452" t="s">
        <v>8223</v>
      </c>
      <c r="I452" t="s">
        <v>8245</v>
      </c>
      <c r="J452">
        <v>1392417800</v>
      </c>
      <c r="K452" s="9">
        <f>(J452/86400) + DATE(1970,1,1)</f>
        <v>41684.946759259255</v>
      </c>
      <c r="L452">
        <v>1389825800</v>
      </c>
      <c r="M452" s="9">
        <f>(L452/86400) + DATE(1970,1,1)</f>
        <v>41654.946759259255</v>
      </c>
      <c r="N452" s="18">
        <f>YEAR(M452)</f>
        <v>2014</v>
      </c>
      <c r="O452" s="18">
        <f xml:space="preserve"> ROUND((J452-L452)/86400, 0)</f>
        <v>30</v>
      </c>
      <c r="P452" t="b">
        <v>0</v>
      </c>
      <c r="Q452">
        <v>7</v>
      </c>
      <c r="R452" s="14">
        <f>IFERROR(ROUND(E452/Q452,2), "N/A")</f>
        <v>56.57</v>
      </c>
      <c r="S452" t="b">
        <v>0</v>
      </c>
      <c r="T452" t="s">
        <v>8268</v>
      </c>
      <c r="U452" t="s">
        <v>8274</v>
      </c>
    </row>
    <row r="453" spans="1:21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s="12">
        <f>ROUND(E453/D453, 0)</f>
        <v>0</v>
      </c>
      <c r="G453" t="s">
        <v>8220</v>
      </c>
      <c r="H453" t="s">
        <v>8223</v>
      </c>
      <c r="I453" t="s">
        <v>8245</v>
      </c>
      <c r="J453">
        <v>1390669791</v>
      </c>
      <c r="K453" s="9">
        <f>(J453/86400) + DATE(1970,1,1)</f>
        <v>41664.715173611112</v>
      </c>
      <c r="L453">
        <v>1388077791</v>
      </c>
      <c r="M453" s="9">
        <f>(L453/86400) + DATE(1970,1,1)</f>
        <v>41634.715173611112</v>
      </c>
      <c r="N453" s="18">
        <f>YEAR(M453)</f>
        <v>2013</v>
      </c>
      <c r="O453" s="18">
        <f xml:space="preserve"> ROUND((J453-L453)/86400, 0)</f>
        <v>30</v>
      </c>
      <c r="P453" t="b">
        <v>0</v>
      </c>
      <c r="Q453">
        <v>0</v>
      </c>
      <c r="R453" s="14" t="str">
        <f>IFERROR(ROUND(E453/Q453,2), "N/A")</f>
        <v>N/A</v>
      </c>
      <c r="S453" t="b">
        <v>0</v>
      </c>
      <c r="T453" t="s">
        <v>8268</v>
      </c>
      <c r="U453" t="s">
        <v>8274</v>
      </c>
    </row>
    <row r="454" spans="1:21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s="12">
        <f>ROUND(E454/D454, 0)</f>
        <v>1</v>
      </c>
      <c r="G454" t="s">
        <v>8220</v>
      </c>
      <c r="H454" t="s">
        <v>8223</v>
      </c>
      <c r="I454" t="s">
        <v>8245</v>
      </c>
      <c r="J454">
        <v>1431536015</v>
      </c>
      <c r="K454" s="9">
        <f>(J454/86400) + DATE(1970,1,1)</f>
        <v>42137.703877314816</v>
      </c>
      <c r="L454">
        <v>1428944015</v>
      </c>
      <c r="M454" s="9">
        <f>(L454/86400) + DATE(1970,1,1)</f>
        <v>42107.703877314816</v>
      </c>
      <c r="N454" s="18">
        <f>YEAR(M454)</f>
        <v>2015</v>
      </c>
      <c r="O454" s="18">
        <f xml:space="preserve"> ROUND((J454-L454)/86400, 0)</f>
        <v>30</v>
      </c>
      <c r="P454" t="b">
        <v>0</v>
      </c>
      <c r="Q454">
        <v>12</v>
      </c>
      <c r="R454" s="14">
        <f>IFERROR(ROUND(E454/Q454,2), "N/A")</f>
        <v>40</v>
      </c>
      <c r="S454" t="b">
        <v>0</v>
      </c>
      <c r="T454" t="s">
        <v>8268</v>
      </c>
      <c r="U454" t="s">
        <v>8274</v>
      </c>
    </row>
    <row r="455" spans="1:21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s="12">
        <f>ROUND(E455/D455, 0)</f>
        <v>0</v>
      </c>
      <c r="G455" t="s">
        <v>8220</v>
      </c>
      <c r="H455" t="s">
        <v>8223</v>
      </c>
      <c r="I455" t="s">
        <v>8245</v>
      </c>
      <c r="J455">
        <v>1424375279</v>
      </c>
      <c r="K455" s="9">
        <f>(J455/86400) + DATE(1970,1,1)</f>
        <v>42054.824988425928</v>
      </c>
      <c r="L455">
        <v>1422992879</v>
      </c>
      <c r="M455" s="9">
        <f>(L455/86400) + DATE(1970,1,1)</f>
        <v>42038.824988425928</v>
      </c>
      <c r="N455" s="18">
        <f>YEAR(M455)</f>
        <v>2015</v>
      </c>
      <c r="O455" s="18">
        <f xml:space="preserve"> ROUND((J455-L455)/86400, 0)</f>
        <v>16</v>
      </c>
      <c r="P455" t="b">
        <v>0</v>
      </c>
      <c r="Q455">
        <v>2</v>
      </c>
      <c r="R455" s="14">
        <f>IFERROR(ROUND(E455/Q455,2), "N/A")</f>
        <v>13</v>
      </c>
      <c r="S455" t="b">
        <v>0</v>
      </c>
      <c r="T455" t="s">
        <v>8268</v>
      </c>
      <c r="U455" t="s">
        <v>8274</v>
      </c>
    </row>
    <row r="456" spans="1:21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s="12">
        <f>ROUND(E456/D456, 0)</f>
        <v>0</v>
      </c>
      <c r="G456" t="s">
        <v>8220</v>
      </c>
      <c r="H456" t="s">
        <v>8223</v>
      </c>
      <c r="I456" t="s">
        <v>8245</v>
      </c>
      <c r="J456">
        <v>1417007640</v>
      </c>
      <c r="K456" s="9">
        <f>(J456/86400) + DATE(1970,1,1)</f>
        <v>41969.551388888889</v>
      </c>
      <c r="L456">
        <v>1414343571</v>
      </c>
      <c r="M456" s="9">
        <f>(L456/86400) + DATE(1970,1,1)</f>
        <v>41938.717256944445</v>
      </c>
      <c r="N456" s="18">
        <f>YEAR(M456)</f>
        <v>2014</v>
      </c>
      <c r="O456" s="18">
        <f xml:space="preserve"> ROUND((J456-L456)/86400, 0)</f>
        <v>31</v>
      </c>
      <c r="P456" t="b">
        <v>0</v>
      </c>
      <c r="Q456">
        <v>5</v>
      </c>
      <c r="R456" s="14">
        <f>IFERROR(ROUND(E456/Q456,2), "N/A")</f>
        <v>16.399999999999999</v>
      </c>
      <c r="S456" t="b">
        <v>0</v>
      </c>
      <c r="T456" t="s">
        <v>8268</v>
      </c>
      <c r="U456" t="s">
        <v>8274</v>
      </c>
    </row>
    <row r="457" spans="1:21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s="12">
        <f>ROUND(E457/D457, 0)</f>
        <v>0</v>
      </c>
      <c r="G457" t="s">
        <v>8220</v>
      </c>
      <c r="H457" t="s">
        <v>8223</v>
      </c>
      <c r="I457" t="s">
        <v>8245</v>
      </c>
      <c r="J457">
        <v>1334622660</v>
      </c>
      <c r="K457" s="9">
        <f>(J457/86400) + DATE(1970,1,1)</f>
        <v>41016.021527777775</v>
      </c>
      <c r="L457">
        <v>1330733022</v>
      </c>
      <c r="M457" s="9">
        <f>(L457/86400) + DATE(1970,1,1)</f>
        <v>40971.002569444448</v>
      </c>
      <c r="N457" s="18">
        <f>YEAR(M457)</f>
        <v>2012</v>
      </c>
      <c r="O457" s="18">
        <f xml:space="preserve"> ROUND((J457-L457)/86400, 0)</f>
        <v>45</v>
      </c>
      <c r="P457" t="b">
        <v>0</v>
      </c>
      <c r="Q457">
        <v>2</v>
      </c>
      <c r="R457" s="14">
        <f>IFERROR(ROUND(E457/Q457,2), "N/A")</f>
        <v>22.5</v>
      </c>
      <c r="S457" t="b">
        <v>0</v>
      </c>
      <c r="T457" t="s">
        <v>8268</v>
      </c>
      <c r="U457" t="s">
        <v>8274</v>
      </c>
    </row>
    <row r="458" spans="1:21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s="12">
        <f>ROUND(E458/D458, 0)</f>
        <v>0</v>
      </c>
      <c r="G458" t="s">
        <v>8220</v>
      </c>
      <c r="H458" t="s">
        <v>8223</v>
      </c>
      <c r="I458" t="s">
        <v>8245</v>
      </c>
      <c r="J458">
        <v>1382414340</v>
      </c>
      <c r="K458" s="9">
        <f>(J458/86400) + DATE(1970,1,1)</f>
        <v>41569.165972222225</v>
      </c>
      <c r="L458">
        <v>1380559201</v>
      </c>
      <c r="M458" s="9">
        <f>(L458/86400) + DATE(1970,1,1)</f>
        <v>41547.694456018522</v>
      </c>
      <c r="N458" s="18">
        <f>YEAR(M458)</f>
        <v>2013</v>
      </c>
      <c r="O458" s="18">
        <f xml:space="preserve"> ROUND((J458-L458)/86400, 0)</f>
        <v>21</v>
      </c>
      <c r="P458" t="b">
        <v>0</v>
      </c>
      <c r="Q458">
        <v>3</v>
      </c>
      <c r="R458" s="14">
        <f>IFERROR(ROUND(E458/Q458,2), "N/A")</f>
        <v>20.329999999999998</v>
      </c>
      <c r="S458" t="b">
        <v>0</v>
      </c>
      <c r="T458" t="s">
        <v>8268</v>
      </c>
      <c r="U458" t="s">
        <v>8274</v>
      </c>
    </row>
    <row r="459" spans="1:21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s="12">
        <f>ROUND(E459/D459, 0)</f>
        <v>0</v>
      </c>
      <c r="G459" t="s">
        <v>8220</v>
      </c>
      <c r="H459" t="s">
        <v>8228</v>
      </c>
      <c r="I459" t="s">
        <v>8250</v>
      </c>
      <c r="J459">
        <v>1408213512</v>
      </c>
      <c r="K459" s="9">
        <f>(J459/86400) + DATE(1970,1,1)</f>
        <v>41867.767500000002</v>
      </c>
      <c r="L459">
        <v>1405621512</v>
      </c>
      <c r="M459" s="9">
        <f>(L459/86400) + DATE(1970,1,1)</f>
        <v>41837.767500000002</v>
      </c>
      <c r="N459" s="18">
        <f>YEAR(M459)</f>
        <v>2014</v>
      </c>
      <c r="O459" s="18">
        <f xml:space="preserve"> ROUND((J459-L459)/86400, 0)</f>
        <v>30</v>
      </c>
      <c r="P459" t="b">
        <v>0</v>
      </c>
      <c r="Q459">
        <v>0</v>
      </c>
      <c r="R459" s="14" t="str">
        <f>IFERROR(ROUND(E459/Q459,2), "N/A")</f>
        <v>N/A</v>
      </c>
      <c r="S459" t="b">
        <v>0</v>
      </c>
      <c r="T459" t="s">
        <v>8268</v>
      </c>
      <c r="U459" t="s">
        <v>8274</v>
      </c>
    </row>
    <row r="460" spans="1:21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s="12">
        <f>ROUND(E460/D460, 0)</f>
        <v>0</v>
      </c>
      <c r="G460" t="s">
        <v>8220</v>
      </c>
      <c r="H460" t="s">
        <v>8224</v>
      </c>
      <c r="I460" t="s">
        <v>8246</v>
      </c>
      <c r="J460">
        <v>1368550060</v>
      </c>
      <c r="K460" s="9">
        <f>(J460/86400) + DATE(1970,1,1)</f>
        <v>41408.69976851852</v>
      </c>
      <c r="L460">
        <v>1365958060</v>
      </c>
      <c r="M460" s="9">
        <f>(L460/86400) + DATE(1970,1,1)</f>
        <v>41378.69976851852</v>
      </c>
      <c r="N460" s="18">
        <f>YEAR(M460)</f>
        <v>2013</v>
      </c>
      <c r="O460" s="18">
        <f xml:space="preserve"> ROUND((J460-L460)/86400, 0)</f>
        <v>30</v>
      </c>
      <c r="P460" t="b">
        <v>0</v>
      </c>
      <c r="Q460">
        <v>49</v>
      </c>
      <c r="R460" s="14">
        <f>IFERROR(ROUND(E460/Q460,2), "N/A")</f>
        <v>16.760000000000002</v>
      </c>
      <c r="S460" t="b">
        <v>0</v>
      </c>
      <c r="T460" t="s">
        <v>8268</v>
      </c>
      <c r="U460" t="s">
        <v>8274</v>
      </c>
    </row>
    <row r="461" spans="1:21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s="12">
        <f>ROUND(E461/D461, 0)</f>
        <v>0</v>
      </c>
      <c r="G461" t="s">
        <v>8220</v>
      </c>
      <c r="H461" t="s">
        <v>8223</v>
      </c>
      <c r="I461" t="s">
        <v>8245</v>
      </c>
      <c r="J461">
        <v>1321201327</v>
      </c>
      <c r="K461" s="9">
        <f>(J461/86400) + DATE(1970,1,1)</f>
        <v>40860.682025462964</v>
      </c>
      <c r="L461">
        <v>1316013727</v>
      </c>
      <c r="M461" s="9">
        <f>(L461/86400) + DATE(1970,1,1)</f>
        <v>40800.6403587963</v>
      </c>
      <c r="N461" s="18">
        <f>YEAR(M461)</f>
        <v>2011</v>
      </c>
      <c r="O461" s="18">
        <f xml:space="preserve"> ROUND((J461-L461)/86400, 0)</f>
        <v>60</v>
      </c>
      <c r="P461" t="b">
        <v>0</v>
      </c>
      <c r="Q461">
        <v>1</v>
      </c>
      <c r="R461" s="14">
        <f>IFERROR(ROUND(E461/Q461,2), "N/A")</f>
        <v>25</v>
      </c>
      <c r="S461" t="b">
        <v>0</v>
      </c>
      <c r="T461" t="s">
        <v>8268</v>
      </c>
      <c r="U461" t="s">
        <v>8274</v>
      </c>
    </row>
    <row r="462" spans="1:21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s="12">
        <f>ROUND(E462/D462, 0)</f>
        <v>0</v>
      </c>
      <c r="G462" t="s">
        <v>8220</v>
      </c>
      <c r="H462" t="s">
        <v>8223</v>
      </c>
      <c r="I462" t="s">
        <v>8245</v>
      </c>
      <c r="J462">
        <v>1401595200</v>
      </c>
      <c r="K462" s="9">
        <f>(J462/86400) + DATE(1970,1,1)</f>
        <v>41791.166666666664</v>
      </c>
      <c r="L462">
        <v>1398862875</v>
      </c>
      <c r="M462" s="9">
        <f>(L462/86400) + DATE(1970,1,1)</f>
        <v>41759.542534722219</v>
      </c>
      <c r="N462" s="18">
        <f>YEAR(M462)</f>
        <v>2014</v>
      </c>
      <c r="O462" s="18">
        <f xml:space="preserve"> ROUND((J462-L462)/86400, 0)</f>
        <v>32</v>
      </c>
      <c r="P462" t="b">
        <v>0</v>
      </c>
      <c r="Q462">
        <v>2</v>
      </c>
      <c r="R462" s="14">
        <f>IFERROR(ROUND(E462/Q462,2), "N/A")</f>
        <v>12.5</v>
      </c>
      <c r="S462" t="b">
        <v>0</v>
      </c>
      <c r="T462" t="s">
        <v>8268</v>
      </c>
      <c r="U462" t="s">
        <v>8274</v>
      </c>
    </row>
    <row r="463" spans="1:21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s="12">
        <f>ROUND(E463/D463, 0)</f>
        <v>0</v>
      </c>
      <c r="G463" t="s">
        <v>8220</v>
      </c>
      <c r="H463" t="s">
        <v>8224</v>
      </c>
      <c r="I463" t="s">
        <v>8246</v>
      </c>
      <c r="J463">
        <v>1370204367</v>
      </c>
      <c r="K463" s="9">
        <f>(J463/86400) + DATE(1970,1,1)</f>
        <v>41427.84684027778</v>
      </c>
      <c r="L463">
        <v>1368476367</v>
      </c>
      <c r="M463" s="9">
        <f>(L463/86400) + DATE(1970,1,1)</f>
        <v>41407.84684027778</v>
      </c>
      <c r="N463" s="18">
        <f>YEAR(M463)</f>
        <v>2013</v>
      </c>
      <c r="O463" s="18">
        <f xml:space="preserve"> ROUND((J463-L463)/86400, 0)</f>
        <v>20</v>
      </c>
      <c r="P463" t="b">
        <v>0</v>
      </c>
      <c r="Q463">
        <v>0</v>
      </c>
      <c r="R463" s="14" t="str">
        <f>IFERROR(ROUND(E463/Q463,2), "N/A")</f>
        <v>N/A</v>
      </c>
      <c r="S463" t="b">
        <v>0</v>
      </c>
      <c r="T463" t="s">
        <v>8268</v>
      </c>
      <c r="U463" t="s">
        <v>8274</v>
      </c>
    </row>
    <row r="464" spans="1:21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s="12">
        <f>ROUND(E464/D464, 0)</f>
        <v>0</v>
      </c>
      <c r="G464" t="s">
        <v>8220</v>
      </c>
      <c r="H464" t="s">
        <v>8223</v>
      </c>
      <c r="I464" t="s">
        <v>8245</v>
      </c>
      <c r="J464">
        <v>1312945341</v>
      </c>
      <c r="K464" s="9">
        <f>(J464/86400) + DATE(1970,1,1)</f>
        <v>40765.12663194444</v>
      </c>
      <c r="L464">
        <v>1307761341</v>
      </c>
      <c r="M464" s="9">
        <f>(L464/86400) + DATE(1970,1,1)</f>
        <v>40705.12663194444</v>
      </c>
      <c r="N464" s="18">
        <f>YEAR(M464)</f>
        <v>2011</v>
      </c>
      <c r="O464" s="18">
        <f xml:space="preserve"> ROUND((J464-L464)/86400, 0)</f>
        <v>60</v>
      </c>
      <c r="P464" t="b">
        <v>0</v>
      </c>
      <c r="Q464">
        <v>0</v>
      </c>
      <c r="R464" s="14" t="str">
        <f>IFERROR(ROUND(E464/Q464,2), "N/A")</f>
        <v>N/A</v>
      </c>
      <c r="S464" t="b">
        <v>0</v>
      </c>
      <c r="T464" t="s">
        <v>8268</v>
      </c>
      <c r="U464" t="s">
        <v>8274</v>
      </c>
    </row>
    <row r="465" spans="1:21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s="12">
        <f>ROUND(E465/D465, 0)</f>
        <v>0</v>
      </c>
      <c r="G465" t="s">
        <v>8220</v>
      </c>
      <c r="H465" t="s">
        <v>8223</v>
      </c>
      <c r="I465" t="s">
        <v>8245</v>
      </c>
      <c r="J465">
        <v>1316883753</v>
      </c>
      <c r="K465" s="9">
        <f>(J465/86400) + DATE(1970,1,1)</f>
        <v>40810.710104166668</v>
      </c>
      <c r="L465">
        <v>1311699753</v>
      </c>
      <c r="M465" s="9">
        <f>(L465/86400) + DATE(1970,1,1)</f>
        <v>40750.710104166668</v>
      </c>
      <c r="N465" s="18">
        <f>YEAR(M465)</f>
        <v>2011</v>
      </c>
      <c r="O465" s="18">
        <f xml:space="preserve"> ROUND((J465-L465)/86400, 0)</f>
        <v>60</v>
      </c>
      <c r="P465" t="b">
        <v>0</v>
      </c>
      <c r="Q465">
        <v>11</v>
      </c>
      <c r="R465" s="14">
        <f>IFERROR(ROUND(E465/Q465,2), "N/A")</f>
        <v>113.64</v>
      </c>
      <c r="S465" t="b">
        <v>0</v>
      </c>
      <c r="T465" t="s">
        <v>8268</v>
      </c>
      <c r="U465" t="s">
        <v>8274</v>
      </c>
    </row>
    <row r="466" spans="1:21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s="12">
        <f>ROUND(E466/D466, 0)</f>
        <v>0</v>
      </c>
      <c r="G466" t="s">
        <v>8220</v>
      </c>
      <c r="H466" t="s">
        <v>8235</v>
      </c>
      <c r="I466" t="s">
        <v>8248</v>
      </c>
      <c r="J466">
        <v>1463602935</v>
      </c>
      <c r="K466" s="9">
        <f>(J466/86400) + DATE(1970,1,1)</f>
        <v>42508.84878472222</v>
      </c>
      <c r="L466">
        <v>1461874935</v>
      </c>
      <c r="M466" s="9">
        <f>(L466/86400) + DATE(1970,1,1)</f>
        <v>42488.84878472222</v>
      </c>
      <c r="N466" s="18">
        <f>YEAR(M466)</f>
        <v>2016</v>
      </c>
      <c r="O466" s="18">
        <f xml:space="preserve"> ROUND((J466-L466)/86400, 0)</f>
        <v>20</v>
      </c>
      <c r="P466" t="b">
        <v>0</v>
      </c>
      <c r="Q466">
        <v>1</v>
      </c>
      <c r="R466" s="14">
        <f>IFERROR(ROUND(E466/Q466,2), "N/A")</f>
        <v>1</v>
      </c>
      <c r="S466" t="b">
        <v>0</v>
      </c>
      <c r="T466" t="s">
        <v>8268</v>
      </c>
      <c r="U466" t="s">
        <v>8274</v>
      </c>
    </row>
    <row r="467" spans="1:21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s="12">
        <f>ROUND(E467/D467, 0)</f>
        <v>0</v>
      </c>
      <c r="G467" t="s">
        <v>8220</v>
      </c>
      <c r="H467" t="s">
        <v>8223</v>
      </c>
      <c r="I467" t="s">
        <v>8245</v>
      </c>
      <c r="J467">
        <v>1403837574</v>
      </c>
      <c r="K467" s="9">
        <f>(J467/86400) + DATE(1970,1,1)</f>
        <v>41817.120069444441</v>
      </c>
      <c r="L467">
        <v>1402455174</v>
      </c>
      <c r="M467" s="9">
        <f>(L467/86400) + DATE(1970,1,1)</f>
        <v>41801.120069444441</v>
      </c>
      <c r="N467" s="18">
        <f>YEAR(M467)</f>
        <v>2014</v>
      </c>
      <c r="O467" s="18">
        <f xml:space="preserve"> ROUND((J467-L467)/86400, 0)</f>
        <v>16</v>
      </c>
      <c r="P467" t="b">
        <v>0</v>
      </c>
      <c r="Q467">
        <v>8</v>
      </c>
      <c r="R467" s="14">
        <f>IFERROR(ROUND(E467/Q467,2), "N/A")</f>
        <v>17.25</v>
      </c>
      <c r="S467" t="b">
        <v>0</v>
      </c>
      <c r="T467" t="s">
        <v>8268</v>
      </c>
      <c r="U467" t="s">
        <v>8274</v>
      </c>
    </row>
    <row r="468" spans="1:21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s="12">
        <f>ROUND(E468/D468, 0)</f>
        <v>0</v>
      </c>
      <c r="G468" t="s">
        <v>8220</v>
      </c>
      <c r="H468" t="s">
        <v>8223</v>
      </c>
      <c r="I468" t="s">
        <v>8245</v>
      </c>
      <c r="J468">
        <v>1347057464</v>
      </c>
      <c r="K468" s="9">
        <f>(J468/86400) + DATE(1970,1,1)</f>
        <v>41159.942870370374</v>
      </c>
      <c r="L468">
        <v>1344465464</v>
      </c>
      <c r="M468" s="9">
        <f>(L468/86400) + DATE(1970,1,1)</f>
        <v>41129.942870370374</v>
      </c>
      <c r="N468" s="18">
        <f>YEAR(M468)</f>
        <v>2012</v>
      </c>
      <c r="O468" s="18">
        <f xml:space="preserve"> ROUND((J468-L468)/86400, 0)</f>
        <v>30</v>
      </c>
      <c r="P468" t="b">
        <v>0</v>
      </c>
      <c r="Q468">
        <v>5</v>
      </c>
      <c r="R468" s="14">
        <f>IFERROR(ROUND(E468/Q468,2), "N/A")</f>
        <v>15.2</v>
      </c>
      <c r="S468" t="b">
        <v>0</v>
      </c>
      <c r="T468" t="s">
        <v>8268</v>
      </c>
      <c r="U468" t="s">
        <v>8274</v>
      </c>
    </row>
    <row r="469" spans="1:21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s="12">
        <f>ROUND(E469/D469, 0)</f>
        <v>0</v>
      </c>
      <c r="G469" t="s">
        <v>8220</v>
      </c>
      <c r="H469" t="s">
        <v>8223</v>
      </c>
      <c r="I469" t="s">
        <v>8245</v>
      </c>
      <c r="J469">
        <v>1348849134</v>
      </c>
      <c r="K469" s="9">
        <f>(J469/86400) + DATE(1970,1,1)</f>
        <v>41180.679791666669</v>
      </c>
      <c r="L469">
        <v>1344961134</v>
      </c>
      <c r="M469" s="9">
        <f>(L469/86400) + DATE(1970,1,1)</f>
        <v>41135.679791666669</v>
      </c>
      <c r="N469" s="18">
        <f>YEAR(M469)</f>
        <v>2012</v>
      </c>
      <c r="O469" s="18">
        <f xml:space="preserve"> ROUND((J469-L469)/86400, 0)</f>
        <v>45</v>
      </c>
      <c r="P469" t="b">
        <v>0</v>
      </c>
      <c r="Q469">
        <v>39</v>
      </c>
      <c r="R469" s="14">
        <f>IFERROR(ROUND(E469/Q469,2), "N/A")</f>
        <v>110.64</v>
      </c>
      <c r="S469" t="b">
        <v>0</v>
      </c>
      <c r="T469" t="s">
        <v>8268</v>
      </c>
      <c r="U469" t="s">
        <v>8274</v>
      </c>
    </row>
    <row r="470" spans="1:21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s="12">
        <f>ROUND(E470/D470, 0)</f>
        <v>0</v>
      </c>
      <c r="G470" t="s">
        <v>8220</v>
      </c>
      <c r="H470" t="s">
        <v>8223</v>
      </c>
      <c r="I470" t="s">
        <v>8245</v>
      </c>
      <c r="J470">
        <v>1341978665</v>
      </c>
      <c r="K470" s="9">
        <f>(J470/86400) + DATE(1970,1,1)</f>
        <v>41101.160474537035</v>
      </c>
      <c r="L470">
        <v>1336795283</v>
      </c>
      <c r="M470" s="9">
        <f>(L470/86400) + DATE(1970,1,1)</f>
        <v>41041.167627314819</v>
      </c>
      <c r="N470" s="18">
        <f>YEAR(M470)</f>
        <v>2012</v>
      </c>
      <c r="O470" s="18">
        <f xml:space="preserve"> ROUND((J470-L470)/86400, 0)</f>
        <v>60</v>
      </c>
      <c r="P470" t="b">
        <v>0</v>
      </c>
      <c r="Q470">
        <v>0</v>
      </c>
      <c r="R470" s="14" t="str">
        <f>IFERROR(ROUND(E470/Q470,2), "N/A")</f>
        <v>N/A</v>
      </c>
      <c r="S470" t="b">
        <v>0</v>
      </c>
      <c r="T470" t="s">
        <v>8268</v>
      </c>
      <c r="U470" t="s">
        <v>8274</v>
      </c>
    </row>
    <row r="471" spans="1:21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s="12">
        <f>ROUND(E471/D471, 0)</f>
        <v>0</v>
      </c>
      <c r="G471" t="s">
        <v>8220</v>
      </c>
      <c r="H471" t="s">
        <v>8224</v>
      </c>
      <c r="I471" t="s">
        <v>8246</v>
      </c>
      <c r="J471">
        <v>1409960724</v>
      </c>
      <c r="K471" s="9">
        <f>(J471/86400) + DATE(1970,1,1)</f>
        <v>41887.989861111113</v>
      </c>
      <c r="L471">
        <v>1404776724</v>
      </c>
      <c r="M471" s="9">
        <f>(L471/86400) + DATE(1970,1,1)</f>
        <v>41827.989861111113</v>
      </c>
      <c r="N471" s="18">
        <f>YEAR(M471)</f>
        <v>2014</v>
      </c>
      <c r="O471" s="18">
        <f xml:space="preserve"> ROUND((J471-L471)/86400, 0)</f>
        <v>60</v>
      </c>
      <c r="P471" t="b">
        <v>0</v>
      </c>
      <c r="Q471">
        <v>0</v>
      </c>
      <c r="R471" s="14" t="str">
        <f>IFERROR(ROUND(E471/Q471,2), "N/A")</f>
        <v>N/A</v>
      </c>
      <c r="S471" t="b">
        <v>0</v>
      </c>
      <c r="T471" t="s">
        <v>8268</v>
      </c>
      <c r="U471" t="s">
        <v>8274</v>
      </c>
    </row>
    <row r="472" spans="1:21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s="12">
        <f>ROUND(E472/D472, 0)</f>
        <v>0</v>
      </c>
      <c r="G472" t="s">
        <v>8220</v>
      </c>
      <c r="H472" t="s">
        <v>8223</v>
      </c>
      <c r="I472" t="s">
        <v>8245</v>
      </c>
      <c r="J472">
        <v>1389844800</v>
      </c>
      <c r="K472" s="9">
        <f>(J472/86400) + DATE(1970,1,1)</f>
        <v>41655.166666666664</v>
      </c>
      <c r="L472">
        <v>1385524889</v>
      </c>
      <c r="M472" s="9">
        <f>(L472/86400) + DATE(1970,1,1)</f>
        <v>41605.167696759258</v>
      </c>
      <c r="N472" s="18">
        <f>YEAR(M472)</f>
        <v>2013</v>
      </c>
      <c r="O472" s="18">
        <f xml:space="preserve"> ROUND((J472-L472)/86400, 0)</f>
        <v>50</v>
      </c>
      <c r="P472" t="b">
        <v>0</v>
      </c>
      <c r="Q472">
        <v>2</v>
      </c>
      <c r="R472" s="14">
        <f>IFERROR(ROUND(E472/Q472,2), "N/A")</f>
        <v>25.5</v>
      </c>
      <c r="S472" t="b">
        <v>0</v>
      </c>
      <c r="T472" t="s">
        <v>8268</v>
      </c>
      <c r="U472" t="s">
        <v>8274</v>
      </c>
    </row>
    <row r="473" spans="1:21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s="12">
        <f>ROUND(E473/D473, 0)</f>
        <v>0</v>
      </c>
      <c r="G473" t="s">
        <v>8220</v>
      </c>
      <c r="H473" t="s">
        <v>8223</v>
      </c>
      <c r="I473" t="s">
        <v>8245</v>
      </c>
      <c r="J473">
        <v>1397924379</v>
      </c>
      <c r="K473" s="9">
        <f>(J473/86400) + DATE(1970,1,1)</f>
        <v>41748.680312500001</v>
      </c>
      <c r="L473">
        <v>1394039979</v>
      </c>
      <c r="M473" s="9">
        <f>(L473/86400) + DATE(1970,1,1)</f>
        <v>41703.721979166665</v>
      </c>
      <c r="N473" s="18">
        <f>YEAR(M473)</f>
        <v>2014</v>
      </c>
      <c r="O473" s="18">
        <f xml:space="preserve"> ROUND((J473-L473)/86400, 0)</f>
        <v>45</v>
      </c>
      <c r="P473" t="b">
        <v>0</v>
      </c>
      <c r="Q473">
        <v>170</v>
      </c>
      <c r="R473" s="14">
        <f>IFERROR(ROUND(E473/Q473,2), "N/A")</f>
        <v>38.479999999999997</v>
      </c>
      <c r="S473" t="b">
        <v>0</v>
      </c>
      <c r="T473" t="s">
        <v>8268</v>
      </c>
      <c r="U473" t="s">
        <v>8274</v>
      </c>
    </row>
    <row r="474" spans="1:21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s="12">
        <f>ROUND(E474/D474, 0)</f>
        <v>0</v>
      </c>
      <c r="G474" t="s">
        <v>8220</v>
      </c>
      <c r="H474" t="s">
        <v>8223</v>
      </c>
      <c r="I474" t="s">
        <v>8245</v>
      </c>
      <c r="J474">
        <v>1408831718</v>
      </c>
      <c r="K474" s="9">
        <f>(J474/86400) + DATE(1970,1,1)</f>
        <v>41874.922662037039</v>
      </c>
      <c r="L474">
        <v>1406239718</v>
      </c>
      <c r="M474" s="9">
        <f>(L474/86400) + DATE(1970,1,1)</f>
        <v>41844.922662037039</v>
      </c>
      <c r="N474" s="18">
        <f>YEAR(M474)</f>
        <v>2014</v>
      </c>
      <c r="O474" s="18">
        <f xml:space="preserve"> ROUND((J474-L474)/86400, 0)</f>
        <v>30</v>
      </c>
      <c r="P474" t="b">
        <v>0</v>
      </c>
      <c r="Q474">
        <v>5</v>
      </c>
      <c r="R474" s="14">
        <f>IFERROR(ROUND(E474/Q474,2), "N/A")</f>
        <v>28.2</v>
      </c>
      <c r="S474" t="b">
        <v>0</v>
      </c>
      <c r="T474" t="s">
        <v>8268</v>
      </c>
      <c r="U474" t="s">
        <v>8274</v>
      </c>
    </row>
    <row r="475" spans="1:21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s="12">
        <f>ROUND(E475/D475, 0)</f>
        <v>0</v>
      </c>
      <c r="G475" t="s">
        <v>8220</v>
      </c>
      <c r="H475" t="s">
        <v>8223</v>
      </c>
      <c r="I475" t="s">
        <v>8245</v>
      </c>
      <c r="J475">
        <v>1410972319</v>
      </c>
      <c r="K475" s="9">
        <f>(J475/86400) + DATE(1970,1,1)</f>
        <v>41899.698136574072</v>
      </c>
      <c r="L475">
        <v>1408380319</v>
      </c>
      <c r="M475" s="9">
        <f>(L475/86400) + DATE(1970,1,1)</f>
        <v>41869.698136574072</v>
      </c>
      <c r="N475" s="18">
        <f>YEAR(M475)</f>
        <v>2014</v>
      </c>
      <c r="O475" s="18">
        <f xml:space="preserve"> ROUND((J475-L475)/86400, 0)</f>
        <v>30</v>
      </c>
      <c r="P475" t="b">
        <v>0</v>
      </c>
      <c r="Q475">
        <v>14</v>
      </c>
      <c r="R475" s="14">
        <f>IFERROR(ROUND(E475/Q475,2), "N/A")</f>
        <v>61.5</v>
      </c>
      <c r="S475" t="b">
        <v>0</v>
      </c>
      <c r="T475" t="s">
        <v>8268</v>
      </c>
      <c r="U475" t="s">
        <v>8274</v>
      </c>
    </row>
    <row r="476" spans="1:21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s="12">
        <f>ROUND(E476/D476, 0)</f>
        <v>0</v>
      </c>
      <c r="G476" t="s">
        <v>8220</v>
      </c>
      <c r="H476" t="s">
        <v>8223</v>
      </c>
      <c r="I476" t="s">
        <v>8245</v>
      </c>
      <c r="J476">
        <v>1487318029</v>
      </c>
      <c r="K476" s="9">
        <f>(J476/86400) + DATE(1970,1,1)</f>
        <v>42783.329039351855</v>
      </c>
      <c r="L476">
        <v>1484726029</v>
      </c>
      <c r="M476" s="9">
        <f>(L476/86400) + DATE(1970,1,1)</f>
        <v>42753.329039351855</v>
      </c>
      <c r="N476" s="18">
        <f>YEAR(M476)</f>
        <v>2017</v>
      </c>
      <c r="O476" s="18">
        <f xml:space="preserve"> ROUND((J476-L476)/86400, 0)</f>
        <v>30</v>
      </c>
      <c r="P476" t="b">
        <v>0</v>
      </c>
      <c r="Q476">
        <v>1</v>
      </c>
      <c r="R476" s="14">
        <f>IFERROR(ROUND(E476/Q476,2), "N/A")</f>
        <v>1</v>
      </c>
      <c r="S476" t="b">
        <v>0</v>
      </c>
      <c r="T476" t="s">
        <v>8268</v>
      </c>
      <c r="U476" t="s">
        <v>8274</v>
      </c>
    </row>
    <row r="477" spans="1:21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s="12">
        <f>ROUND(E477/D477, 0)</f>
        <v>0</v>
      </c>
      <c r="G477" t="s">
        <v>8220</v>
      </c>
      <c r="H477" t="s">
        <v>8223</v>
      </c>
      <c r="I477" t="s">
        <v>8245</v>
      </c>
      <c r="J477">
        <v>1430877843</v>
      </c>
      <c r="K477" s="9">
        <f>(J477/86400) + DATE(1970,1,1)</f>
        <v>42130.086145833338</v>
      </c>
      <c r="L477">
        <v>1428285843</v>
      </c>
      <c r="M477" s="9">
        <f>(L477/86400) + DATE(1970,1,1)</f>
        <v>42100.086145833338</v>
      </c>
      <c r="N477" s="18">
        <f>YEAR(M477)</f>
        <v>2015</v>
      </c>
      <c r="O477" s="18">
        <f xml:space="preserve"> ROUND((J477-L477)/86400, 0)</f>
        <v>30</v>
      </c>
      <c r="P477" t="b">
        <v>0</v>
      </c>
      <c r="Q477">
        <v>0</v>
      </c>
      <c r="R477" s="14" t="str">
        <f>IFERROR(ROUND(E477/Q477,2), "N/A")</f>
        <v>N/A</v>
      </c>
      <c r="S477" t="b">
        <v>0</v>
      </c>
      <c r="T477" t="s">
        <v>8268</v>
      </c>
      <c r="U477" t="s">
        <v>8274</v>
      </c>
    </row>
    <row r="478" spans="1:21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s="12">
        <f>ROUND(E478/D478, 0)</f>
        <v>0</v>
      </c>
      <c r="G478" t="s">
        <v>8220</v>
      </c>
      <c r="H478" t="s">
        <v>8223</v>
      </c>
      <c r="I478" t="s">
        <v>8245</v>
      </c>
      <c r="J478">
        <v>1401767940</v>
      </c>
      <c r="K478" s="9">
        <f>(J478/86400) + DATE(1970,1,1)</f>
        <v>41793.165972222225</v>
      </c>
      <c r="L478">
        <v>1398727441</v>
      </c>
      <c r="M478" s="9">
        <f>(L478/86400) + DATE(1970,1,1)</f>
        <v>41757.975011574075</v>
      </c>
      <c r="N478" s="18">
        <f>YEAR(M478)</f>
        <v>2014</v>
      </c>
      <c r="O478" s="18">
        <f xml:space="preserve"> ROUND((J478-L478)/86400, 0)</f>
        <v>35</v>
      </c>
      <c r="P478" t="b">
        <v>0</v>
      </c>
      <c r="Q478">
        <v>124</v>
      </c>
      <c r="R478" s="14">
        <f>IFERROR(ROUND(E478/Q478,2), "N/A")</f>
        <v>39.57</v>
      </c>
      <c r="S478" t="b">
        <v>0</v>
      </c>
      <c r="T478" t="s">
        <v>8268</v>
      </c>
      <c r="U478" t="s">
        <v>8274</v>
      </c>
    </row>
    <row r="479" spans="1:21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s="12">
        <f>ROUND(E479/D479, 0)</f>
        <v>0</v>
      </c>
      <c r="G479" t="s">
        <v>8220</v>
      </c>
      <c r="H479" t="s">
        <v>8223</v>
      </c>
      <c r="I479" t="s">
        <v>8245</v>
      </c>
      <c r="J479">
        <v>1337371334</v>
      </c>
      <c r="K479" s="9">
        <f>(J479/86400) + DATE(1970,1,1)</f>
        <v>41047.83488425926</v>
      </c>
      <c r="L479">
        <v>1332187334</v>
      </c>
      <c r="M479" s="9">
        <f>(L479/86400) + DATE(1970,1,1)</f>
        <v>40987.83488425926</v>
      </c>
      <c r="N479" s="18">
        <f>YEAR(M479)</f>
        <v>2012</v>
      </c>
      <c r="O479" s="18">
        <f xml:space="preserve"> ROUND((J479-L479)/86400, 0)</f>
        <v>60</v>
      </c>
      <c r="P479" t="b">
        <v>0</v>
      </c>
      <c r="Q479">
        <v>0</v>
      </c>
      <c r="R479" s="14" t="str">
        <f>IFERROR(ROUND(E479/Q479,2), "N/A")</f>
        <v>N/A</v>
      </c>
      <c r="S479" t="b">
        <v>0</v>
      </c>
      <c r="T479" t="s">
        <v>8268</v>
      </c>
      <c r="U479" t="s">
        <v>8274</v>
      </c>
    </row>
    <row r="480" spans="1:21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s="12">
        <f>ROUND(E480/D480, 0)</f>
        <v>0</v>
      </c>
      <c r="G480" t="s">
        <v>8220</v>
      </c>
      <c r="H480" t="s">
        <v>8223</v>
      </c>
      <c r="I480" t="s">
        <v>8245</v>
      </c>
      <c r="J480">
        <v>1427921509</v>
      </c>
      <c r="K480" s="9">
        <f>(J480/86400) + DATE(1970,1,1)</f>
        <v>42095.869317129633</v>
      </c>
      <c r="L480">
        <v>1425333109</v>
      </c>
      <c r="M480" s="9">
        <f>(L480/86400) + DATE(1970,1,1)</f>
        <v>42065.910983796297</v>
      </c>
      <c r="N480" s="18">
        <f>YEAR(M480)</f>
        <v>2015</v>
      </c>
      <c r="O480" s="18">
        <f xml:space="preserve"> ROUND((J480-L480)/86400, 0)</f>
        <v>30</v>
      </c>
      <c r="P480" t="b">
        <v>0</v>
      </c>
      <c r="Q480">
        <v>0</v>
      </c>
      <c r="R480" s="14" t="str">
        <f>IFERROR(ROUND(E480/Q480,2), "N/A")</f>
        <v>N/A</v>
      </c>
      <c r="S480" t="b">
        <v>0</v>
      </c>
      <c r="T480" t="s">
        <v>8268</v>
      </c>
      <c r="U480" t="s">
        <v>8274</v>
      </c>
    </row>
    <row r="481" spans="1:21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s="12">
        <f>ROUND(E481/D481, 0)</f>
        <v>0</v>
      </c>
      <c r="G481" t="s">
        <v>8220</v>
      </c>
      <c r="H481" t="s">
        <v>8223</v>
      </c>
      <c r="I481" t="s">
        <v>8245</v>
      </c>
      <c r="J481">
        <v>1416566835</v>
      </c>
      <c r="K481" s="9">
        <f>(J481/86400) + DATE(1970,1,1)</f>
        <v>41964.449479166666</v>
      </c>
      <c r="L481">
        <v>1411379235</v>
      </c>
      <c r="M481" s="9">
        <f>(L481/86400) + DATE(1970,1,1)</f>
        <v>41904.407812500001</v>
      </c>
      <c r="N481" s="18">
        <f>YEAR(M481)</f>
        <v>2014</v>
      </c>
      <c r="O481" s="18">
        <f xml:space="preserve"> ROUND((J481-L481)/86400, 0)</f>
        <v>60</v>
      </c>
      <c r="P481" t="b">
        <v>0</v>
      </c>
      <c r="Q481">
        <v>55</v>
      </c>
      <c r="R481" s="14">
        <f>IFERROR(ROUND(E481/Q481,2), "N/A")</f>
        <v>88.8</v>
      </c>
      <c r="S481" t="b">
        <v>0</v>
      </c>
      <c r="T481" t="s">
        <v>8268</v>
      </c>
      <c r="U481" t="s">
        <v>8274</v>
      </c>
    </row>
    <row r="482" spans="1:21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s="12">
        <f>ROUND(E482/D482, 0)</f>
        <v>0</v>
      </c>
      <c r="G482" t="s">
        <v>8220</v>
      </c>
      <c r="H482" t="s">
        <v>8223</v>
      </c>
      <c r="I482" t="s">
        <v>8245</v>
      </c>
      <c r="J482">
        <v>1376049615</v>
      </c>
      <c r="K482" s="9">
        <f>(J482/86400) + DATE(1970,1,1)</f>
        <v>41495.500173611115</v>
      </c>
      <c r="L482">
        <v>1373457615</v>
      </c>
      <c r="M482" s="9">
        <f>(L482/86400) + DATE(1970,1,1)</f>
        <v>41465.500173611115</v>
      </c>
      <c r="N482" s="18">
        <f>YEAR(M482)</f>
        <v>2013</v>
      </c>
      <c r="O482" s="18">
        <f xml:space="preserve"> ROUND((J482-L482)/86400, 0)</f>
        <v>30</v>
      </c>
      <c r="P482" t="b">
        <v>0</v>
      </c>
      <c r="Q482">
        <v>140</v>
      </c>
      <c r="R482" s="14">
        <f>IFERROR(ROUND(E482/Q482,2), "N/A")</f>
        <v>55.46</v>
      </c>
      <c r="S482" t="b">
        <v>0</v>
      </c>
      <c r="T482" t="s">
        <v>8268</v>
      </c>
      <c r="U482" t="s">
        <v>8274</v>
      </c>
    </row>
    <row r="483" spans="1:21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s="12">
        <f>ROUND(E483/D483, 0)</f>
        <v>0</v>
      </c>
      <c r="G483" t="s">
        <v>8220</v>
      </c>
      <c r="H483" t="s">
        <v>8223</v>
      </c>
      <c r="I483" t="s">
        <v>8245</v>
      </c>
      <c r="J483">
        <v>1349885289</v>
      </c>
      <c r="K483" s="9">
        <f>(J483/86400) + DATE(1970,1,1)</f>
        <v>41192.672326388885</v>
      </c>
      <c r="L483">
        <v>1347293289</v>
      </c>
      <c r="M483" s="9">
        <f>(L483/86400) + DATE(1970,1,1)</f>
        <v>41162.672326388885</v>
      </c>
      <c r="N483" s="18">
        <f>YEAR(M483)</f>
        <v>2012</v>
      </c>
      <c r="O483" s="18">
        <f xml:space="preserve"> ROUND((J483-L483)/86400, 0)</f>
        <v>30</v>
      </c>
      <c r="P483" t="b">
        <v>0</v>
      </c>
      <c r="Q483">
        <v>21</v>
      </c>
      <c r="R483" s="14">
        <f>IFERROR(ROUND(E483/Q483,2), "N/A")</f>
        <v>87.14</v>
      </c>
      <c r="S483" t="b">
        <v>0</v>
      </c>
      <c r="T483" t="s">
        <v>8268</v>
      </c>
      <c r="U483" t="s">
        <v>8274</v>
      </c>
    </row>
    <row r="484" spans="1:21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s="12">
        <f>ROUND(E484/D484, 0)</f>
        <v>0</v>
      </c>
      <c r="G484" t="s">
        <v>8220</v>
      </c>
      <c r="H484" t="s">
        <v>8223</v>
      </c>
      <c r="I484" t="s">
        <v>8245</v>
      </c>
      <c r="J484">
        <v>1460644440</v>
      </c>
      <c r="K484" s="9">
        <f>(J484/86400) + DATE(1970,1,1)</f>
        <v>42474.606944444444</v>
      </c>
      <c r="L484">
        <v>1458336690</v>
      </c>
      <c r="M484" s="9">
        <f>(L484/86400) + DATE(1970,1,1)</f>
        <v>42447.896874999999</v>
      </c>
      <c r="N484" s="18">
        <f>YEAR(M484)</f>
        <v>2016</v>
      </c>
      <c r="O484" s="18">
        <f xml:space="preserve"> ROUND((J484-L484)/86400, 0)</f>
        <v>27</v>
      </c>
      <c r="P484" t="b">
        <v>0</v>
      </c>
      <c r="Q484">
        <v>1</v>
      </c>
      <c r="R484" s="14">
        <f>IFERROR(ROUND(E484/Q484,2), "N/A")</f>
        <v>10</v>
      </c>
      <c r="S484" t="b">
        <v>0</v>
      </c>
      <c r="T484" t="s">
        <v>8268</v>
      </c>
      <c r="U484" t="s">
        <v>8274</v>
      </c>
    </row>
    <row r="485" spans="1:21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s="12">
        <f>ROUND(E485/D485, 0)</f>
        <v>1</v>
      </c>
      <c r="G485" t="s">
        <v>8220</v>
      </c>
      <c r="H485" t="s">
        <v>8224</v>
      </c>
      <c r="I485" t="s">
        <v>8246</v>
      </c>
      <c r="J485">
        <v>1359434672</v>
      </c>
      <c r="K485" s="9">
        <f>(J485/86400) + DATE(1970,1,1)</f>
        <v>41303.197592592594</v>
      </c>
      <c r="L485">
        <v>1354250672</v>
      </c>
      <c r="M485" s="9">
        <f>(L485/86400) + DATE(1970,1,1)</f>
        <v>41243.197592592594</v>
      </c>
      <c r="N485" s="18">
        <f>YEAR(M485)</f>
        <v>2012</v>
      </c>
      <c r="O485" s="18">
        <f xml:space="preserve"> ROUND((J485-L485)/86400, 0)</f>
        <v>60</v>
      </c>
      <c r="P485" t="b">
        <v>0</v>
      </c>
      <c r="Q485">
        <v>147</v>
      </c>
      <c r="R485" s="14">
        <f>IFERROR(ROUND(E485/Q485,2), "N/A")</f>
        <v>51.22</v>
      </c>
      <c r="S485" t="b">
        <v>0</v>
      </c>
      <c r="T485" t="s">
        <v>8268</v>
      </c>
      <c r="U485" t="s">
        <v>8274</v>
      </c>
    </row>
    <row r="486" spans="1:21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s="12">
        <f>ROUND(E486/D486, 0)</f>
        <v>0</v>
      </c>
      <c r="G486" t="s">
        <v>8220</v>
      </c>
      <c r="H486" t="s">
        <v>8224</v>
      </c>
      <c r="I486" t="s">
        <v>8246</v>
      </c>
      <c r="J486">
        <v>1446766372</v>
      </c>
      <c r="K486" s="9">
        <f>(J486/86400) + DATE(1970,1,1)</f>
        <v>42313.981157407412</v>
      </c>
      <c r="L486">
        <v>1443220372</v>
      </c>
      <c r="M486" s="9">
        <f>(L486/86400) + DATE(1970,1,1)</f>
        <v>42272.93949074074</v>
      </c>
      <c r="N486" s="18">
        <f>YEAR(M486)</f>
        <v>2015</v>
      </c>
      <c r="O486" s="18">
        <f xml:space="preserve"> ROUND((J486-L486)/86400, 0)</f>
        <v>41</v>
      </c>
      <c r="P486" t="b">
        <v>0</v>
      </c>
      <c r="Q486">
        <v>11</v>
      </c>
      <c r="R486" s="14">
        <f>IFERROR(ROUND(E486/Q486,2), "N/A")</f>
        <v>13.55</v>
      </c>
      <c r="S486" t="b">
        <v>0</v>
      </c>
      <c r="T486" t="s">
        <v>8268</v>
      </c>
      <c r="U486" t="s">
        <v>8274</v>
      </c>
    </row>
    <row r="487" spans="1:21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s="12">
        <f>ROUND(E487/D487, 0)</f>
        <v>0</v>
      </c>
      <c r="G487" t="s">
        <v>8220</v>
      </c>
      <c r="H487" t="s">
        <v>8224</v>
      </c>
      <c r="I487" t="s">
        <v>8246</v>
      </c>
      <c r="J487">
        <v>1368792499</v>
      </c>
      <c r="K487" s="9">
        <f>(J487/86400) + DATE(1970,1,1)</f>
        <v>41411.505775462967</v>
      </c>
      <c r="L487">
        <v>1366200499</v>
      </c>
      <c r="M487" s="9">
        <f>(L487/86400) + DATE(1970,1,1)</f>
        <v>41381.505775462967</v>
      </c>
      <c r="N487" s="18">
        <f>YEAR(M487)</f>
        <v>2013</v>
      </c>
      <c r="O487" s="18">
        <f xml:space="preserve"> ROUND((J487-L487)/86400, 0)</f>
        <v>30</v>
      </c>
      <c r="P487" t="b">
        <v>0</v>
      </c>
      <c r="Q487">
        <v>125</v>
      </c>
      <c r="R487" s="14">
        <f>IFERROR(ROUND(E487/Q487,2), "N/A")</f>
        <v>66.52</v>
      </c>
      <c r="S487" t="b">
        <v>0</v>
      </c>
      <c r="T487" t="s">
        <v>8268</v>
      </c>
      <c r="U487" t="s">
        <v>8274</v>
      </c>
    </row>
    <row r="488" spans="1:21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s="12">
        <f>ROUND(E488/D488, 0)</f>
        <v>0</v>
      </c>
      <c r="G488" t="s">
        <v>8220</v>
      </c>
      <c r="H488" t="s">
        <v>8225</v>
      </c>
      <c r="I488" t="s">
        <v>8247</v>
      </c>
      <c r="J488">
        <v>1401662239</v>
      </c>
      <c r="K488" s="9">
        <f>(J488/86400) + DATE(1970,1,1)</f>
        <v>41791.94258101852</v>
      </c>
      <c r="L488">
        <v>1399070239</v>
      </c>
      <c r="M488" s="9">
        <f>(L488/86400) + DATE(1970,1,1)</f>
        <v>41761.94258101852</v>
      </c>
      <c r="N488" s="18">
        <f>YEAR(M488)</f>
        <v>2014</v>
      </c>
      <c r="O488" s="18">
        <f xml:space="preserve"> ROUND((J488-L488)/86400, 0)</f>
        <v>30</v>
      </c>
      <c r="P488" t="b">
        <v>0</v>
      </c>
      <c r="Q488">
        <v>1</v>
      </c>
      <c r="R488" s="14">
        <f>IFERROR(ROUND(E488/Q488,2), "N/A")</f>
        <v>50</v>
      </c>
      <c r="S488" t="b">
        <v>0</v>
      </c>
      <c r="T488" t="s">
        <v>8268</v>
      </c>
      <c r="U488" t="s">
        <v>8274</v>
      </c>
    </row>
    <row r="489" spans="1:21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s="12">
        <f>ROUND(E489/D489, 0)</f>
        <v>0</v>
      </c>
      <c r="G489" t="s">
        <v>8220</v>
      </c>
      <c r="H489" t="s">
        <v>8228</v>
      </c>
      <c r="I489" t="s">
        <v>8250</v>
      </c>
      <c r="J489">
        <v>1482678994</v>
      </c>
      <c r="K489" s="9">
        <f>(J489/86400) + DATE(1970,1,1)</f>
        <v>42729.636504629627</v>
      </c>
      <c r="L489">
        <v>1477491394</v>
      </c>
      <c r="M489" s="9">
        <f>(L489/86400) + DATE(1970,1,1)</f>
        <v>42669.594837962963</v>
      </c>
      <c r="N489" s="18">
        <f>YEAR(M489)</f>
        <v>2016</v>
      </c>
      <c r="O489" s="18">
        <f xml:space="preserve"> ROUND((J489-L489)/86400, 0)</f>
        <v>60</v>
      </c>
      <c r="P489" t="b">
        <v>0</v>
      </c>
      <c r="Q489">
        <v>0</v>
      </c>
      <c r="R489" s="14" t="str">
        <f>IFERROR(ROUND(E489/Q489,2), "N/A")</f>
        <v>N/A</v>
      </c>
      <c r="S489" t="b">
        <v>0</v>
      </c>
      <c r="T489" t="s">
        <v>8268</v>
      </c>
      <c r="U489" t="s">
        <v>8274</v>
      </c>
    </row>
    <row r="490" spans="1:21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s="12">
        <f>ROUND(E490/D490, 0)</f>
        <v>0</v>
      </c>
      <c r="G490" t="s">
        <v>8220</v>
      </c>
      <c r="H490" t="s">
        <v>8223</v>
      </c>
      <c r="I490" t="s">
        <v>8245</v>
      </c>
      <c r="J490">
        <v>1483924700</v>
      </c>
      <c r="K490" s="9">
        <f>(J490/86400) + DATE(1970,1,1)</f>
        <v>42744.054398148146</v>
      </c>
      <c r="L490">
        <v>1481332700</v>
      </c>
      <c r="M490" s="9">
        <f>(L490/86400) + DATE(1970,1,1)</f>
        <v>42714.054398148146</v>
      </c>
      <c r="N490" s="18">
        <f>YEAR(M490)</f>
        <v>2016</v>
      </c>
      <c r="O490" s="18">
        <f xml:space="preserve"> ROUND((J490-L490)/86400, 0)</f>
        <v>30</v>
      </c>
      <c r="P490" t="b">
        <v>0</v>
      </c>
      <c r="Q490">
        <v>0</v>
      </c>
      <c r="R490" s="14" t="str">
        <f>IFERROR(ROUND(E490/Q490,2), "N/A")</f>
        <v>N/A</v>
      </c>
      <c r="S490" t="b">
        <v>0</v>
      </c>
      <c r="T490" t="s">
        <v>8268</v>
      </c>
      <c r="U490" t="s">
        <v>8274</v>
      </c>
    </row>
    <row r="491" spans="1:21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s="12">
        <f>ROUND(E491/D491, 0)</f>
        <v>0</v>
      </c>
      <c r="G491" t="s">
        <v>8220</v>
      </c>
      <c r="H491" t="s">
        <v>8223</v>
      </c>
      <c r="I491" t="s">
        <v>8245</v>
      </c>
      <c r="J491">
        <v>1325763180</v>
      </c>
      <c r="K491" s="9">
        <f>(J491/86400) + DATE(1970,1,1)</f>
        <v>40913.481249999997</v>
      </c>
      <c r="L491">
        <v>1323084816</v>
      </c>
      <c r="M491" s="9">
        <f>(L491/86400) + DATE(1970,1,1)</f>
        <v>40882.481666666667</v>
      </c>
      <c r="N491" s="18">
        <f>YEAR(M491)</f>
        <v>2011</v>
      </c>
      <c r="O491" s="18">
        <f xml:space="preserve"> ROUND((J491-L491)/86400, 0)</f>
        <v>31</v>
      </c>
      <c r="P491" t="b">
        <v>0</v>
      </c>
      <c r="Q491">
        <v>3</v>
      </c>
      <c r="R491" s="14">
        <f>IFERROR(ROUND(E491/Q491,2), "N/A")</f>
        <v>71.67</v>
      </c>
      <c r="S491" t="b">
        <v>0</v>
      </c>
      <c r="T491" t="s">
        <v>8268</v>
      </c>
      <c r="U491" t="s">
        <v>8274</v>
      </c>
    </row>
    <row r="492" spans="1:21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s="12">
        <f>ROUND(E492/D492, 0)</f>
        <v>0</v>
      </c>
      <c r="G492" t="s">
        <v>8220</v>
      </c>
      <c r="H492" t="s">
        <v>8223</v>
      </c>
      <c r="I492" t="s">
        <v>8245</v>
      </c>
      <c r="J492">
        <v>1345677285</v>
      </c>
      <c r="K492" s="9">
        <f>(J492/86400) + DATE(1970,1,1)</f>
        <v>41143.968576388885</v>
      </c>
      <c r="L492">
        <v>1343085285</v>
      </c>
      <c r="M492" s="9">
        <f>(L492/86400) + DATE(1970,1,1)</f>
        <v>41113.968576388885</v>
      </c>
      <c r="N492" s="18">
        <f>YEAR(M492)</f>
        <v>2012</v>
      </c>
      <c r="O492" s="18">
        <f xml:space="preserve"> ROUND((J492-L492)/86400, 0)</f>
        <v>30</v>
      </c>
      <c r="P492" t="b">
        <v>0</v>
      </c>
      <c r="Q492">
        <v>0</v>
      </c>
      <c r="R492" s="14" t="str">
        <f>IFERROR(ROUND(E492/Q492,2), "N/A")</f>
        <v>N/A</v>
      </c>
      <c r="S492" t="b">
        <v>0</v>
      </c>
      <c r="T492" t="s">
        <v>8268</v>
      </c>
      <c r="U492" t="s">
        <v>8274</v>
      </c>
    </row>
    <row r="493" spans="1:21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s="12">
        <f>ROUND(E493/D493, 0)</f>
        <v>0</v>
      </c>
      <c r="G493" t="s">
        <v>8220</v>
      </c>
      <c r="H493" t="s">
        <v>8223</v>
      </c>
      <c r="I493" t="s">
        <v>8245</v>
      </c>
      <c r="J493">
        <v>1453937699</v>
      </c>
      <c r="K493" s="9">
        <f>(J493/86400) + DATE(1970,1,1)</f>
        <v>42396.982627314814</v>
      </c>
      <c r="L493">
        <v>1451345699</v>
      </c>
      <c r="M493" s="9">
        <f>(L493/86400) + DATE(1970,1,1)</f>
        <v>42366.982627314814</v>
      </c>
      <c r="N493" s="18">
        <f>YEAR(M493)</f>
        <v>2015</v>
      </c>
      <c r="O493" s="18">
        <f xml:space="preserve"> ROUND((J493-L493)/86400, 0)</f>
        <v>30</v>
      </c>
      <c r="P493" t="b">
        <v>0</v>
      </c>
      <c r="Q493">
        <v>0</v>
      </c>
      <c r="R493" s="14" t="str">
        <f>IFERROR(ROUND(E493/Q493,2), "N/A")</f>
        <v>N/A</v>
      </c>
      <c r="S493" t="b">
        <v>0</v>
      </c>
      <c r="T493" t="s">
        <v>8268</v>
      </c>
      <c r="U493" t="s">
        <v>8274</v>
      </c>
    </row>
    <row r="494" spans="1:21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s="12">
        <f>ROUND(E494/D494, 0)</f>
        <v>0</v>
      </c>
      <c r="G494" t="s">
        <v>8220</v>
      </c>
      <c r="H494" t="s">
        <v>8234</v>
      </c>
      <c r="I494" t="s">
        <v>8254</v>
      </c>
      <c r="J494">
        <v>1476319830</v>
      </c>
      <c r="K494" s="9">
        <f>(J494/86400) + DATE(1970,1,1)</f>
        <v>42656.03506944445</v>
      </c>
      <c r="L494">
        <v>1471135830</v>
      </c>
      <c r="M494" s="9">
        <f>(L494/86400) + DATE(1970,1,1)</f>
        <v>42596.03506944445</v>
      </c>
      <c r="N494" s="18">
        <f>YEAR(M494)</f>
        <v>2016</v>
      </c>
      <c r="O494" s="18">
        <f xml:space="preserve"> ROUND((J494-L494)/86400, 0)</f>
        <v>60</v>
      </c>
      <c r="P494" t="b">
        <v>0</v>
      </c>
      <c r="Q494">
        <v>0</v>
      </c>
      <c r="R494" s="14" t="str">
        <f>IFERROR(ROUND(E494/Q494,2), "N/A")</f>
        <v>N/A</v>
      </c>
      <c r="S494" t="b">
        <v>0</v>
      </c>
      <c r="T494" t="s">
        <v>8268</v>
      </c>
      <c r="U494" t="s">
        <v>8274</v>
      </c>
    </row>
    <row r="495" spans="1:21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s="12">
        <f>ROUND(E495/D495, 0)</f>
        <v>0</v>
      </c>
      <c r="G495" t="s">
        <v>8220</v>
      </c>
      <c r="H495" t="s">
        <v>8224</v>
      </c>
      <c r="I495" t="s">
        <v>8246</v>
      </c>
      <c r="J495">
        <v>1432142738</v>
      </c>
      <c r="K495" s="9">
        <f>(J495/86400) + DATE(1970,1,1)</f>
        <v>42144.726134259261</v>
      </c>
      <c r="L495">
        <v>1429550738</v>
      </c>
      <c r="M495" s="9">
        <f>(L495/86400) + DATE(1970,1,1)</f>
        <v>42114.726134259261</v>
      </c>
      <c r="N495" s="18">
        <f>YEAR(M495)</f>
        <v>2015</v>
      </c>
      <c r="O495" s="18">
        <f xml:space="preserve"> ROUND((J495-L495)/86400, 0)</f>
        <v>30</v>
      </c>
      <c r="P495" t="b">
        <v>0</v>
      </c>
      <c r="Q495">
        <v>0</v>
      </c>
      <c r="R495" s="14" t="str">
        <f>IFERROR(ROUND(E495/Q495,2), "N/A")</f>
        <v>N/A</v>
      </c>
      <c r="S495" t="b">
        <v>0</v>
      </c>
      <c r="T495" t="s">
        <v>8268</v>
      </c>
      <c r="U495" t="s">
        <v>8274</v>
      </c>
    </row>
    <row r="496" spans="1:21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s="12">
        <f>ROUND(E496/D496, 0)</f>
        <v>0</v>
      </c>
      <c r="G496" t="s">
        <v>8220</v>
      </c>
      <c r="H496" t="s">
        <v>8223</v>
      </c>
      <c r="I496" t="s">
        <v>8245</v>
      </c>
      <c r="J496">
        <v>1404356400</v>
      </c>
      <c r="K496" s="9">
        <f>(J496/86400) + DATE(1970,1,1)</f>
        <v>41823.125</v>
      </c>
      <c r="L496">
        <v>1402343765</v>
      </c>
      <c r="M496" s="9">
        <f>(L496/86400) + DATE(1970,1,1)</f>
        <v>41799.830613425926</v>
      </c>
      <c r="N496" s="18">
        <f>YEAR(M496)</f>
        <v>2014</v>
      </c>
      <c r="O496" s="18">
        <f xml:space="preserve"> ROUND((J496-L496)/86400, 0)</f>
        <v>23</v>
      </c>
      <c r="P496" t="b">
        <v>0</v>
      </c>
      <c r="Q496">
        <v>3</v>
      </c>
      <c r="R496" s="14">
        <f>IFERROR(ROUND(E496/Q496,2), "N/A")</f>
        <v>10.33</v>
      </c>
      <c r="S496" t="b">
        <v>0</v>
      </c>
      <c r="T496" t="s">
        <v>8268</v>
      </c>
      <c r="U496" t="s">
        <v>8274</v>
      </c>
    </row>
    <row r="497" spans="1:21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s="12">
        <f>ROUND(E497/D497, 0)</f>
        <v>0</v>
      </c>
      <c r="G497" t="s">
        <v>8220</v>
      </c>
      <c r="H497" t="s">
        <v>8223</v>
      </c>
      <c r="I497" t="s">
        <v>8245</v>
      </c>
      <c r="J497">
        <v>1437076305</v>
      </c>
      <c r="K497" s="9">
        <f>(J497/86400) + DATE(1970,1,1)</f>
        <v>42201.827604166669</v>
      </c>
      <c r="L497">
        <v>1434484305</v>
      </c>
      <c r="M497" s="9">
        <f>(L497/86400) + DATE(1970,1,1)</f>
        <v>42171.827604166669</v>
      </c>
      <c r="N497" s="18">
        <f>YEAR(M497)</f>
        <v>2015</v>
      </c>
      <c r="O497" s="18">
        <f xml:space="preserve"> ROUND((J497-L497)/86400, 0)</f>
        <v>30</v>
      </c>
      <c r="P497" t="b">
        <v>0</v>
      </c>
      <c r="Q497">
        <v>0</v>
      </c>
      <c r="R497" s="14" t="str">
        <f>IFERROR(ROUND(E497/Q497,2), "N/A")</f>
        <v>N/A</v>
      </c>
      <c r="S497" t="b">
        <v>0</v>
      </c>
      <c r="T497" t="s">
        <v>8268</v>
      </c>
      <c r="U497" t="s">
        <v>8274</v>
      </c>
    </row>
    <row r="498" spans="1:21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s="12">
        <f>ROUND(E498/D498, 0)</f>
        <v>0</v>
      </c>
      <c r="G498" t="s">
        <v>8220</v>
      </c>
      <c r="H498" t="s">
        <v>8223</v>
      </c>
      <c r="I498" t="s">
        <v>8245</v>
      </c>
      <c r="J498">
        <v>1392070874</v>
      </c>
      <c r="K498" s="9">
        <f>(J498/86400) + DATE(1970,1,1)</f>
        <v>41680.93141203704</v>
      </c>
      <c r="L498">
        <v>1386886874</v>
      </c>
      <c r="M498" s="9">
        <f>(L498/86400) + DATE(1970,1,1)</f>
        <v>41620.93141203704</v>
      </c>
      <c r="N498" s="18">
        <f>YEAR(M498)</f>
        <v>2013</v>
      </c>
      <c r="O498" s="18">
        <f xml:space="preserve"> ROUND((J498-L498)/86400, 0)</f>
        <v>60</v>
      </c>
      <c r="P498" t="b">
        <v>0</v>
      </c>
      <c r="Q498">
        <v>1</v>
      </c>
      <c r="R498" s="14">
        <f>IFERROR(ROUND(E498/Q498,2), "N/A")</f>
        <v>1</v>
      </c>
      <c r="S498" t="b">
        <v>0</v>
      </c>
      <c r="T498" t="s">
        <v>8268</v>
      </c>
      <c r="U498" t="s">
        <v>8274</v>
      </c>
    </row>
    <row r="499" spans="1:21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s="12">
        <f>ROUND(E499/D499, 0)</f>
        <v>0</v>
      </c>
      <c r="G499" t="s">
        <v>8220</v>
      </c>
      <c r="H499" t="s">
        <v>8223</v>
      </c>
      <c r="I499" t="s">
        <v>8245</v>
      </c>
      <c r="J499">
        <v>1419483600</v>
      </c>
      <c r="K499" s="9">
        <f>(J499/86400) + DATE(1970,1,1)</f>
        <v>41998.208333333328</v>
      </c>
      <c r="L499">
        <v>1414889665</v>
      </c>
      <c r="M499" s="9">
        <f>(L499/86400) + DATE(1970,1,1)</f>
        <v>41945.037789351853</v>
      </c>
      <c r="N499" s="18">
        <f>YEAR(M499)</f>
        <v>2014</v>
      </c>
      <c r="O499" s="18">
        <f xml:space="preserve"> ROUND((J499-L499)/86400, 0)</f>
        <v>53</v>
      </c>
      <c r="P499" t="b">
        <v>0</v>
      </c>
      <c r="Q499">
        <v>3</v>
      </c>
      <c r="R499" s="14">
        <f>IFERROR(ROUND(E499/Q499,2), "N/A")</f>
        <v>10</v>
      </c>
      <c r="S499" t="b">
        <v>0</v>
      </c>
      <c r="T499" t="s">
        <v>8268</v>
      </c>
      <c r="U499" t="s">
        <v>8274</v>
      </c>
    </row>
    <row r="500" spans="1:21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s="12">
        <f>ROUND(E500/D500, 0)</f>
        <v>0</v>
      </c>
      <c r="G500" t="s">
        <v>8220</v>
      </c>
      <c r="H500" t="s">
        <v>8223</v>
      </c>
      <c r="I500" t="s">
        <v>8245</v>
      </c>
      <c r="J500">
        <v>1324664249</v>
      </c>
      <c r="K500" s="9">
        <f>(J500/86400) + DATE(1970,1,1)</f>
        <v>40900.762141203704</v>
      </c>
      <c r="L500">
        <v>1321035449</v>
      </c>
      <c r="M500" s="9">
        <f>(L500/86400) + DATE(1970,1,1)</f>
        <v>40858.762141203704</v>
      </c>
      <c r="N500" s="18">
        <f>YEAR(M500)</f>
        <v>2011</v>
      </c>
      <c r="O500" s="18">
        <f xml:space="preserve"> ROUND((J500-L500)/86400, 0)</f>
        <v>42</v>
      </c>
      <c r="P500" t="b">
        <v>0</v>
      </c>
      <c r="Q500">
        <v>22</v>
      </c>
      <c r="R500" s="14">
        <f>IFERROR(ROUND(E500/Q500,2), "N/A")</f>
        <v>136.09</v>
      </c>
      <c r="S500" t="b">
        <v>0</v>
      </c>
      <c r="T500" t="s">
        <v>8268</v>
      </c>
      <c r="U500" t="s">
        <v>8274</v>
      </c>
    </row>
    <row r="501" spans="1:21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s="12">
        <f>ROUND(E501/D501, 0)</f>
        <v>0</v>
      </c>
      <c r="G501" t="s">
        <v>8220</v>
      </c>
      <c r="H501" t="s">
        <v>8223</v>
      </c>
      <c r="I501" t="s">
        <v>8245</v>
      </c>
      <c r="J501">
        <v>1255381140</v>
      </c>
      <c r="K501" s="9">
        <f>(J501/86400) + DATE(1970,1,1)</f>
        <v>40098.874305555553</v>
      </c>
      <c r="L501">
        <v>1250630968</v>
      </c>
      <c r="M501" s="9">
        <f>(L501/86400) + DATE(1970,1,1)</f>
        <v>40043.895462962959</v>
      </c>
      <c r="N501" s="18">
        <f>YEAR(M501)</f>
        <v>2009</v>
      </c>
      <c r="O501" s="18">
        <f xml:space="preserve"> ROUND((J501-L501)/86400, 0)</f>
        <v>55</v>
      </c>
      <c r="P501" t="b">
        <v>0</v>
      </c>
      <c r="Q501">
        <v>26</v>
      </c>
      <c r="R501" s="14">
        <f>IFERROR(ROUND(E501/Q501,2), "N/A")</f>
        <v>73.459999999999994</v>
      </c>
      <c r="S501" t="b">
        <v>0</v>
      </c>
      <c r="T501" t="s">
        <v>8268</v>
      </c>
      <c r="U501" t="s">
        <v>8274</v>
      </c>
    </row>
    <row r="502" spans="1:21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s="12">
        <f>ROUND(E502/D502, 0)</f>
        <v>0</v>
      </c>
      <c r="G502" t="s">
        <v>8220</v>
      </c>
      <c r="H502" t="s">
        <v>8223</v>
      </c>
      <c r="I502" t="s">
        <v>8245</v>
      </c>
      <c r="J502">
        <v>1273356960</v>
      </c>
      <c r="K502" s="9">
        <f>(J502/86400) + DATE(1970,1,1)</f>
        <v>40306.927777777775</v>
      </c>
      <c r="L502">
        <v>1268255751</v>
      </c>
      <c r="M502" s="9">
        <f>(L502/86400) + DATE(1970,1,1)</f>
        <v>40247.886006944442</v>
      </c>
      <c r="N502" s="18">
        <f>YEAR(M502)</f>
        <v>2010</v>
      </c>
      <c r="O502" s="18">
        <f xml:space="preserve"> ROUND((J502-L502)/86400, 0)</f>
        <v>59</v>
      </c>
      <c r="P502" t="b">
        <v>0</v>
      </c>
      <c r="Q502">
        <v>4</v>
      </c>
      <c r="R502" s="14">
        <f>IFERROR(ROUND(E502/Q502,2), "N/A")</f>
        <v>53.75</v>
      </c>
      <c r="S502" t="b">
        <v>0</v>
      </c>
      <c r="T502" t="s">
        <v>8268</v>
      </c>
      <c r="U502" t="s">
        <v>8274</v>
      </c>
    </row>
    <row r="503" spans="1:21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s="12">
        <f>ROUND(E503/D503, 0)</f>
        <v>0</v>
      </c>
      <c r="G503" t="s">
        <v>8220</v>
      </c>
      <c r="H503" t="s">
        <v>8223</v>
      </c>
      <c r="I503" t="s">
        <v>8245</v>
      </c>
      <c r="J503">
        <v>1310189851</v>
      </c>
      <c r="K503" s="9">
        <f>(J503/86400) + DATE(1970,1,1)</f>
        <v>40733.234386574077</v>
      </c>
      <c r="L503">
        <v>1307597851</v>
      </c>
      <c r="M503" s="9">
        <f>(L503/86400) + DATE(1970,1,1)</f>
        <v>40703.234386574077</v>
      </c>
      <c r="N503" s="18">
        <f>YEAR(M503)</f>
        <v>2011</v>
      </c>
      <c r="O503" s="18">
        <f xml:space="preserve"> ROUND((J503-L503)/86400, 0)</f>
        <v>30</v>
      </c>
      <c r="P503" t="b">
        <v>0</v>
      </c>
      <c r="Q503">
        <v>0</v>
      </c>
      <c r="R503" s="14" t="str">
        <f>IFERROR(ROUND(E503/Q503,2), "N/A")</f>
        <v>N/A</v>
      </c>
      <c r="S503" t="b">
        <v>0</v>
      </c>
      <c r="T503" t="s">
        <v>8268</v>
      </c>
      <c r="U503" t="s">
        <v>8274</v>
      </c>
    </row>
    <row r="504" spans="1:21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s="12">
        <f>ROUND(E504/D504, 0)</f>
        <v>0</v>
      </c>
      <c r="G504" t="s">
        <v>8220</v>
      </c>
      <c r="H504" t="s">
        <v>8223</v>
      </c>
      <c r="I504" t="s">
        <v>8245</v>
      </c>
      <c r="J504">
        <v>1332073025</v>
      </c>
      <c r="K504" s="9">
        <f>(J504/86400) + DATE(1970,1,1)</f>
        <v>40986.511863425927</v>
      </c>
      <c r="L504">
        <v>1329484625</v>
      </c>
      <c r="M504" s="9">
        <f>(L504/86400) + DATE(1970,1,1)</f>
        <v>40956.553530092591</v>
      </c>
      <c r="N504" s="18">
        <f>YEAR(M504)</f>
        <v>2012</v>
      </c>
      <c r="O504" s="18">
        <f xml:space="preserve"> ROUND((J504-L504)/86400, 0)</f>
        <v>30</v>
      </c>
      <c r="P504" t="b">
        <v>0</v>
      </c>
      <c r="Q504">
        <v>4</v>
      </c>
      <c r="R504" s="14">
        <f>IFERROR(ROUND(E504/Q504,2), "N/A")</f>
        <v>57.5</v>
      </c>
      <c r="S504" t="b">
        <v>0</v>
      </c>
      <c r="T504" t="s">
        <v>8268</v>
      </c>
      <c r="U504" t="s">
        <v>8274</v>
      </c>
    </row>
    <row r="505" spans="1:21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s="12">
        <f>ROUND(E505/D505, 0)</f>
        <v>0</v>
      </c>
      <c r="G505" t="s">
        <v>8220</v>
      </c>
      <c r="H505" t="s">
        <v>8224</v>
      </c>
      <c r="I505" t="s">
        <v>8246</v>
      </c>
      <c r="J505">
        <v>1421498303</v>
      </c>
      <c r="K505" s="9">
        <f>(J505/86400) + DATE(1970,1,1)</f>
        <v>42021.526655092588</v>
      </c>
      <c r="L505">
        <v>1418906303</v>
      </c>
      <c r="M505" s="9">
        <f>(L505/86400) + DATE(1970,1,1)</f>
        <v>41991.526655092588</v>
      </c>
      <c r="N505" s="18">
        <f>YEAR(M505)</f>
        <v>2014</v>
      </c>
      <c r="O505" s="18">
        <f xml:space="preserve"> ROUND((J505-L505)/86400, 0)</f>
        <v>30</v>
      </c>
      <c r="P505" t="b">
        <v>0</v>
      </c>
      <c r="Q505">
        <v>9</v>
      </c>
      <c r="R505" s="14">
        <f>IFERROR(ROUND(E505/Q505,2), "N/A")</f>
        <v>12.67</v>
      </c>
      <c r="S505" t="b">
        <v>0</v>
      </c>
      <c r="T505" t="s">
        <v>8268</v>
      </c>
      <c r="U505" t="s">
        <v>8274</v>
      </c>
    </row>
    <row r="506" spans="1:21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s="12">
        <f>ROUND(E506/D506, 0)</f>
        <v>0</v>
      </c>
      <c r="G506" t="s">
        <v>8220</v>
      </c>
      <c r="H506" t="s">
        <v>8223</v>
      </c>
      <c r="I506" t="s">
        <v>8245</v>
      </c>
      <c r="J506">
        <v>1334097387</v>
      </c>
      <c r="K506" s="9">
        <f>(J506/86400) + DATE(1970,1,1)</f>
        <v>41009.941979166666</v>
      </c>
      <c r="L506">
        <v>1328916987</v>
      </c>
      <c r="M506" s="9">
        <f>(L506/86400) + DATE(1970,1,1)</f>
        <v>40949.98364583333</v>
      </c>
      <c r="N506" s="18">
        <f>YEAR(M506)</f>
        <v>2012</v>
      </c>
      <c r="O506" s="18">
        <f xml:space="preserve"> ROUND((J506-L506)/86400, 0)</f>
        <v>60</v>
      </c>
      <c r="P506" t="b">
        <v>0</v>
      </c>
      <c r="Q506">
        <v>5</v>
      </c>
      <c r="R506" s="14">
        <f>IFERROR(ROUND(E506/Q506,2), "N/A")</f>
        <v>67</v>
      </c>
      <c r="S506" t="b">
        <v>0</v>
      </c>
      <c r="T506" t="s">
        <v>8268</v>
      </c>
      <c r="U506" t="s">
        <v>8274</v>
      </c>
    </row>
    <row r="507" spans="1:21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s="12">
        <f>ROUND(E507/D507, 0)</f>
        <v>0</v>
      </c>
      <c r="G507" t="s">
        <v>8220</v>
      </c>
      <c r="H507" t="s">
        <v>8223</v>
      </c>
      <c r="I507" t="s">
        <v>8245</v>
      </c>
      <c r="J507">
        <v>1451010086</v>
      </c>
      <c r="K507" s="9">
        <f>(J507/86400) + DATE(1970,1,1)</f>
        <v>42363.098217592589</v>
      </c>
      <c r="L507">
        <v>1447122086</v>
      </c>
      <c r="M507" s="9">
        <f>(L507/86400) + DATE(1970,1,1)</f>
        <v>42318.098217592589</v>
      </c>
      <c r="N507" s="18">
        <f>YEAR(M507)</f>
        <v>2015</v>
      </c>
      <c r="O507" s="18">
        <f xml:space="preserve"> ROUND((J507-L507)/86400, 0)</f>
        <v>45</v>
      </c>
      <c r="P507" t="b">
        <v>0</v>
      </c>
      <c r="Q507">
        <v>14</v>
      </c>
      <c r="R507" s="14">
        <f>IFERROR(ROUND(E507/Q507,2), "N/A")</f>
        <v>3.71</v>
      </c>
      <c r="S507" t="b">
        <v>0</v>
      </c>
      <c r="T507" t="s">
        <v>8268</v>
      </c>
      <c r="U507" t="s">
        <v>8274</v>
      </c>
    </row>
    <row r="508" spans="1:21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s="12">
        <f>ROUND(E508/D508, 0)</f>
        <v>0</v>
      </c>
      <c r="G508" t="s">
        <v>8220</v>
      </c>
      <c r="H508" t="s">
        <v>8223</v>
      </c>
      <c r="I508" t="s">
        <v>8245</v>
      </c>
      <c r="J508">
        <v>1376140520</v>
      </c>
      <c r="K508" s="9">
        <f>(J508/86400) + DATE(1970,1,1)</f>
        <v>41496.552314814813</v>
      </c>
      <c r="L508">
        <v>1373548520</v>
      </c>
      <c r="M508" s="9">
        <f>(L508/86400) + DATE(1970,1,1)</f>
        <v>41466.552314814813</v>
      </c>
      <c r="N508" s="18">
        <f>YEAR(M508)</f>
        <v>2013</v>
      </c>
      <c r="O508" s="18">
        <f xml:space="preserve"> ROUND((J508-L508)/86400, 0)</f>
        <v>30</v>
      </c>
      <c r="P508" t="b">
        <v>0</v>
      </c>
      <c r="Q508">
        <v>1</v>
      </c>
      <c r="R508" s="14">
        <f>IFERROR(ROUND(E508/Q508,2), "N/A")</f>
        <v>250</v>
      </c>
      <c r="S508" t="b">
        <v>0</v>
      </c>
      <c r="T508" t="s">
        <v>8268</v>
      </c>
      <c r="U508" t="s">
        <v>8274</v>
      </c>
    </row>
    <row r="509" spans="1:21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s="12">
        <f>ROUND(E509/D509, 0)</f>
        <v>0</v>
      </c>
      <c r="G509" t="s">
        <v>8220</v>
      </c>
      <c r="H509" t="s">
        <v>8223</v>
      </c>
      <c r="I509" t="s">
        <v>8245</v>
      </c>
      <c r="J509">
        <v>1350687657</v>
      </c>
      <c r="K509" s="9">
        <f>(J509/86400) + DATE(1970,1,1)</f>
        <v>41201.958993055552</v>
      </c>
      <c r="L509">
        <v>1346799657</v>
      </c>
      <c r="M509" s="9">
        <f>(L509/86400) + DATE(1970,1,1)</f>
        <v>41156.958993055552</v>
      </c>
      <c r="N509" s="18">
        <f>YEAR(M509)</f>
        <v>2012</v>
      </c>
      <c r="O509" s="18">
        <f xml:space="preserve"> ROUND((J509-L509)/86400, 0)</f>
        <v>45</v>
      </c>
      <c r="P509" t="b">
        <v>0</v>
      </c>
      <c r="Q509">
        <v>10</v>
      </c>
      <c r="R509" s="14">
        <f>IFERROR(ROUND(E509/Q509,2), "N/A")</f>
        <v>64</v>
      </c>
      <c r="S509" t="b">
        <v>0</v>
      </c>
      <c r="T509" t="s">
        <v>8268</v>
      </c>
      <c r="U509" t="s">
        <v>8274</v>
      </c>
    </row>
    <row r="510" spans="1:21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s="12">
        <f>ROUND(E510/D510, 0)</f>
        <v>0</v>
      </c>
      <c r="G510" t="s">
        <v>8220</v>
      </c>
      <c r="H510" t="s">
        <v>8223</v>
      </c>
      <c r="I510" t="s">
        <v>8245</v>
      </c>
      <c r="J510">
        <v>1337955240</v>
      </c>
      <c r="K510" s="9">
        <f>(J510/86400) + DATE(1970,1,1)</f>
        <v>41054.593055555553</v>
      </c>
      <c r="L510">
        <v>1332808501</v>
      </c>
      <c r="M510" s="9">
        <f>(L510/86400) + DATE(1970,1,1)</f>
        <v>40995.024317129632</v>
      </c>
      <c r="N510" s="18">
        <f>YEAR(M510)</f>
        <v>2012</v>
      </c>
      <c r="O510" s="18">
        <f xml:space="preserve"> ROUND((J510-L510)/86400, 0)</f>
        <v>60</v>
      </c>
      <c r="P510" t="b">
        <v>0</v>
      </c>
      <c r="Q510">
        <v>3</v>
      </c>
      <c r="R510" s="14">
        <f>IFERROR(ROUND(E510/Q510,2), "N/A")</f>
        <v>133.33000000000001</v>
      </c>
      <c r="S510" t="b">
        <v>0</v>
      </c>
      <c r="T510" t="s">
        <v>8268</v>
      </c>
      <c r="U510" t="s">
        <v>8274</v>
      </c>
    </row>
    <row r="511" spans="1:21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s="12">
        <f>ROUND(E511/D511, 0)</f>
        <v>0</v>
      </c>
      <c r="G511" t="s">
        <v>8220</v>
      </c>
      <c r="H511" t="s">
        <v>8224</v>
      </c>
      <c r="I511" t="s">
        <v>8246</v>
      </c>
      <c r="J511">
        <v>1435504170</v>
      </c>
      <c r="K511" s="9">
        <f>(J511/86400) + DATE(1970,1,1)</f>
        <v>42183.631597222222</v>
      </c>
      <c r="L511">
        <v>1432912170</v>
      </c>
      <c r="M511" s="9">
        <f>(L511/86400) + DATE(1970,1,1)</f>
        <v>42153.631597222222</v>
      </c>
      <c r="N511" s="18">
        <f>YEAR(M511)</f>
        <v>2015</v>
      </c>
      <c r="O511" s="18">
        <f xml:space="preserve"> ROUND((J511-L511)/86400, 0)</f>
        <v>30</v>
      </c>
      <c r="P511" t="b">
        <v>0</v>
      </c>
      <c r="Q511">
        <v>1</v>
      </c>
      <c r="R511" s="14">
        <f>IFERROR(ROUND(E511/Q511,2), "N/A")</f>
        <v>10</v>
      </c>
      <c r="S511" t="b">
        <v>0</v>
      </c>
      <c r="T511" t="s">
        <v>8268</v>
      </c>
      <c r="U511" t="s">
        <v>8274</v>
      </c>
    </row>
    <row r="512" spans="1:21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s="12">
        <f>ROUND(E512/D512, 0)</f>
        <v>0</v>
      </c>
      <c r="G512" t="s">
        <v>8220</v>
      </c>
      <c r="H512" t="s">
        <v>8223</v>
      </c>
      <c r="I512" t="s">
        <v>8245</v>
      </c>
      <c r="J512">
        <v>1456805639</v>
      </c>
      <c r="K512" s="9">
        <f>(J512/86400) + DATE(1970,1,1)</f>
        <v>42430.176377314812</v>
      </c>
      <c r="L512">
        <v>1454213639</v>
      </c>
      <c r="M512" s="9">
        <f>(L512/86400) + DATE(1970,1,1)</f>
        <v>42400.176377314812</v>
      </c>
      <c r="N512" s="18">
        <f>YEAR(M512)</f>
        <v>2016</v>
      </c>
      <c r="O512" s="18">
        <f xml:space="preserve"> ROUND((J512-L512)/86400, 0)</f>
        <v>30</v>
      </c>
      <c r="P512" t="b">
        <v>0</v>
      </c>
      <c r="Q512">
        <v>0</v>
      </c>
      <c r="R512" s="14" t="str">
        <f>IFERROR(ROUND(E512/Q512,2), "N/A")</f>
        <v>N/A</v>
      </c>
      <c r="S512" t="b">
        <v>0</v>
      </c>
      <c r="T512" t="s">
        <v>8268</v>
      </c>
      <c r="U512" t="s">
        <v>8274</v>
      </c>
    </row>
    <row r="513" spans="1:21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s="12">
        <f>ROUND(E513/D513, 0)</f>
        <v>0</v>
      </c>
      <c r="G513" t="s">
        <v>8220</v>
      </c>
      <c r="H513" t="s">
        <v>8223</v>
      </c>
      <c r="I513" t="s">
        <v>8245</v>
      </c>
      <c r="J513">
        <v>1365228982</v>
      </c>
      <c r="K513" s="9">
        <f>(J513/86400) + DATE(1970,1,1)</f>
        <v>41370.261365740742</v>
      </c>
      <c r="L513">
        <v>1362640582</v>
      </c>
      <c r="M513" s="9">
        <f>(L513/86400) + DATE(1970,1,1)</f>
        <v>41340.303032407406</v>
      </c>
      <c r="N513" s="18">
        <f>YEAR(M513)</f>
        <v>2013</v>
      </c>
      <c r="O513" s="18">
        <f xml:space="preserve"> ROUND((J513-L513)/86400, 0)</f>
        <v>30</v>
      </c>
      <c r="P513" t="b">
        <v>0</v>
      </c>
      <c r="Q513">
        <v>5</v>
      </c>
      <c r="R513" s="14">
        <f>IFERROR(ROUND(E513/Q513,2), "N/A")</f>
        <v>30</v>
      </c>
      <c r="S513" t="b">
        <v>0</v>
      </c>
      <c r="T513" t="s">
        <v>8268</v>
      </c>
      <c r="U513" t="s">
        <v>8274</v>
      </c>
    </row>
    <row r="514" spans="1:21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s="12">
        <f>ROUND(E514/D514, 0)</f>
        <v>0</v>
      </c>
      <c r="G514" t="s">
        <v>8220</v>
      </c>
      <c r="H514" t="s">
        <v>8223</v>
      </c>
      <c r="I514" t="s">
        <v>8245</v>
      </c>
      <c r="J514">
        <v>1479667727</v>
      </c>
      <c r="K514" s="9">
        <f>(J514/86400) + DATE(1970,1,1)</f>
        <v>42694.783877314811</v>
      </c>
      <c r="L514">
        <v>1475776127</v>
      </c>
      <c r="M514" s="9">
        <f>(L514/86400) + DATE(1970,1,1)</f>
        <v>42649.742210648154</v>
      </c>
      <c r="N514" s="18">
        <f>YEAR(M514)</f>
        <v>2016</v>
      </c>
      <c r="O514" s="18">
        <f xml:space="preserve"> ROUND((J514-L514)/86400, 0)</f>
        <v>45</v>
      </c>
      <c r="P514" t="b">
        <v>0</v>
      </c>
      <c r="Q514">
        <v>2</v>
      </c>
      <c r="R514" s="14">
        <f>IFERROR(ROUND(E514/Q514,2), "N/A")</f>
        <v>5.5</v>
      </c>
      <c r="S514" t="b">
        <v>0</v>
      </c>
      <c r="T514" t="s">
        <v>8268</v>
      </c>
      <c r="U514" t="s">
        <v>8274</v>
      </c>
    </row>
    <row r="515" spans="1:21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s="12">
        <f>ROUND(E515/D515, 0)</f>
        <v>0</v>
      </c>
      <c r="G515" t="s">
        <v>8220</v>
      </c>
      <c r="H515" t="s">
        <v>8223</v>
      </c>
      <c r="I515" t="s">
        <v>8245</v>
      </c>
      <c r="J515">
        <v>1471244400</v>
      </c>
      <c r="K515" s="9">
        <f>(J515/86400) + DATE(1970,1,1)</f>
        <v>42597.291666666672</v>
      </c>
      <c r="L515">
        <v>1467387705</v>
      </c>
      <c r="M515" s="9">
        <f>(L515/86400) + DATE(1970,1,1)</f>
        <v>42552.653993055559</v>
      </c>
      <c r="N515" s="18">
        <f>YEAR(M515)</f>
        <v>2016</v>
      </c>
      <c r="O515" s="18">
        <f xml:space="preserve"> ROUND((J515-L515)/86400, 0)</f>
        <v>45</v>
      </c>
      <c r="P515" t="b">
        <v>0</v>
      </c>
      <c r="Q515">
        <v>68</v>
      </c>
      <c r="R515" s="14">
        <f>IFERROR(ROUND(E515/Q515,2), "N/A")</f>
        <v>102.38</v>
      </c>
      <c r="S515" t="b">
        <v>0</v>
      </c>
      <c r="T515" t="s">
        <v>8268</v>
      </c>
      <c r="U515" t="s">
        <v>8274</v>
      </c>
    </row>
    <row r="516" spans="1:21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s="12">
        <f>ROUND(E516/D516, 0)</f>
        <v>0</v>
      </c>
      <c r="G516" t="s">
        <v>8220</v>
      </c>
      <c r="H516" t="s">
        <v>8228</v>
      </c>
      <c r="I516" t="s">
        <v>8250</v>
      </c>
      <c r="J516">
        <v>1407595447</v>
      </c>
      <c r="K516" s="9">
        <f>(J516/86400) + DATE(1970,1,1)</f>
        <v>41860.613969907405</v>
      </c>
      <c r="L516">
        <v>1405003447</v>
      </c>
      <c r="M516" s="9">
        <f>(L516/86400) + DATE(1970,1,1)</f>
        <v>41830.613969907405</v>
      </c>
      <c r="N516" s="18">
        <f>YEAR(M516)</f>
        <v>2014</v>
      </c>
      <c r="O516" s="18">
        <f xml:space="preserve"> ROUND((J516-L516)/86400, 0)</f>
        <v>30</v>
      </c>
      <c r="P516" t="b">
        <v>0</v>
      </c>
      <c r="Q516">
        <v>3</v>
      </c>
      <c r="R516" s="14">
        <f>IFERROR(ROUND(E516/Q516,2), "N/A")</f>
        <v>16.670000000000002</v>
      </c>
      <c r="S516" t="b">
        <v>0</v>
      </c>
      <c r="T516" t="s">
        <v>8268</v>
      </c>
      <c r="U516" t="s">
        <v>8274</v>
      </c>
    </row>
    <row r="517" spans="1:21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s="12">
        <f>ROUND(E517/D517, 0)</f>
        <v>0</v>
      </c>
      <c r="G517" t="s">
        <v>8220</v>
      </c>
      <c r="H517" t="s">
        <v>8223</v>
      </c>
      <c r="I517" t="s">
        <v>8245</v>
      </c>
      <c r="J517">
        <v>1451389601</v>
      </c>
      <c r="K517" s="9">
        <f>(J517/86400) + DATE(1970,1,1)</f>
        <v>42367.490752314814</v>
      </c>
      <c r="L517">
        <v>1447933601</v>
      </c>
      <c r="M517" s="9">
        <f>(L517/86400) + DATE(1970,1,1)</f>
        <v>42327.490752314814</v>
      </c>
      <c r="N517" s="18">
        <f>YEAR(M517)</f>
        <v>2015</v>
      </c>
      <c r="O517" s="18">
        <f xml:space="preserve"> ROUND((J517-L517)/86400, 0)</f>
        <v>40</v>
      </c>
      <c r="P517" t="b">
        <v>0</v>
      </c>
      <c r="Q517">
        <v>34</v>
      </c>
      <c r="R517" s="14">
        <f>IFERROR(ROUND(E517/Q517,2), "N/A")</f>
        <v>725.03</v>
      </c>
      <c r="S517" t="b">
        <v>0</v>
      </c>
      <c r="T517" t="s">
        <v>8268</v>
      </c>
      <c r="U517" t="s">
        <v>8274</v>
      </c>
    </row>
    <row r="518" spans="1:21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s="12">
        <f>ROUND(E518/D518, 0)</f>
        <v>0</v>
      </c>
      <c r="G518" t="s">
        <v>8220</v>
      </c>
      <c r="H518" t="s">
        <v>8224</v>
      </c>
      <c r="I518" t="s">
        <v>8246</v>
      </c>
      <c r="J518">
        <v>1432752080</v>
      </c>
      <c r="K518" s="9">
        <f>(J518/86400) + DATE(1970,1,1)</f>
        <v>42151.778703703705</v>
      </c>
      <c r="L518">
        <v>1427568080</v>
      </c>
      <c r="M518" s="9">
        <f>(L518/86400) + DATE(1970,1,1)</f>
        <v>42091.778703703705</v>
      </c>
      <c r="N518" s="18">
        <f>YEAR(M518)</f>
        <v>2015</v>
      </c>
      <c r="O518" s="18">
        <f xml:space="preserve"> ROUND((J518-L518)/86400, 0)</f>
        <v>60</v>
      </c>
      <c r="P518" t="b">
        <v>0</v>
      </c>
      <c r="Q518">
        <v>0</v>
      </c>
      <c r="R518" s="14" t="str">
        <f>IFERROR(ROUND(E518/Q518,2), "N/A")</f>
        <v>N/A</v>
      </c>
      <c r="S518" t="b">
        <v>0</v>
      </c>
      <c r="T518" t="s">
        <v>8268</v>
      </c>
      <c r="U518" t="s">
        <v>8274</v>
      </c>
    </row>
    <row r="519" spans="1:21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s="12">
        <f>ROUND(E519/D519, 0)</f>
        <v>0</v>
      </c>
      <c r="G519" t="s">
        <v>8220</v>
      </c>
      <c r="H519" t="s">
        <v>8223</v>
      </c>
      <c r="I519" t="s">
        <v>8245</v>
      </c>
      <c r="J519">
        <v>1486046761</v>
      </c>
      <c r="K519" s="9">
        <f>(J519/86400) + DATE(1970,1,1)</f>
        <v>42768.615289351852</v>
      </c>
      <c r="L519">
        <v>1483454761</v>
      </c>
      <c r="M519" s="9">
        <f>(L519/86400) + DATE(1970,1,1)</f>
        <v>42738.615289351852</v>
      </c>
      <c r="N519" s="18">
        <f>YEAR(M519)</f>
        <v>2017</v>
      </c>
      <c r="O519" s="18">
        <f xml:space="preserve"> ROUND((J519-L519)/86400, 0)</f>
        <v>30</v>
      </c>
      <c r="P519" t="b">
        <v>0</v>
      </c>
      <c r="Q519">
        <v>3</v>
      </c>
      <c r="R519" s="14">
        <f>IFERROR(ROUND(E519/Q519,2), "N/A")</f>
        <v>68.33</v>
      </c>
      <c r="S519" t="b">
        <v>0</v>
      </c>
      <c r="T519" t="s">
        <v>8268</v>
      </c>
      <c r="U519" t="s">
        <v>8274</v>
      </c>
    </row>
    <row r="520" spans="1:21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s="12">
        <f>ROUND(E520/D520, 0)</f>
        <v>0</v>
      </c>
      <c r="G520" t="s">
        <v>8220</v>
      </c>
      <c r="H520" t="s">
        <v>8223</v>
      </c>
      <c r="I520" t="s">
        <v>8245</v>
      </c>
      <c r="J520">
        <v>1441550760</v>
      </c>
      <c r="K520" s="9">
        <f>(J520/86400) + DATE(1970,1,1)</f>
        <v>42253.615277777775</v>
      </c>
      <c r="L520">
        <v>1438958824</v>
      </c>
      <c r="M520" s="9">
        <f>(L520/86400) + DATE(1970,1,1)</f>
        <v>42223.616018518514</v>
      </c>
      <c r="N520" s="18">
        <f>YEAR(M520)</f>
        <v>2015</v>
      </c>
      <c r="O520" s="18">
        <f xml:space="preserve"> ROUND((J520-L520)/86400, 0)</f>
        <v>30</v>
      </c>
      <c r="P520" t="b">
        <v>0</v>
      </c>
      <c r="Q520">
        <v>0</v>
      </c>
      <c r="R520" s="14" t="str">
        <f>IFERROR(ROUND(E520/Q520,2), "N/A")</f>
        <v>N/A</v>
      </c>
      <c r="S520" t="b">
        <v>0</v>
      </c>
      <c r="T520" t="s">
        <v>8268</v>
      </c>
      <c r="U520" t="s">
        <v>8274</v>
      </c>
    </row>
    <row r="521" spans="1:21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s="12">
        <f>ROUND(E521/D521, 0)</f>
        <v>0</v>
      </c>
      <c r="G521" t="s">
        <v>8220</v>
      </c>
      <c r="H521" t="s">
        <v>8223</v>
      </c>
      <c r="I521" t="s">
        <v>8245</v>
      </c>
      <c r="J521">
        <v>1354699421</v>
      </c>
      <c r="K521" s="9">
        <f>(J521/86400) + DATE(1970,1,1)</f>
        <v>41248.391446759255</v>
      </c>
      <c r="L521">
        <v>1352107421</v>
      </c>
      <c r="M521" s="9">
        <f>(L521/86400) + DATE(1970,1,1)</f>
        <v>41218.391446759255</v>
      </c>
      <c r="N521" s="18">
        <f>YEAR(M521)</f>
        <v>2012</v>
      </c>
      <c r="O521" s="18">
        <f xml:space="preserve"> ROUND((J521-L521)/86400, 0)</f>
        <v>30</v>
      </c>
      <c r="P521" t="b">
        <v>0</v>
      </c>
      <c r="Q521">
        <v>70</v>
      </c>
      <c r="R521" s="14">
        <f>IFERROR(ROUND(E521/Q521,2), "N/A")</f>
        <v>39.229999999999997</v>
      </c>
      <c r="S521" t="b">
        <v>0</v>
      </c>
      <c r="T521" t="s">
        <v>8268</v>
      </c>
      <c r="U521" t="s">
        <v>8274</v>
      </c>
    </row>
    <row r="522" spans="1:21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s="12">
        <f>ROUND(E522/D522, 0)</f>
        <v>1</v>
      </c>
      <c r="G522" t="s">
        <v>8218</v>
      </c>
      <c r="H522" t="s">
        <v>8224</v>
      </c>
      <c r="I522" t="s">
        <v>8246</v>
      </c>
      <c r="J522">
        <v>1449766261</v>
      </c>
      <c r="K522" s="9">
        <f>(J522/86400) + DATE(1970,1,1)</f>
        <v>42348.702094907407</v>
      </c>
      <c r="L522">
        <v>1447174261</v>
      </c>
      <c r="M522" s="9">
        <f>(L522/86400) + DATE(1970,1,1)</f>
        <v>42318.702094907407</v>
      </c>
      <c r="N522" s="18">
        <f>YEAR(M522)</f>
        <v>2015</v>
      </c>
      <c r="O522" s="18">
        <f xml:space="preserve"> ROUND((J522-L522)/86400, 0)</f>
        <v>30</v>
      </c>
      <c r="P522" t="b">
        <v>0</v>
      </c>
      <c r="Q522">
        <v>34</v>
      </c>
      <c r="R522" s="14">
        <f>IFERROR(ROUND(E522/Q522,2), "N/A")</f>
        <v>150.15</v>
      </c>
      <c r="S522" t="b">
        <v>1</v>
      </c>
      <c r="T522" t="s">
        <v>8275</v>
      </c>
      <c r="U522" t="s">
        <v>8276</v>
      </c>
    </row>
    <row r="523" spans="1:21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s="12">
        <f>ROUND(E523/D523, 0)</f>
        <v>1</v>
      </c>
      <c r="G523" t="s">
        <v>8218</v>
      </c>
      <c r="H523" t="s">
        <v>8223</v>
      </c>
      <c r="I523" t="s">
        <v>8245</v>
      </c>
      <c r="J523">
        <v>1477976340</v>
      </c>
      <c r="K523" s="9">
        <f>(J523/86400) + DATE(1970,1,1)</f>
        <v>42675.207638888889</v>
      </c>
      <c r="L523">
        <v>1475460819</v>
      </c>
      <c r="M523" s="9">
        <f>(L523/86400) + DATE(1970,1,1)</f>
        <v>42646.092812499999</v>
      </c>
      <c r="N523" s="18">
        <f>YEAR(M523)</f>
        <v>2016</v>
      </c>
      <c r="O523" s="18">
        <f xml:space="preserve"> ROUND((J523-L523)/86400, 0)</f>
        <v>29</v>
      </c>
      <c r="P523" t="b">
        <v>0</v>
      </c>
      <c r="Q523">
        <v>56</v>
      </c>
      <c r="R523" s="14">
        <f>IFERROR(ROUND(E523/Q523,2), "N/A")</f>
        <v>93.43</v>
      </c>
      <c r="S523" t="b">
        <v>1</v>
      </c>
      <c r="T523" t="s">
        <v>8275</v>
      </c>
      <c r="U523" t="s">
        <v>8276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s="12">
        <f>ROUND(E524/D524, 0)</f>
        <v>1</v>
      </c>
      <c r="G524" t="s">
        <v>8218</v>
      </c>
      <c r="H524" t="s">
        <v>8223</v>
      </c>
      <c r="I524" t="s">
        <v>8245</v>
      </c>
      <c r="J524">
        <v>1458518325</v>
      </c>
      <c r="K524" s="9">
        <f>(J524/86400) + DATE(1970,1,1)</f>
        <v>42449.999131944445</v>
      </c>
      <c r="L524">
        <v>1456793925</v>
      </c>
      <c r="M524" s="9">
        <f>(L524/86400) + DATE(1970,1,1)</f>
        <v>42430.040798611109</v>
      </c>
      <c r="N524" s="18">
        <f>YEAR(M524)</f>
        <v>2016</v>
      </c>
      <c r="O524" s="18">
        <f xml:space="preserve"> ROUND((J524-L524)/86400, 0)</f>
        <v>20</v>
      </c>
      <c r="P524" t="b">
        <v>0</v>
      </c>
      <c r="Q524">
        <v>31</v>
      </c>
      <c r="R524" s="14">
        <f>IFERROR(ROUND(E524/Q524,2), "N/A")</f>
        <v>110.97</v>
      </c>
      <c r="S524" t="b">
        <v>1</v>
      </c>
      <c r="T524" t="s">
        <v>8275</v>
      </c>
      <c r="U524" t="s">
        <v>8276</v>
      </c>
    </row>
    <row r="525" spans="1:21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s="12">
        <f>ROUND(E525/D525, 0)</f>
        <v>1</v>
      </c>
      <c r="G525" t="s">
        <v>8218</v>
      </c>
      <c r="H525" t="s">
        <v>8223</v>
      </c>
      <c r="I525" t="s">
        <v>8245</v>
      </c>
      <c r="J525">
        <v>1442805076</v>
      </c>
      <c r="K525" s="9">
        <f>(J525/86400) + DATE(1970,1,1)</f>
        <v>42268.13282407407</v>
      </c>
      <c r="L525">
        <v>1440213076</v>
      </c>
      <c r="M525" s="9">
        <f>(L525/86400) + DATE(1970,1,1)</f>
        <v>42238.13282407407</v>
      </c>
      <c r="N525" s="18">
        <f>YEAR(M525)</f>
        <v>2015</v>
      </c>
      <c r="O525" s="18">
        <f xml:space="preserve"> ROUND((J525-L525)/86400, 0)</f>
        <v>30</v>
      </c>
      <c r="P525" t="b">
        <v>0</v>
      </c>
      <c r="Q525">
        <v>84</v>
      </c>
      <c r="R525" s="14">
        <f>IFERROR(ROUND(E525/Q525,2), "N/A")</f>
        <v>71.790000000000006</v>
      </c>
      <c r="S525" t="b">
        <v>1</v>
      </c>
      <c r="T525" t="s">
        <v>8275</v>
      </c>
      <c r="U525" t="s">
        <v>8276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s="12">
        <f>ROUND(E526/D526, 0)</f>
        <v>1</v>
      </c>
      <c r="G526" t="s">
        <v>8218</v>
      </c>
      <c r="H526" t="s">
        <v>8224</v>
      </c>
      <c r="I526" t="s">
        <v>8246</v>
      </c>
      <c r="J526">
        <v>1464801169</v>
      </c>
      <c r="K526" s="9">
        <f>(J526/86400) + DATE(1970,1,1)</f>
        <v>42522.717233796298</v>
      </c>
      <c r="L526">
        <v>1462209169</v>
      </c>
      <c r="M526" s="9">
        <f>(L526/86400) + DATE(1970,1,1)</f>
        <v>42492.717233796298</v>
      </c>
      <c r="N526" s="18">
        <f>YEAR(M526)</f>
        <v>2016</v>
      </c>
      <c r="O526" s="18">
        <f xml:space="preserve"> ROUND((J526-L526)/86400, 0)</f>
        <v>30</v>
      </c>
      <c r="P526" t="b">
        <v>0</v>
      </c>
      <c r="Q526">
        <v>130</v>
      </c>
      <c r="R526" s="14">
        <f>IFERROR(ROUND(E526/Q526,2), "N/A")</f>
        <v>29.26</v>
      </c>
      <c r="S526" t="b">
        <v>1</v>
      </c>
      <c r="T526" t="s">
        <v>8275</v>
      </c>
      <c r="U526" t="s">
        <v>8276</v>
      </c>
    </row>
    <row r="527" spans="1:21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s="12">
        <f>ROUND(E527/D527, 0)</f>
        <v>1</v>
      </c>
      <c r="G527" t="s">
        <v>8218</v>
      </c>
      <c r="H527" t="s">
        <v>8223</v>
      </c>
      <c r="I527" t="s">
        <v>8245</v>
      </c>
      <c r="J527">
        <v>1410601041</v>
      </c>
      <c r="K527" s="9">
        <f>(J527/86400) + DATE(1970,1,1)</f>
        <v>41895.400937500002</v>
      </c>
      <c r="L527">
        <v>1406713041</v>
      </c>
      <c r="M527" s="9">
        <f>(L527/86400) + DATE(1970,1,1)</f>
        <v>41850.400937500002</v>
      </c>
      <c r="N527" s="18">
        <f>YEAR(M527)</f>
        <v>2014</v>
      </c>
      <c r="O527" s="18">
        <f xml:space="preserve"> ROUND((J527-L527)/86400, 0)</f>
        <v>45</v>
      </c>
      <c r="P527" t="b">
        <v>0</v>
      </c>
      <c r="Q527">
        <v>12</v>
      </c>
      <c r="R527" s="14">
        <f>IFERROR(ROUND(E527/Q527,2), "N/A")</f>
        <v>1000</v>
      </c>
      <c r="S527" t="b">
        <v>1</v>
      </c>
      <c r="T527" t="s">
        <v>8275</v>
      </c>
      <c r="U527" t="s">
        <v>8276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s="12">
        <f>ROUND(E528/D528, 0)</f>
        <v>1</v>
      </c>
      <c r="G528" t="s">
        <v>8218</v>
      </c>
      <c r="H528" t="s">
        <v>8224</v>
      </c>
      <c r="I528" t="s">
        <v>8246</v>
      </c>
      <c r="J528">
        <v>1438966800</v>
      </c>
      <c r="K528" s="9">
        <f>(J528/86400) + DATE(1970,1,1)</f>
        <v>42223.708333333328</v>
      </c>
      <c r="L528">
        <v>1436278344</v>
      </c>
      <c r="M528" s="9">
        <f>(L528/86400) + DATE(1970,1,1)</f>
        <v>42192.591944444444</v>
      </c>
      <c r="N528" s="18">
        <f>YEAR(M528)</f>
        <v>2015</v>
      </c>
      <c r="O528" s="18">
        <f xml:space="preserve"> ROUND((J528-L528)/86400, 0)</f>
        <v>31</v>
      </c>
      <c r="P528" t="b">
        <v>0</v>
      </c>
      <c r="Q528">
        <v>23</v>
      </c>
      <c r="R528" s="14">
        <f>IFERROR(ROUND(E528/Q528,2), "N/A")</f>
        <v>74.349999999999994</v>
      </c>
      <c r="S528" t="b">
        <v>1</v>
      </c>
      <c r="T528" t="s">
        <v>8275</v>
      </c>
      <c r="U528" t="s">
        <v>8276</v>
      </c>
    </row>
    <row r="529" spans="1:21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s="12">
        <f>ROUND(E529/D529, 0)</f>
        <v>1</v>
      </c>
      <c r="G529" t="s">
        <v>8218</v>
      </c>
      <c r="H529" t="s">
        <v>8223</v>
      </c>
      <c r="I529" t="s">
        <v>8245</v>
      </c>
      <c r="J529">
        <v>1487347500</v>
      </c>
      <c r="K529" s="9">
        <f>(J529/86400) + DATE(1970,1,1)</f>
        <v>42783.670138888891</v>
      </c>
      <c r="L529">
        <v>1484715366</v>
      </c>
      <c r="M529" s="9">
        <f>(L529/86400) + DATE(1970,1,1)</f>
        <v>42753.205625000002</v>
      </c>
      <c r="N529" s="18">
        <f>YEAR(M529)</f>
        <v>2017</v>
      </c>
      <c r="O529" s="18">
        <f xml:space="preserve"> ROUND((J529-L529)/86400, 0)</f>
        <v>30</v>
      </c>
      <c r="P529" t="b">
        <v>0</v>
      </c>
      <c r="Q529">
        <v>158</v>
      </c>
      <c r="R529" s="14">
        <f>IFERROR(ROUND(E529/Q529,2), "N/A")</f>
        <v>63.83</v>
      </c>
      <c r="S529" t="b">
        <v>1</v>
      </c>
      <c r="T529" t="s">
        <v>8275</v>
      </c>
      <c r="U529" t="s">
        <v>8276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s="12">
        <f>ROUND(E530/D530, 0)</f>
        <v>1</v>
      </c>
      <c r="G530" t="s">
        <v>8218</v>
      </c>
      <c r="H530" t="s">
        <v>8223</v>
      </c>
      <c r="I530" t="s">
        <v>8245</v>
      </c>
      <c r="J530">
        <v>1434921600</v>
      </c>
      <c r="K530" s="9">
        <f>(J530/86400) + DATE(1970,1,1)</f>
        <v>42176.888888888891</v>
      </c>
      <c r="L530">
        <v>1433109907</v>
      </c>
      <c r="M530" s="9">
        <f>(L530/86400) + DATE(1970,1,1)</f>
        <v>42155.920219907406</v>
      </c>
      <c r="N530" s="18">
        <f>YEAR(M530)</f>
        <v>2015</v>
      </c>
      <c r="O530" s="18">
        <f xml:space="preserve"> ROUND((J530-L530)/86400, 0)</f>
        <v>21</v>
      </c>
      <c r="P530" t="b">
        <v>0</v>
      </c>
      <c r="Q530">
        <v>30</v>
      </c>
      <c r="R530" s="14">
        <f>IFERROR(ROUND(E530/Q530,2), "N/A")</f>
        <v>44.33</v>
      </c>
      <c r="S530" t="b">
        <v>1</v>
      </c>
      <c r="T530" t="s">
        <v>8275</v>
      </c>
      <c r="U530" t="s">
        <v>8276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s="12">
        <f>ROUND(E531/D531, 0)</f>
        <v>1</v>
      </c>
      <c r="G531" t="s">
        <v>8218</v>
      </c>
      <c r="H531" t="s">
        <v>8228</v>
      </c>
      <c r="I531" t="s">
        <v>8250</v>
      </c>
      <c r="J531">
        <v>1484110800</v>
      </c>
      <c r="K531" s="9">
        <f>(J531/86400) + DATE(1970,1,1)</f>
        <v>42746.208333333328</v>
      </c>
      <c r="L531">
        <v>1482281094</v>
      </c>
      <c r="M531" s="9">
        <f>(L531/86400) + DATE(1970,1,1)</f>
        <v>42725.031180555554</v>
      </c>
      <c r="N531" s="18">
        <f>YEAR(M531)</f>
        <v>2016</v>
      </c>
      <c r="O531" s="18">
        <f xml:space="preserve"> ROUND((J531-L531)/86400, 0)</f>
        <v>21</v>
      </c>
      <c r="P531" t="b">
        <v>0</v>
      </c>
      <c r="Q531">
        <v>18</v>
      </c>
      <c r="R531" s="14">
        <f>IFERROR(ROUND(E531/Q531,2), "N/A")</f>
        <v>86.94</v>
      </c>
      <c r="S531" t="b">
        <v>1</v>
      </c>
      <c r="T531" t="s">
        <v>8275</v>
      </c>
      <c r="U531" t="s">
        <v>8276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s="12">
        <f>ROUND(E532/D532, 0)</f>
        <v>1</v>
      </c>
      <c r="G532" t="s">
        <v>8218</v>
      </c>
      <c r="H532" t="s">
        <v>8223</v>
      </c>
      <c r="I532" t="s">
        <v>8245</v>
      </c>
      <c r="J532">
        <v>1435111200</v>
      </c>
      <c r="K532" s="9">
        <f>(J532/86400) + DATE(1970,1,1)</f>
        <v>42179.083333333328</v>
      </c>
      <c r="L532">
        <v>1433254268</v>
      </c>
      <c r="M532" s="9">
        <f>(L532/86400) + DATE(1970,1,1)</f>
        <v>42157.591064814813</v>
      </c>
      <c r="N532" s="18">
        <f>YEAR(M532)</f>
        <v>2015</v>
      </c>
      <c r="O532" s="18">
        <f xml:space="preserve"> ROUND((J532-L532)/86400, 0)</f>
        <v>21</v>
      </c>
      <c r="P532" t="b">
        <v>0</v>
      </c>
      <c r="Q532">
        <v>29</v>
      </c>
      <c r="R532" s="14">
        <f>IFERROR(ROUND(E532/Q532,2), "N/A")</f>
        <v>126.55</v>
      </c>
      <c r="S532" t="b">
        <v>1</v>
      </c>
      <c r="T532" t="s">
        <v>8275</v>
      </c>
      <c r="U532" t="s">
        <v>8276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s="12">
        <f>ROUND(E533/D533, 0)</f>
        <v>1</v>
      </c>
      <c r="G533" t="s">
        <v>8218</v>
      </c>
      <c r="H533" t="s">
        <v>8223</v>
      </c>
      <c r="I533" t="s">
        <v>8245</v>
      </c>
      <c r="J533">
        <v>1481957940</v>
      </c>
      <c r="K533" s="9">
        <f>(J533/86400) + DATE(1970,1,1)</f>
        <v>42721.290972222225</v>
      </c>
      <c r="L533">
        <v>1478050429</v>
      </c>
      <c r="M533" s="9">
        <f>(L533/86400) + DATE(1970,1,1)</f>
        <v>42676.065150462964</v>
      </c>
      <c r="N533" s="18">
        <f>YEAR(M533)</f>
        <v>2016</v>
      </c>
      <c r="O533" s="18">
        <f xml:space="preserve"> ROUND((J533-L533)/86400, 0)</f>
        <v>45</v>
      </c>
      <c r="P533" t="b">
        <v>0</v>
      </c>
      <c r="Q533">
        <v>31</v>
      </c>
      <c r="R533" s="14">
        <f>IFERROR(ROUND(E533/Q533,2), "N/A")</f>
        <v>129.03</v>
      </c>
      <c r="S533" t="b">
        <v>1</v>
      </c>
      <c r="T533" t="s">
        <v>8275</v>
      </c>
      <c r="U533" t="s">
        <v>8276</v>
      </c>
    </row>
    <row r="534" spans="1:21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s="12">
        <f>ROUND(E534/D534, 0)</f>
        <v>1</v>
      </c>
      <c r="G534" t="s">
        <v>8218</v>
      </c>
      <c r="H534" t="s">
        <v>8223</v>
      </c>
      <c r="I534" t="s">
        <v>8245</v>
      </c>
      <c r="J534">
        <v>1463098208</v>
      </c>
      <c r="K534" s="9">
        <f>(J534/86400) + DATE(1970,1,1)</f>
        <v>42503.007037037038</v>
      </c>
      <c r="L534">
        <v>1460506208</v>
      </c>
      <c r="M534" s="9">
        <f>(L534/86400) + DATE(1970,1,1)</f>
        <v>42473.007037037038</v>
      </c>
      <c r="N534" s="18">
        <f>YEAR(M534)</f>
        <v>2016</v>
      </c>
      <c r="O534" s="18">
        <f xml:space="preserve"> ROUND((J534-L534)/86400, 0)</f>
        <v>30</v>
      </c>
      <c r="P534" t="b">
        <v>0</v>
      </c>
      <c r="Q534">
        <v>173</v>
      </c>
      <c r="R534" s="14">
        <f>IFERROR(ROUND(E534/Q534,2), "N/A")</f>
        <v>71.239999999999995</v>
      </c>
      <c r="S534" t="b">
        <v>1</v>
      </c>
      <c r="T534" t="s">
        <v>8275</v>
      </c>
      <c r="U534" t="s">
        <v>8276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s="12">
        <f>ROUND(E535/D535, 0)</f>
        <v>1</v>
      </c>
      <c r="G535" t="s">
        <v>8218</v>
      </c>
      <c r="H535" t="s">
        <v>8224</v>
      </c>
      <c r="I535" t="s">
        <v>8246</v>
      </c>
      <c r="J535">
        <v>1463394365</v>
      </c>
      <c r="K535" s="9">
        <f>(J535/86400) + DATE(1970,1,1)</f>
        <v>42506.43478009259</v>
      </c>
      <c r="L535">
        <v>1461320765</v>
      </c>
      <c r="M535" s="9">
        <f>(L535/86400) + DATE(1970,1,1)</f>
        <v>42482.43478009259</v>
      </c>
      <c r="N535" s="18">
        <f>YEAR(M535)</f>
        <v>2016</v>
      </c>
      <c r="O535" s="18">
        <f xml:space="preserve"> ROUND((J535-L535)/86400, 0)</f>
        <v>24</v>
      </c>
      <c r="P535" t="b">
        <v>0</v>
      </c>
      <c r="Q535">
        <v>17</v>
      </c>
      <c r="R535" s="14">
        <f>IFERROR(ROUND(E535/Q535,2), "N/A")</f>
        <v>117.88</v>
      </c>
      <c r="S535" t="b">
        <v>1</v>
      </c>
      <c r="T535" t="s">
        <v>8275</v>
      </c>
      <c r="U535" t="s">
        <v>8276</v>
      </c>
    </row>
    <row r="536" spans="1:21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s="12">
        <f>ROUND(E536/D536, 0)</f>
        <v>1</v>
      </c>
      <c r="G536" t="s">
        <v>8218</v>
      </c>
      <c r="H536" t="s">
        <v>8233</v>
      </c>
      <c r="I536" t="s">
        <v>8253</v>
      </c>
      <c r="J536">
        <v>1446418800</v>
      </c>
      <c r="K536" s="9">
        <f>(J536/86400) + DATE(1970,1,1)</f>
        <v>42309.958333333328</v>
      </c>
      <c r="L536">
        <v>1443036470</v>
      </c>
      <c r="M536" s="9">
        <f>(L536/86400) + DATE(1970,1,1)</f>
        <v>42270.810995370368</v>
      </c>
      <c r="N536" s="18">
        <f>YEAR(M536)</f>
        <v>2015</v>
      </c>
      <c r="O536" s="18">
        <f xml:space="preserve"> ROUND((J536-L536)/86400, 0)</f>
        <v>39</v>
      </c>
      <c r="P536" t="b">
        <v>0</v>
      </c>
      <c r="Q536">
        <v>48</v>
      </c>
      <c r="R536" s="14">
        <f>IFERROR(ROUND(E536/Q536,2), "N/A")</f>
        <v>327.08</v>
      </c>
      <c r="S536" t="b">
        <v>1</v>
      </c>
      <c r="T536" t="s">
        <v>8275</v>
      </c>
      <c r="U536" t="s">
        <v>8276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s="12">
        <f>ROUND(E537/D537, 0)</f>
        <v>1</v>
      </c>
      <c r="G537" t="s">
        <v>8218</v>
      </c>
      <c r="H537" t="s">
        <v>8224</v>
      </c>
      <c r="I537" t="s">
        <v>8246</v>
      </c>
      <c r="J537">
        <v>1483707905</v>
      </c>
      <c r="K537" s="9">
        <f>(J537/86400) + DATE(1970,1,1)</f>
        <v>42741.54519675926</v>
      </c>
      <c r="L537">
        <v>1481115905</v>
      </c>
      <c r="M537" s="9">
        <f>(L537/86400) + DATE(1970,1,1)</f>
        <v>42711.54519675926</v>
      </c>
      <c r="N537" s="18">
        <f>YEAR(M537)</f>
        <v>2016</v>
      </c>
      <c r="O537" s="18">
        <f xml:space="preserve"> ROUND((J537-L537)/86400, 0)</f>
        <v>30</v>
      </c>
      <c r="P537" t="b">
        <v>0</v>
      </c>
      <c r="Q537">
        <v>59</v>
      </c>
      <c r="R537" s="14">
        <f>IFERROR(ROUND(E537/Q537,2), "N/A")</f>
        <v>34.75</v>
      </c>
      <c r="S537" t="b">
        <v>1</v>
      </c>
      <c r="T537" t="s">
        <v>8275</v>
      </c>
      <c r="U537" t="s">
        <v>8276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s="12">
        <f>ROUND(E538/D538, 0)</f>
        <v>1</v>
      </c>
      <c r="G538" t="s">
        <v>8218</v>
      </c>
      <c r="H538" t="s">
        <v>8224</v>
      </c>
      <c r="I538" t="s">
        <v>8246</v>
      </c>
      <c r="J538">
        <v>1438624800</v>
      </c>
      <c r="K538" s="9">
        <f>(J538/86400) + DATE(1970,1,1)</f>
        <v>42219.75</v>
      </c>
      <c r="L538">
        <v>1435133807</v>
      </c>
      <c r="M538" s="9">
        <f>(L538/86400) + DATE(1970,1,1)</f>
        <v>42179.344988425924</v>
      </c>
      <c r="N538" s="18">
        <f>YEAR(M538)</f>
        <v>2015</v>
      </c>
      <c r="O538" s="18">
        <f xml:space="preserve"> ROUND((J538-L538)/86400, 0)</f>
        <v>40</v>
      </c>
      <c r="P538" t="b">
        <v>0</v>
      </c>
      <c r="Q538">
        <v>39</v>
      </c>
      <c r="R538" s="14">
        <f>IFERROR(ROUND(E538/Q538,2), "N/A")</f>
        <v>100.06</v>
      </c>
      <c r="S538" t="b">
        <v>1</v>
      </c>
      <c r="T538" t="s">
        <v>8275</v>
      </c>
      <c r="U538" t="s">
        <v>8276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s="12">
        <f>ROUND(E539/D539, 0)</f>
        <v>1</v>
      </c>
      <c r="G539" t="s">
        <v>8218</v>
      </c>
      <c r="H539" t="s">
        <v>8223</v>
      </c>
      <c r="I539" t="s">
        <v>8245</v>
      </c>
      <c r="J539">
        <v>1446665191</v>
      </c>
      <c r="K539" s="9">
        <f>(J539/86400) + DATE(1970,1,1)</f>
        <v>42312.810081018513</v>
      </c>
      <c r="L539">
        <v>1444069591</v>
      </c>
      <c r="M539" s="9">
        <f>(L539/86400) + DATE(1970,1,1)</f>
        <v>42282.768414351856</v>
      </c>
      <c r="N539" s="18">
        <f>YEAR(M539)</f>
        <v>2015</v>
      </c>
      <c r="O539" s="18">
        <f xml:space="preserve"> ROUND((J539-L539)/86400, 0)</f>
        <v>30</v>
      </c>
      <c r="P539" t="b">
        <v>0</v>
      </c>
      <c r="Q539">
        <v>59</v>
      </c>
      <c r="R539" s="14">
        <f>IFERROR(ROUND(E539/Q539,2), "N/A")</f>
        <v>40.85</v>
      </c>
      <c r="S539" t="b">
        <v>1</v>
      </c>
      <c r="T539" t="s">
        <v>8275</v>
      </c>
      <c r="U539" t="s">
        <v>8276</v>
      </c>
    </row>
    <row r="540" spans="1:21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s="12">
        <f>ROUND(E540/D540, 0)</f>
        <v>3</v>
      </c>
      <c r="G540" t="s">
        <v>8218</v>
      </c>
      <c r="H540" t="s">
        <v>8223</v>
      </c>
      <c r="I540" t="s">
        <v>8245</v>
      </c>
      <c r="J540">
        <v>1463166263</v>
      </c>
      <c r="K540" s="9">
        <f>(J540/86400) + DATE(1970,1,1)</f>
        <v>42503.794710648144</v>
      </c>
      <c r="L540">
        <v>1460574263</v>
      </c>
      <c r="M540" s="9">
        <f>(L540/86400) + DATE(1970,1,1)</f>
        <v>42473.794710648144</v>
      </c>
      <c r="N540" s="18">
        <f>YEAR(M540)</f>
        <v>2016</v>
      </c>
      <c r="O540" s="18">
        <f xml:space="preserve"> ROUND((J540-L540)/86400, 0)</f>
        <v>30</v>
      </c>
      <c r="P540" t="b">
        <v>0</v>
      </c>
      <c r="Q540">
        <v>60</v>
      </c>
      <c r="R540" s="14">
        <f>IFERROR(ROUND(E540/Q540,2), "N/A")</f>
        <v>252.02</v>
      </c>
      <c r="S540" t="b">
        <v>1</v>
      </c>
      <c r="T540" t="s">
        <v>8275</v>
      </c>
      <c r="U540" t="s">
        <v>8276</v>
      </c>
    </row>
    <row r="541" spans="1:21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s="12">
        <f>ROUND(E541/D541, 0)</f>
        <v>1</v>
      </c>
      <c r="G541" t="s">
        <v>8218</v>
      </c>
      <c r="H541" t="s">
        <v>8224</v>
      </c>
      <c r="I541" t="s">
        <v>8246</v>
      </c>
      <c r="J541">
        <v>1467681107</v>
      </c>
      <c r="K541" s="9">
        <f>(J541/86400) + DATE(1970,1,1)</f>
        <v>42556.049849537041</v>
      </c>
      <c r="L541">
        <v>1465866707</v>
      </c>
      <c r="M541" s="9">
        <f>(L541/86400) + DATE(1970,1,1)</f>
        <v>42535.049849537041</v>
      </c>
      <c r="N541" s="18">
        <f>YEAR(M541)</f>
        <v>2016</v>
      </c>
      <c r="O541" s="18">
        <f xml:space="preserve"> ROUND((J541-L541)/86400, 0)</f>
        <v>21</v>
      </c>
      <c r="P541" t="b">
        <v>0</v>
      </c>
      <c r="Q541">
        <v>20</v>
      </c>
      <c r="R541" s="14">
        <f>IFERROR(ROUND(E541/Q541,2), "N/A")</f>
        <v>25.16</v>
      </c>
      <c r="S541" t="b">
        <v>1</v>
      </c>
      <c r="T541" t="s">
        <v>8275</v>
      </c>
      <c r="U541" t="s">
        <v>8276</v>
      </c>
    </row>
    <row r="542" spans="1:21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s="12">
        <f>ROUND(E542/D542, 0)</f>
        <v>0</v>
      </c>
      <c r="G542" t="s">
        <v>8220</v>
      </c>
      <c r="H542" t="s">
        <v>8223</v>
      </c>
      <c r="I542" t="s">
        <v>8245</v>
      </c>
      <c r="J542">
        <v>1423078606</v>
      </c>
      <c r="K542" s="9">
        <f>(J542/86400) + DATE(1970,1,1)</f>
        <v>42039.817199074074</v>
      </c>
      <c r="L542">
        <v>1420486606</v>
      </c>
      <c r="M542" s="9">
        <f>(L542/86400) + DATE(1970,1,1)</f>
        <v>42009.817199074074</v>
      </c>
      <c r="N542" s="18">
        <f>YEAR(M542)</f>
        <v>2015</v>
      </c>
      <c r="O542" s="18">
        <f xml:space="preserve"> ROUND((J542-L542)/86400, 0)</f>
        <v>30</v>
      </c>
      <c r="P542" t="b">
        <v>0</v>
      </c>
      <c r="Q542">
        <v>1</v>
      </c>
      <c r="R542" s="14">
        <f>IFERROR(ROUND(E542/Q542,2), "N/A")</f>
        <v>1</v>
      </c>
      <c r="S542" t="b">
        <v>0</v>
      </c>
      <c r="T542" t="s">
        <v>8277</v>
      </c>
      <c r="U542" t="s">
        <v>8278</v>
      </c>
    </row>
    <row r="543" spans="1:21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s="12">
        <f>ROUND(E543/D543, 0)</f>
        <v>0</v>
      </c>
      <c r="G543" t="s">
        <v>8220</v>
      </c>
      <c r="H543" t="s">
        <v>8223</v>
      </c>
      <c r="I543" t="s">
        <v>8245</v>
      </c>
      <c r="J543">
        <v>1446080834</v>
      </c>
      <c r="K543" s="9">
        <f>(J543/86400) + DATE(1970,1,1)</f>
        <v>42306.046689814815</v>
      </c>
      <c r="L543">
        <v>1443488834</v>
      </c>
      <c r="M543" s="9">
        <f>(L543/86400) + DATE(1970,1,1)</f>
        <v>42276.046689814815</v>
      </c>
      <c r="N543" s="18">
        <f>YEAR(M543)</f>
        <v>2015</v>
      </c>
      <c r="O543" s="18">
        <f xml:space="preserve"> ROUND((J543-L543)/86400, 0)</f>
        <v>30</v>
      </c>
      <c r="P543" t="b">
        <v>0</v>
      </c>
      <c r="Q543">
        <v>1</v>
      </c>
      <c r="R543" s="14">
        <f>IFERROR(ROUND(E543/Q543,2), "N/A")</f>
        <v>25</v>
      </c>
      <c r="S543" t="b">
        <v>0</v>
      </c>
      <c r="T543" t="s">
        <v>8277</v>
      </c>
      <c r="U543" t="s">
        <v>8278</v>
      </c>
    </row>
    <row r="544" spans="1:21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s="12">
        <f>ROUND(E544/D544, 0)</f>
        <v>0</v>
      </c>
      <c r="G544" t="s">
        <v>8220</v>
      </c>
      <c r="H544" t="s">
        <v>8223</v>
      </c>
      <c r="I544" t="s">
        <v>8245</v>
      </c>
      <c r="J544">
        <v>1462293716</v>
      </c>
      <c r="K544" s="9">
        <f>(J544/86400) + DATE(1970,1,1)</f>
        <v>42493.695787037039</v>
      </c>
      <c r="L544">
        <v>1457113316</v>
      </c>
      <c r="M544" s="9">
        <f>(L544/86400) + DATE(1970,1,1)</f>
        <v>42433.737453703703</v>
      </c>
      <c r="N544" s="18">
        <f>YEAR(M544)</f>
        <v>2016</v>
      </c>
      <c r="O544" s="18">
        <f xml:space="preserve"> ROUND((J544-L544)/86400, 0)</f>
        <v>60</v>
      </c>
      <c r="P544" t="b">
        <v>0</v>
      </c>
      <c r="Q544">
        <v>1</v>
      </c>
      <c r="R544" s="14">
        <f>IFERROR(ROUND(E544/Q544,2), "N/A")</f>
        <v>1</v>
      </c>
      <c r="S544" t="b">
        <v>0</v>
      </c>
      <c r="T544" t="s">
        <v>8277</v>
      </c>
      <c r="U544" t="s">
        <v>8278</v>
      </c>
    </row>
    <row r="545" spans="1:21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s="12">
        <f>ROUND(E545/D545, 0)</f>
        <v>0</v>
      </c>
      <c r="G545" t="s">
        <v>8220</v>
      </c>
      <c r="H545" t="s">
        <v>8225</v>
      </c>
      <c r="I545" t="s">
        <v>8247</v>
      </c>
      <c r="J545">
        <v>1414807962</v>
      </c>
      <c r="K545" s="9">
        <f>(J545/86400) + DATE(1970,1,1)</f>
        <v>41944.092152777775</v>
      </c>
      <c r="L545">
        <v>1412215962</v>
      </c>
      <c r="M545" s="9">
        <f>(L545/86400) + DATE(1970,1,1)</f>
        <v>41914.092152777775</v>
      </c>
      <c r="N545" s="18">
        <f>YEAR(M545)</f>
        <v>2014</v>
      </c>
      <c r="O545" s="18">
        <f xml:space="preserve"> ROUND((J545-L545)/86400, 0)</f>
        <v>30</v>
      </c>
      <c r="P545" t="b">
        <v>0</v>
      </c>
      <c r="Q545">
        <v>2</v>
      </c>
      <c r="R545" s="14">
        <f>IFERROR(ROUND(E545/Q545,2), "N/A")</f>
        <v>35</v>
      </c>
      <c r="S545" t="b">
        <v>0</v>
      </c>
      <c r="T545" t="s">
        <v>8277</v>
      </c>
      <c r="U545" t="s">
        <v>8278</v>
      </c>
    </row>
    <row r="546" spans="1:21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s="12">
        <f>ROUND(E546/D546, 0)</f>
        <v>0</v>
      </c>
      <c r="G546" t="s">
        <v>8220</v>
      </c>
      <c r="H546" t="s">
        <v>8223</v>
      </c>
      <c r="I546" t="s">
        <v>8245</v>
      </c>
      <c r="J546">
        <v>1467647160</v>
      </c>
      <c r="K546" s="9">
        <f>(J546/86400) + DATE(1970,1,1)</f>
        <v>42555.656944444447</v>
      </c>
      <c r="L546">
        <v>1465055160</v>
      </c>
      <c r="M546" s="9">
        <f>(L546/86400) + DATE(1970,1,1)</f>
        <v>42525.656944444447</v>
      </c>
      <c r="N546" s="18">
        <f>YEAR(M546)</f>
        <v>2016</v>
      </c>
      <c r="O546" s="18">
        <f xml:space="preserve"> ROUND((J546-L546)/86400, 0)</f>
        <v>30</v>
      </c>
      <c r="P546" t="b">
        <v>0</v>
      </c>
      <c r="Q546">
        <v>2</v>
      </c>
      <c r="R546" s="14">
        <f>IFERROR(ROUND(E546/Q546,2), "N/A")</f>
        <v>3</v>
      </c>
      <c r="S546" t="b">
        <v>0</v>
      </c>
      <c r="T546" t="s">
        <v>8277</v>
      </c>
      <c r="U546" t="s">
        <v>8278</v>
      </c>
    </row>
    <row r="547" spans="1:21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s="12">
        <f>ROUND(E547/D547, 0)</f>
        <v>0</v>
      </c>
      <c r="G547" t="s">
        <v>8220</v>
      </c>
      <c r="H547" t="s">
        <v>8229</v>
      </c>
      <c r="I547" t="s">
        <v>8248</v>
      </c>
      <c r="J547">
        <v>1447600389</v>
      </c>
      <c r="K547" s="9">
        <f>(J547/86400) + DATE(1970,1,1)</f>
        <v>42323.634131944447</v>
      </c>
      <c r="L547">
        <v>1444140789</v>
      </c>
      <c r="M547" s="9">
        <f>(L547/86400) + DATE(1970,1,1)</f>
        <v>42283.592465277776</v>
      </c>
      <c r="N547" s="18">
        <f>YEAR(M547)</f>
        <v>2015</v>
      </c>
      <c r="O547" s="18">
        <f xml:space="preserve"> ROUND((J547-L547)/86400, 0)</f>
        <v>40</v>
      </c>
      <c r="P547" t="b">
        <v>0</v>
      </c>
      <c r="Q547">
        <v>34</v>
      </c>
      <c r="R547" s="14">
        <f>IFERROR(ROUND(E547/Q547,2), "N/A")</f>
        <v>402.71</v>
      </c>
      <c r="S547" t="b">
        <v>0</v>
      </c>
      <c r="T547" t="s">
        <v>8277</v>
      </c>
      <c r="U547" t="s">
        <v>8278</v>
      </c>
    </row>
    <row r="548" spans="1:21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s="12">
        <f>ROUND(E548/D548, 0)</f>
        <v>0</v>
      </c>
      <c r="G548" t="s">
        <v>8220</v>
      </c>
      <c r="H548" t="s">
        <v>8223</v>
      </c>
      <c r="I548" t="s">
        <v>8245</v>
      </c>
      <c r="J548">
        <v>1445097715</v>
      </c>
      <c r="K548" s="9">
        <f>(J548/86400) + DATE(1970,1,1)</f>
        <v>42294.667997685188</v>
      </c>
      <c r="L548">
        <v>1441209715</v>
      </c>
      <c r="M548" s="9">
        <f>(L548/86400) + DATE(1970,1,1)</f>
        <v>42249.667997685188</v>
      </c>
      <c r="N548" s="18">
        <f>YEAR(M548)</f>
        <v>2015</v>
      </c>
      <c r="O548" s="18">
        <f xml:space="preserve"> ROUND((J548-L548)/86400, 0)</f>
        <v>45</v>
      </c>
      <c r="P548" t="b">
        <v>0</v>
      </c>
      <c r="Q548">
        <v>2</v>
      </c>
      <c r="R548" s="14">
        <f>IFERROR(ROUND(E548/Q548,2), "N/A")</f>
        <v>26</v>
      </c>
      <c r="S548" t="b">
        <v>0</v>
      </c>
      <c r="T548" t="s">
        <v>8277</v>
      </c>
      <c r="U548" t="s">
        <v>8278</v>
      </c>
    </row>
    <row r="549" spans="1:21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s="12">
        <f>ROUND(E549/D549, 0)</f>
        <v>0</v>
      </c>
      <c r="G549" t="s">
        <v>8220</v>
      </c>
      <c r="H549" t="s">
        <v>8224</v>
      </c>
      <c r="I549" t="s">
        <v>8246</v>
      </c>
      <c r="J549">
        <v>1455122564</v>
      </c>
      <c r="K549" s="9">
        <f>(J549/86400) + DATE(1970,1,1)</f>
        <v>42410.696342592593</v>
      </c>
      <c r="L549">
        <v>1452530564</v>
      </c>
      <c r="M549" s="9">
        <f>(L549/86400) + DATE(1970,1,1)</f>
        <v>42380.696342592593</v>
      </c>
      <c r="N549" s="18">
        <f>YEAR(M549)</f>
        <v>2016</v>
      </c>
      <c r="O549" s="18">
        <f xml:space="preserve"> ROUND((J549-L549)/86400, 0)</f>
        <v>30</v>
      </c>
      <c r="P549" t="b">
        <v>0</v>
      </c>
      <c r="Q549">
        <v>0</v>
      </c>
      <c r="R549" s="14" t="str">
        <f>IFERROR(ROUND(E549/Q549,2), "N/A")</f>
        <v>N/A</v>
      </c>
      <c r="S549" t="b">
        <v>0</v>
      </c>
      <c r="T549" t="s">
        <v>8277</v>
      </c>
      <c r="U549" t="s">
        <v>8278</v>
      </c>
    </row>
    <row r="550" spans="1:21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s="12">
        <f>ROUND(E550/D550, 0)</f>
        <v>0</v>
      </c>
      <c r="G550" t="s">
        <v>8220</v>
      </c>
      <c r="H550" t="s">
        <v>8224</v>
      </c>
      <c r="I550" t="s">
        <v>8246</v>
      </c>
      <c r="J550">
        <v>1446154848</v>
      </c>
      <c r="K550" s="9">
        <f>(J550/86400) + DATE(1970,1,1)</f>
        <v>42306.903333333335</v>
      </c>
      <c r="L550">
        <v>1443562848</v>
      </c>
      <c r="M550" s="9">
        <f>(L550/86400) + DATE(1970,1,1)</f>
        <v>42276.903333333335</v>
      </c>
      <c r="N550" s="18">
        <f>YEAR(M550)</f>
        <v>2015</v>
      </c>
      <c r="O550" s="18">
        <f xml:space="preserve"> ROUND((J550-L550)/86400, 0)</f>
        <v>30</v>
      </c>
      <c r="P550" t="b">
        <v>0</v>
      </c>
      <c r="Q550">
        <v>1</v>
      </c>
      <c r="R550" s="14">
        <f>IFERROR(ROUND(E550/Q550,2), "N/A")</f>
        <v>9</v>
      </c>
      <c r="S550" t="b">
        <v>0</v>
      </c>
      <c r="T550" t="s">
        <v>8277</v>
      </c>
      <c r="U550" t="s">
        <v>8278</v>
      </c>
    </row>
    <row r="551" spans="1:21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s="12">
        <f>ROUND(E551/D551, 0)</f>
        <v>0</v>
      </c>
      <c r="G551" t="s">
        <v>8220</v>
      </c>
      <c r="H551" t="s">
        <v>8224</v>
      </c>
      <c r="I551" t="s">
        <v>8246</v>
      </c>
      <c r="J551">
        <v>1436368622</v>
      </c>
      <c r="K551" s="9">
        <f>(J551/86400) + DATE(1970,1,1)</f>
        <v>42193.636828703704</v>
      </c>
      <c r="L551">
        <v>1433776622</v>
      </c>
      <c r="M551" s="9">
        <f>(L551/86400) + DATE(1970,1,1)</f>
        <v>42163.636828703704</v>
      </c>
      <c r="N551" s="18">
        <f>YEAR(M551)</f>
        <v>2015</v>
      </c>
      <c r="O551" s="18">
        <f xml:space="preserve"> ROUND((J551-L551)/86400, 0)</f>
        <v>30</v>
      </c>
      <c r="P551" t="b">
        <v>0</v>
      </c>
      <c r="Q551">
        <v>8</v>
      </c>
      <c r="R551" s="14">
        <f>IFERROR(ROUND(E551/Q551,2), "N/A")</f>
        <v>8.5</v>
      </c>
      <c r="S551" t="b">
        <v>0</v>
      </c>
      <c r="T551" t="s">
        <v>8277</v>
      </c>
      <c r="U551" t="s">
        <v>8278</v>
      </c>
    </row>
    <row r="552" spans="1:21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s="12">
        <f>ROUND(E552/D552, 0)</f>
        <v>0</v>
      </c>
      <c r="G552" t="s">
        <v>8220</v>
      </c>
      <c r="H552" t="s">
        <v>8228</v>
      </c>
      <c r="I552" t="s">
        <v>8250</v>
      </c>
      <c r="J552">
        <v>1485838800</v>
      </c>
      <c r="K552" s="9">
        <f>(J552/86400) + DATE(1970,1,1)</f>
        <v>42766.208333333328</v>
      </c>
      <c r="L552">
        <v>1484756245</v>
      </c>
      <c r="M552" s="9">
        <f>(L552/86400) + DATE(1970,1,1)</f>
        <v>42753.678761574076</v>
      </c>
      <c r="N552" s="18">
        <f>YEAR(M552)</f>
        <v>2017</v>
      </c>
      <c r="O552" s="18">
        <f xml:space="preserve"> ROUND((J552-L552)/86400, 0)</f>
        <v>13</v>
      </c>
      <c r="P552" t="b">
        <v>0</v>
      </c>
      <c r="Q552">
        <v>4</v>
      </c>
      <c r="R552" s="14">
        <f>IFERROR(ROUND(E552/Q552,2), "N/A")</f>
        <v>8.75</v>
      </c>
      <c r="S552" t="b">
        <v>0</v>
      </c>
      <c r="T552" t="s">
        <v>8277</v>
      </c>
      <c r="U552" t="s">
        <v>8278</v>
      </c>
    </row>
    <row r="553" spans="1:21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s="12">
        <f>ROUND(E553/D553, 0)</f>
        <v>0</v>
      </c>
      <c r="G553" t="s">
        <v>8220</v>
      </c>
      <c r="H553" t="s">
        <v>8223</v>
      </c>
      <c r="I553" t="s">
        <v>8245</v>
      </c>
      <c r="J553">
        <v>1438451580</v>
      </c>
      <c r="K553" s="9">
        <f>(J553/86400) + DATE(1970,1,1)</f>
        <v>42217.745138888888</v>
      </c>
      <c r="L553">
        <v>1434609424</v>
      </c>
      <c r="M553" s="9">
        <f>(L553/86400) + DATE(1970,1,1)</f>
        <v>42173.275740740741</v>
      </c>
      <c r="N553" s="18">
        <f>YEAR(M553)</f>
        <v>2015</v>
      </c>
      <c r="O553" s="18">
        <f xml:space="preserve"> ROUND((J553-L553)/86400, 0)</f>
        <v>44</v>
      </c>
      <c r="P553" t="b">
        <v>0</v>
      </c>
      <c r="Q553">
        <v>28</v>
      </c>
      <c r="R553" s="14">
        <f>IFERROR(ROUND(E553/Q553,2), "N/A")</f>
        <v>135.04</v>
      </c>
      <c r="S553" t="b">
        <v>0</v>
      </c>
      <c r="T553" t="s">
        <v>8277</v>
      </c>
      <c r="U553" t="s">
        <v>8278</v>
      </c>
    </row>
    <row r="554" spans="1:21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s="12">
        <f>ROUND(E554/D554, 0)</f>
        <v>0</v>
      </c>
      <c r="G554" t="s">
        <v>8220</v>
      </c>
      <c r="H554" t="s">
        <v>8228</v>
      </c>
      <c r="I554" t="s">
        <v>8250</v>
      </c>
      <c r="J554">
        <v>1452350896</v>
      </c>
      <c r="K554" s="9">
        <f>(J554/86400) + DATE(1970,1,1)</f>
        <v>42378.616851851853</v>
      </c>
      <c r="L554">
        <v>1447166896</v>
      </c>
      <c r="M554" s="9">
        <f>(L554/86400) + DATE(1970,1,1)</f>
        <v>42318.616851851853</v>
      </c>
      <c r="N554" s="18">
        <f>YEAR(M554)</f>
        <v>2015</v>
      </c>
      <c r="O554" s="18">
        <f xml:space="preserve"> ROUND((J554-L554)/86400, 0)</f>
        <v>60</v>
      </c>
      <c r="P554" t="b">
        <v>0</v>
      </c>
      <c r="Q554">
        <v>0</v>
      </c>
      <c r="R554" s="14" t="str">
        <f>IFERROR(ROUND(E554/Q554,2), "N/A")</f>
        <v>N/A</v>
      </c>
      <c r="S554" t="b">
        <v>0</v>
      </c>
      <c r="T554" t="s">
        <v>8277</v>
      </c>
      <c r="U554" t="s">
        <v>8278</v>
      </c>
    </row>
    <row r="555" spans="1:21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s="12">
        <f>ROUND(E555/D555, 0)</f>
        <v>0</v>
      </c>
      <c r="G555" t="s">
        <v>8220</v>
      </c>
      <c r="H555" t="s">
        <v>8223</v>
      </c>
      <c r="I555" t="s">
        <v>8245</v>
      </c>
      <c r="J555">
        <v>1415988991</v>
      </c>
      <c r="K555" s="9">
        <f>(J555/86400) + DATE(1970,1,1)</f>
        <v>41957.761469907404</v>
      </c>
      <c r="L555">
        <v>1413393391</v>
      </c>
      <c r="M555" s="9">
        <f>(L555/86400) + DATE(1970,1,1)</f>
        <v>41927.71980324074</v>
      </c>
      <c r="N555" s="18">
        <f>YEAR(M555)</f>
        <v>2014</v>
      </c>
      <c r="O555" s="18">
        <f xml:space="preserve"> ROUND((J555-L555)/86400, 0)</f>
        <v>30</v>
      </c>
      <c r="P555" t="b">
        <v>0</v>
      </c>
      <c r="Q555">
        <v>6</v>
      </c>
      <c r="R555" s="14">
        <f>IFERROR(ROUND(E555/Q555,2), "N/A")</f>
        <v>20.5</v>
      </c>
      <c r="S555" t="b">
        <v>0</v>
      </c>
      <c r="T555" t="s">
        <v>8277</v>
      </c>
      <c r="U555" t="s">
        <v>8278</v>
      </c>
    </row>
    <row r="556" spans="1:21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s="12">
        <f>ROUND(E556/D556, 0)</f>
        <v>0</v>
      </c>
      <c r="G556" t="s">
        <v>8220</v>
      </c>
      <c r="H556" t="s">
        <v>8223</v>
      </c>
      <c r="I556" t="s">
        <v>8245</v>
      </c>
      <c r="J556">
        <v>1413735972</v>
      </c>
      <c r="K556" s="9">
        <f>(J556/86400) + DATE(1970,1,1)</f>
        <v>41931.684861111113</v>
      </c>
      <c r="L556">
        <v>1411143972</v>
      </c>
      <c r="M556" s="9">
        <f>(L556/86400) + DATE(1970,1,1)</f>
        <v>41901.684861111113</v>
      </c>
      <c r="N556" s="18">
        <f>YEAR(M556)</f>
        <v>2014</v>
      </c>
      <c r="O556" s="18">
        <f xml:space="preserve"> ROUND((J556-L556)/86400, 0)</f>
        <v>30</v>
      </c>
      <c r="P556" t="b">
        <v>0</v>
      </c>
      <c r="Q556">
        <v>22</v>
      </c>
      <c r="R556" s="14">
        <f>IFERROR(ROUND(E556/Q556,2), "N/A")</f>
        <v>64.36</v>
      </c>
      <c r="S556" t="b">
        <v>0</v>
      </c>
      <c r="T556" t="s">
        <v>8277</v>
      </c>
      <c r="U556" t="s">
        <v>8278</v>
      </c>
    </row>
    <row r="557" spans="1:21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s="12">
        <f>ROUND(E557/D557, 0)</f>
        <v>0</v>
      </c>
      <c r="G557" t="s">
        <v>8220</v>
      </c>
      <c r="H557" t="s">
        <v>8224</v>
      </c>
      <c r="I557" t="s">
        <v>8246</v>
      </c>
      <c r="J557">
        <v>1465720143</v>
      </c>
      <c r="K557" s="9">
        <f>(J557/86400) + DATE(1970,1,1)</f>
        <v>42533.353506944448</v>
      </c>
      <c r="L557">
        <v>1463128143</v>
      </c>
      <c r="M557" s="9">
        <f>(L557/86400) + DATE(1970,1,1)</f>
        <v>42503.353506944448</v>
      </c>
      <c r="N557" s="18">
        <f>YEAR(M557)</f>
        <v>2016</v>
      </c>
      <c r="O557" s="18">
        <f xml:space="preserve"> ROUND((J557-L557)/86400, 0)</f>
        <v>30</v>
      </c>
      <c r="P557" t="b">
        <v>0</v>
      </c>
      <c r="Q557">
        <v>0</v>
      </c>
      <c r="R557" s="14" t="str">
        <f>IFERROR(ROUND(E557/Q557,2), "N/A")</f>
        <v>N/A</v>
      </c>
      <c r="S557" t="b">
        <v>0</v>
      </c>
      <c r="T557" t="s">
        <v>8277</v>
      </c>
      <c r="U557" t="s">
        <v>8278</v>
      </c>
    </row>
    <row r="558" spans="1:21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s="12">
        <f>ROUND(E558/D558, 0)</f>
        <v>0</v>
      </c>
      <c r="G558" t="s">
        <v>8220</v>
      </c>
      <c r="H558" t="s">
        <v>8223</v>
      </c>
      <c r="I558" t="s">
        <v>8245</v>
      </c>
      <c r="J558">
        <v>1452112717</v>
      </c>
      <c r="K558" s="9">
        <f>(J558/86400) + DATE(1970,1,1)</f>
        <v>42375.860150462962</v>
      </c>
      <c r="L558">
        <v>1449520717</v>
      </c>
      <c r="M558" s="9">
        <f>(L558/86400) + DATE(1970,1,1)</f>
        <v>42345.860150462962</v>
      </c>
      <c r="N558" s="18">
        <f>YEAR(M558)</f>
        <v>2015</v>
      </c>
      <c r="O558" s="18">
        <f xml:space="preserve"> ROUND((J558-L558)/86400, 0)</f>
        <v>30</v>
      </c>
      <c r="P558" t="b">
        <v>0</v>
      </c>
      <c r="Q558">
        <v>1</v>
      </c>
      <c r="R558" s="14">
        <f>IFERROR(ROUND(E558/Q558,2), "N/A")</f>
        <v>200</v>
      </c>
      <c r="S558" t="b">
        <v>0</v>
      </c>
      <c r="T558" t="s">
        <v>8277</v>
      </c>
      <c r="U558" t="s">
        <v>8278</v>
      </c>
    </row>
    <row r="559" spans="1:21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s="12">
        <f>ROUND(E559/D559, 0)</f>
        <v>0</v>
      </c>
      <c r="G559" t="s">
        <v>8220</v>
      </c>
      <c r="H559" t="s">
        <v>8235</v>
      </c>
      <c r="I559" t="s">
        <v>8248</v>
      </c>
      <c r="J559">
        <v>1480721803</v>
      </c>
      <c r="K559" s="9">
        <f>(J559/86400) + DATE(1970,1,1)</f>
        <v>42706.983831018515</v>
      </c>
      <c r="L559">
        <v>1478126203</v>
      </c>
      <c r="M559" s="9">
        <f>(L559/86400) + DATE(1970,1,1)</f>
        <v>42676.942164351851</v>
      </c>
      <c r="N559" s="18">
        <f>YEAR(M559)</f>
        <v>2016</v>
      </c>
      <c r="O559" s="18">
        <f xml:space="preserve"> ROUND((J559-L559)/86400, 0)</f>
        <v>30</v>
      </c>
      <c r="P559" t="b">
        <v>0</v>
      </c>
      <c r="Q559">
        <v>20</v>
      </c>
      <c r="R559" s="14">
        <f>IFERROR(ROUND(E559/Q559,2), "N/A")</f>
        <v>68.3</v>
      </c>
      <c r="S559" t="b">
        <v>0</v>
      </c>
      <c r="T559" t="s">
        <v>8277</v>
      </c>
      <c r="U559" t="s">
        <v>8278</v>
      </c>
    </row>
    <row r="560" spans="1:21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s="12">
        <f>ROUND(E560/D560, 0)</f>
        <v>0</v>
      </c>
      <c r="G560" t="s">
        <v>8220</v>
      </c>
      <c r="H560" t="s">
        <v>8223</v>
      </c>
      <c r="I560" t="s">
        <v>8245</v>
      </c>
      <c r="J560">
        <v>1427227905</v>
      </c>
      <c r="K560" s="9">
        <f>(J560/86400) + DATE(1970,1,1)</f>
        <v>42087.841493055559</v>
      </c>
      <c r="L560">
        <v>1424639505</v>
      </c>
      <c r="M560" s="9">
        <f>(L560/86400) + DATE(1970,1,1)</f>
        <v>42057.883159722223</v>
      </c>
      <c r="N560" s="18">
        <f>YEAR(M560)</f>
        <v>2015</v>
      </c>
      <c r="O560" s="18">
        <f xml:space="preserve"> ROUND((J560-L560)/86400, 0)</f>
        <v>30</v>
      </c>
      <c r="P560" t="b">
        <v>0</v>
      </c>
      <c r="Q560">
        <v>0</v>
      </c>
      <c r="R560" s="14" t="str">
        <f>IFERROR(ROUND(E560/Q560,2), "N/A")</f>
        <v>N/A</v>
      </c>
      <c r="S560" t="b">
        <v>0</v>
      </c>
      <c r="T560" t="s">
        <v>8277</v>
      </c>
      <c r="U560" t="s">
        <v>8278</v>
      </c>
    </row>
    <row r="561" spans="1:21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s="12">
        <f>ROUND(E561/D561, 0)</f>
        <v>0</v>
      </c>
      <c r="G561" t="s">
        <v>8220</v>
      </c>
      <c r="H561" t="s">
        <v>8223</v>
      </c>
      <c r="I561" t="s">
        <v>8245</v>
      </c>
      <c r="J561">
        <v>1449989260</v>
      </c>
      <c r="K561" s="9">
        <f>(J561/86400) + DATE(1970,1,1)</f>
        <v>42351.283101851848</v>
      </c>
      <c r="L561">
        <v>1447397260</v>
      </c>
      <c r="M561" s="9">
        <f>(L561/86400) + DATE(1970,1,1)</f>
        <v>42321.283101851848</v>
      </c>
      <c r="N561" s="18">
        <f>YEAR(M561)</f>
        <v>2015</v>
      </c>
      <c r="O561" s="18">
        <f xml:space="preserve"> ROUND((J561-L561)/86400, 0)</f>
        <v>30</v>
      </c>
      <c r="P561" t="b">
        <v>0</v>
      </c>
      <c r="Q561">
        <v>1</v>
      </c>
      <c r="R561" s="14">
        <f>IFERROR(ROUND(E561/Q561,2), "N/A")</f>
        <v>50</v>
      </c>
      <c r="S561" t="b">
        <v>0</v>
      </c>
      <c r="T561" t="s">
        <v>8277</v>
      </c>
      <c r="U561" t="s">
        <v>8278</v>
      </c>
    </row>
    <row r="562" spans="1:21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s="12">
        <f>ROUND(E562/D562, 0)</f>
        <v>0</v>
      </c>
      <c r="G562" t="s">
        <v>8220</v>
      </c>
      <c r="H562" t="s">
        <v>8228</v>
      </c>
      <c r="I562" t="s">
        <v>8250</v>
      </c>
      <c r="J562">
        <v>1418841045</v>
      </c>
      <c r="K562" s="9">
        <f>(J562/86400) + DATE(1970,1,1)</f>
        <v>41990.771354166667</v>
      </c>
      <c r="L562">
        <v>1416249045</v>
      </c>
      <c r="M562" s="9">
        <f>(L562/86400) + DATE(1970,1,1)</f>
        <v>41960.771354166667</v>
      </c>
      <c r="N562" s="18">
        <f>YEAR(M562)</f>
        <v>2014</v>
      </c>
      <c r="O562" s="18">
        <f xml:space="preserve"> ROUND((J562-L562)/86400, 0)</f>
        <v>30</v>
      </c>
      <c r="P562" t="b">
        <v>0</v>
      </c>
      <c r="Q562">
        <v>3</v>
      </c>
      <c r="R562" s="14">
        <f>IFERROR(ROUND(E562/Q562,2), "N/A")</f>
        <v>4</v>
      </c>
      <c r="S562" t="b">
        <v>0</v>
      </c>
      <c r="T562" t="s">
        <v>8277</v>
      </c>
      <c r="U562" t="s">
        <v>8278</v>
      </c>
    </row>
    <row r="563" spans="1:21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s="12">
        <f>ROUND(E563/D563, 0)</f>
        <v>0</v>
      </c>
      <c r="G563" t="s">
        <v>8220</v>
      </c>
      <c r="H563" t="s">
        <v>8223</v>
      </c>
      <c r="I563" t="s">
        <v>8245</v>
      </c>
      <c r="J563">
        <v>1445874513</v>
      </c>
      <c r="K563" s="9">
        <f>(J563/86400) + DATE(1970,1,1)</f>
        <v>42303.658715277779</v>
      </c>
      <c r="L563">
        <v>1442850513</v>
      </c>
      <c r="M563" s="9">
        <f>(L563/86400) + DATE(1970,1,1)</f>
        <v>42268.658715277779</v>
      </c>
      <c r="N563" s="18">
        <f>YEAR(M563)</f>
        <v>2015</v>
      </c>
      <c r="O563" s="18">
        <f xml:space="preserve"> ROUND((J563-L563)/86400, 0)</f>
        <v>35</v>
      </c>
      <c r="P563" t="b">
        <v>0</v>
      </c>
      <c r="Q563">
        <v>2</v>
      </c>
      <c r="R563" s="14">
        <f>IFERROR(ROUND(E563/Q563,2), "N/A")</f>
        <v>27.5</v>
      </c>
      <c r="S563" t="b">
        <v>0</v>
      </c>
      <c r="T563" t="s">
        <v>8277</v>
      </c>
      <c r="U563" t="s">
        <v>8278</v>
      </c>
    </row>
    <row r="564" spans="1:21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s="12">
        <f>ROUND(E564/D564, 0)</f>
        <v>0</v>
      </c>
      <c r="G564" t="s">
        <v>8220</v>
      </c>
      <c r="H564" t="s">
        <v>8232</v>
      </c>
      <c r="I564" t="s">
        <v>8248</v>
      </c>
      <c r="J564">
        <v>1482052815</v>
      </c>
      <c r="K564" s="9">
        <f>(J564/86400) + DATE(1970,1,1)</f>
        <v>42722.389062499999</v>
      </c>
      <c r="L564">
        <v>1479460815</v>
      </c>
      <c r="M564" s="9">
        <f>(L564/86400) + DATE(1970,1,1)</f>
        <v>42692.389062499999</v>
      </c>
      <c r="N564" s="18">
        <f>YEAR(M564)</f>
        <v>2016</v>
      </c>
      <c r="O564" s="18">
        <f xml:space="preserve"> ROUND((J564-L564)/86400, 0)</f>
        <v>30</v>
      </c>
      <c r="P564" t="b">
        <v>0</v>
      </c>
      <c r="Q564">
        <v>0</v>
      </c>
      <c r="R564" s="14" t="str">
        <f>IFERROR(ROUND(E564/Q564,2), "N/A")</f>
        <v>N/A</v>
      </c>
      <c r="S564" t="b">
        <v>0</v>
      </c>
      <c r="T564" t="s">
        <v>8277</v>
      </c>
      <c r="U564" t="s">
        <v>8278</v>
      </c>
    </row>
    <row r="565" spans="1:21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s="12">
        <f>ROUND(E565/D565, 0)</f>
        <v>0</v>
      </c>
      <c r="G565" t="s">
        <v>8220</v>
      </c>
      <c r="H565" t="s">
        <v>8225</v>
      </c>
      <c r="I565" t="s">
        <v>8247</v>
      </c>
      <c r="J565">
        <v>1424137247</v>
      </c>
      <c r="K565" s="9">
        <f>(J565/86400) + DATE(1970,1,1)</f>
        <v>42052.069988425923</v>
      </c>
      <c r="L565">
        <v>1421545247</v>
      </c>
      <c r="M565" s="9">
        <f>(L565/86400) + DATE(1970,1,1)</f>
        <v>42022.069988425923</v>
      </c>
      <c r="N565" s="18">
        <f>YEAR(M565)</f>
        <v>2015</v>
      </c>
      <c r="O565" s="18">
        <f xml:space="preserve"> ROUND((J565-L565)/86400, 0)</f>
        <v>30</v>
      </c>
      <c r="P565" t="b">
        <v>0</v>
      </c>
      <c r="Q565">
        <v>2</v>
      </c>
      <c r="R565" s="14">
        <f>IFERROR(ROUND(E565/Q565,2), "N/A")</f>
        <v>34</v>
      </c>
      <c r="S565" t="b">
        <v>0</v>
      </c>
      <c r="T565" t="s">
        <v>8277</v>
      </c>
      <c r="U565" t="s">
        <v>8278</v>
      </c>
    </row>
    <row r="566" spans="1:21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s="12">
        <f>ROUND(E566/D566, 0)</f>
        <v>0</v>
      </c>
      <c r="G566" t="s">
        <v>8220</v>
      </c>
      <c r="H566" t="s">
        <v>8229</v>
      </c>
      <c r="I566" t="s">
        <v>8248</v>
      </c>
      <c r="J566">
        <v>1457822275</v>
      </c>
      <c r="K566" s="9">
        <f>(J566/86400) + DATE(1970,1,1)</f>
        <v>42441.942997685182</v>
      </c>
      <c r="L566">
        <v>1455230275</v>
      </c>
      <c r="M566" s="9">
        <f>(L566/86400) + DATE(1970,1,1)</f>
        <v>42411.942997685182</v>
      </c>
      <c r="N566" s="18">
        <f>YEAR(M566)</f>
        <v>2016</v>
      </c>
      <c r="O566" s="18">
        <f xml:space="preserve"> ROUND((J566-L566)/86400, 0)</f>
        <v>30</v>
      </c>
      <c r="P566" t="b">
        <v>0</v>
      </c>
      <c r="Q566">
        <v>1</v>
      </c>
      <c r="R566" s="14">
        <f>IFERROR(ROUND(E566/Q566,2), "N/A")</f>
        <v>1</v>
      </c>
      <c r="S566" t="b">
        <v>0</v>
      </c>
      <c r="T566" t="s">
        <v>8277</v>
      </c>
      <c r="U566" t="s">
        <v>8278</v>
      </c>
    </row>
    <row r="567" spans="1:21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s="12">
        <f>ROUND(E567/D567, 0)</f>
        <v>0</v>
      </c>
      <c r="G567" t="s">
        <v>8220</v>
      </c>
      <c r="H567" t="s">
        <v>8224</v>
      </c>
      <c r="I567" t="s">
        <v>8246</v>
      </c>
      <c r="J567">
        <v>1436554249</v>
      </c>
      <c r="K567" s="9">
        <f>(J567/86400) + DATE(1970,1,1)</f>
        <v>42195.78528935185</v>
      </c>
      <c r="L567">
        <v>1433962249</v>
      </c>
      <c r="M567" s="9">
        <f>(L567/86400) + DATE(1970,1,1)</f>
        <v>42165.78528935185</v>
      </c>
      <c r="N567" s="18">
        <f>YEAR(M567)</f>
        <v>2015</v>
      </c>
      <c r="O567" s="18">
        <f xml:space="preserve"> ROUND((J567-L567)/86400, 0)</f>
        <v>30</v>
      </c>
      <c r="P567" t="b">
        <v>0</v>
      </c>
      <c r="Q567">
        <v>0</v>
      </c>
      <c r="R567" s="14" t="str">
        <f>IFERROR(ROUND(E567/Q567,2), "N/A")</f>
        <v>N/A</v>
      </c>
      <c r="S567" t="b">
        <v>0</v>
      </c>
      <c r="T567" t="s">
        <v>8277</v>
      </c>
      <c r="U567" t="s">
        <v>8278</v>
      </c>
    </row>
    <row r="568" spans="1:21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s="12">
        <f>ROUND(E568/D568, 0)</f>
        <v>0</v>
      </c>
      <c r="G568" t="s">
        <v>8220</v>
      </c>
      <c r="H568" t="s">
        <v>8223</v>
      </c>
      <c r="I568" t="s">
        <v>8245</v>
      </c>
      <c r="J568">
        <v>1468513533</v>
      </c>
      <c r="K568" s="9">
        <f>(J568/86400) + DATE(1970,1,1)</f>
        <v>42565.68440972222</v>
      </c>
      <c r="L568">
        <v>1465921533</v>
      </c>
      <c r="M568" s="9">
        <f>(L568/86400) + DATE(1970,1,1)</f>
        <v>42535.68440972222</v>
      </c>
      <c r="N568" s="18">
        <f>YEAR(M568)</f>
        <v>2016</v>
      </c>
      <c r="O568" s="18">
        <f xml:space="preserve"> ROUND((J568-L568)/86400, 0)</f>
        <v>30</v>
      </c>
      <c r="P568" t="b">
        <v>0</v>
      </c>
      <c r="Q568">
        <v>1</v>
      </c>
      <c r="R568" s="14">
        <f>IFERROR(ROUND(E568/Q568,2), "N/A")</f>
        <v>1</v>
      </c>
      <c r="S568" t="b">
        <v>0</v>
      </c>
      <c r="T568" t="s">
        <v>8277</v>
      </c>
      <c r="U568" t="s">
        <v>8278</v>
      </c>
    </row>
    <row r="569" spans="1:21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s="12">
        <f>ROUND(E569/D569, 0)</f>
        <v>0</v>
      </c>
      <c r="G569" t="s">
        <v>8220</v>
      </c>
      <c r="H569" t="s">
        <v>8223</v>
      </c>
      <c r="I569" t="s">
        <v>8245</v>
      </c>
      <c r="J569">
        <v>1420143194</v>
      </c>
      <c r="K569" s="9">
        <f>(J569/86400) + DATE(1970,1,1)</f>
        <v>42005.842523148152</v>
      </c>
      <c r="L569">
        <v>1417551194</v>
      </c>
      <c r="M569" s="9">
        <f>(L569/86400) + DATE(1970,1,1)</f>
        <v>41975.842523148152</v>
      </c>
      <c r="N569" s="18">
        <f>YEAR(M569)</f>
        <v>2014</v>
      </c>
      <c r="O569" s="18">
        <f xml:space="preserve"> ROUND((J569-L569)/86400, 0)</f>
        <v>30</v>
      </c>
      <c r="P569" t="b">
        <v>0</v>
      </c>
      <c r="Q569">
        <v>0</v>
      </c>
      <c r="R569" s="14" t="str">
        <f>IFERROR(ROUND(E569/Q569,2), "N/A")</f>
        <v>N/A</v>
      </c>
      <c r="S569" t="b">
        <v>0</v>
      </c>
      <c r="T569" t="s">
        <v>8277</v>
      </c>
      <c r="U569" t="s">
        <v>8278</v>
      </c>
    </row>
    <row r="570" spans="1:21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s="12">
        <f>ROUND(E570/D570, 0)</f>
        <v>0</v>
      </c>
      <c r="G570" t="s">
        <v>8220</v>
      </c>
      <c r="H570" t="s">
        <v>8227</v>
      </c>
      <c r="I570" t="s">
        <v>8249</v>
      </c>
      <c r="J570">
        <v>1452942000</v>
      </c>
      <c r="K570" s="9">
        <f>(J570/86400) + DATE(1970,1,1)</f>
        <v>42385.458333333328</v>
      </c>
      <c r="L570">
        <v>1449785223</v>
      </c>
      <c r="M570" s="9">
        <f>(L570/86400) + DATE(1970,1,1)</f>
        <v>42348.9215625</v>
      </c>
      <c r="N570" s="18">
        <f>YEAR(M570)</f>
        <v>2015</v>
      </c>
      <c r="O570" s="18">
        <f xml:space="preserve"> ROUND((J570-L570)/86400, 0)</f>
        <v>37</v>
      </c>
      <c r="P570" t="b">
        <v>0</v>
      </c>
      <c r="Q570">
        <v>5</v>
      </c>
      <c r="R570" s="14">
        <f>IFERROR(ROUND(E570/Q570,2), "N/A")</f>
        <v>49</v>
      </c>
      <c r="S570" t="b">
        <v>0</v>
      </c>
      <c r="T570" t="s">
        <v>8277</v>
      </c>
      <c r="U570" t="s">
        <v>8278</v>
      </c>
    </row>
    <row r="571" spans="1:21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s="12">
        <f>ROUND(E571/D571, 0)</f>
        <v>0</v>
      </c>
      <c r="G571" t="s">
        <v>8220</v>
      </c>
      <c r="H571" t="s">
        <v>8228</v>
      </c>
      <c r="I571" t="s">
        <v>8250</v>
      </c>
      <c r="J571">
        <v>1451679612</v>
      </c>
      <c r="K571" s="9">
        <f>(J571/86400) + DATE(1970,1,1)</f>
        <v>42370.847361111111</v>
      </c>
      <c r="L571">
        <v>1449087612</v>
      </c>
      <c r="M571" s="9">
        <f>(L571/86400) + DATE(1970,1,1)</f>
        <v>42340.847361111111</v>
      </c>
      <c r="N571" s="18">
        <f>YEAR(M571)</f>
        <v>2015</v>
      </c>
      <c r="O571" s="18">
        <f xml:space="preserve"> ROUND((J571-L571)/86400, 0)</f>
        <v>30</v>
      </c>
      <c r="P571" t="b">
        <v>0</v>
      </c>
      <c r="Q571">
        <v>1</v>
      </c>
      <c r="R571" s="14">
        <f>IFERROR(ROUND(E571/Q571,2), "N/A")</f>
        <v>20</v>
      </c>
      <c r="S571" t="b">
        <v>0</v>
      </c>
      <c r="T571" t="s">
        <v>8277</v>
      </c>
      <c r="U571" t="s">
        <v>8278</v>
      </c>
    </row>
    <row r="572" spans="1:21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s="12">
        <f>ROUND(E572/D572, 0)</f>
        <v>0</v>
      </c>
      <c r="G572" t="s">
        <v>8220</v>
      </c>
      <c r="H572" t="s">
        <v>8223</v>
      </c>
      <c r="I572" t="s">
        <v>8245</v>
      </c>
      <c r="J572">
        <v>1455822569</v>
      </c>
      <c r="K572" s="9">
        <f>(J572/86400) + DATE(1970,1,1)</f>
        <v>42418.798252314809</v>
      </c>
      <c r="L572">
        <v>1453230569</v>
      </c>
      <c r="M572" s="9">
        <f>(L572/86400) + DATE(1970,1,1)</f>
        <v>42388.798252314809</v>
      </c>
      <c r="N572" s="18">
        <f>YEAR(M572)</f>
        <v>2016</v>
      </c>
      <c r="O572" s="18">
        <f xml:space="preserve"> ROUND((J572-L572)/86400, 0)</f>
        <v>30</v>
      </c>
      <c r="P572" t="b">
        <v>0</v>
      </c>
      <c r="Q572">
        <v>1</v>
      </c>
      <c r="R572" s="14">
        <f>IFERROR(ROUND(E572/Q572,2), "N/A")</f>
        <v>142</v>
      </c>
      <c r="S572" t="b">
        <v>0</v>
      </c>
      <c r="T572" t="s">
        <v>8277</v>
      </c>
      <c r="U572" t="s">
        <v>8278</v>
      </c>
    </row>
    <row r="573" spans="1:21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s="12">
        <f>ROUND(E573/D573, 0)</f>
        <v>0</v>
      </c>
      <c r="G573" t="s">
        <v>8220</v>
      </c>
      <c r="H573" t="s">
        <v>8223</v>
      </c>
      <c r="I573" t="s">
        <v>8245</v>
      </c>
      <c r="J573">
        <v>1437969540</v>
      </c>
      <c r="K573" s="9">
        <f>(J573/86400) + DATE(1970,1,1)</f>
        <v>42212.165972222225</v>
      </c>
      <c r="L573">
        <v>1436297723</v>
      </c>
      <c r="M573" s="9">
        <f>(L573/86400) + DATE(1970,1,1)</f>
        <v>42192.816238425927</v>
      </c>
      <c r="N573" s="18">
        <f>YEAR(M573)</f>
        <v>2015</v>
      </c>
      <c r="O573" s="18">
        <f xml:space="preserve"> ROUND((J573-L573)/86400, 0)</f>
        <v>19</v>
      </c>
      <c r="P573" t="b">
        <v>0</v>
      </c>
      <c r="Q573">
        <v>2</v>
      </c>
      <c r="R573" s="14">
        <f>IFERROR(ROUND(E573/Q573,2), "N/A")</f>
        <v>53</v>
      </c>
      <c r="S573" t="b">
        <v>0</v>
      </c>
      <c r="T573" t="s">
        <v>8277</v>
      </c>
      <c r="U573" t="s">
        <v>8278</v>
      </c>
    </row>
    <row r="574" spans="1:21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s="12">
        <f>ROUND(E574/D574, 0)</f>
        <v>0</v>
      </c>
      <c r="G574" t="s">
        <v>8220</v>
      </c>
      <c r="H574" t="s">
        <v>8223</v>
      </c>
      <c r="I574" t="s">
        <v>8245</v>
      </c>
      <c r="J574">
        <v>1446660688</v>
      </c>
      <c r="K574" s="9">
        <f>(J574/86400) + DATE(1970,1,1)</f>
        <v>42312.757962962962</v>
      </c>
      <c r="L574">
        <v>1444065088</v>
      </c>
      <c r="M574" s="9">
        <f>(L574/86400) + DATE(1970,1,1)</f>
        <v>42282.716296296298</v>
      </c>
      <c r="N574" s="18">
        <f>YEAR(M574)</f>
        <v>2015</v>
      </c>
      <c r="O574" s="18">
        <f xml:space="preserve"> ROUND((J574-L574)/86400, 0)</f>
        <v>30</v>
      </c>
      <c r="P574" t="b">
        <v>0</v>
      </c>
      <c r="Q574">
        <v>0</v>
      </c>
      <c r="R574" s="14" t="str">
        <f>IFERROR(ROUND(E574/Q574,2), "N/A")</f>
        <v>N/A</v>
      </c>
      <c r="S574" t="b">
        <v>0</v>
      </c>
      <c r="T574" t="s">
        <v>8277</v>
      </c>
      <c r="U574" t="s">
        <v>8278</v>
      </c>
    </row>
    <row r="575" spans="1:21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s="12">
        <f>ROUND(E575/D575, 0)</f>
        <v>0</v>
      </c>
      <c r="G575" t="s">
        <v>8220</v>
      </c>
      <c r="H575" t="s">
        <v>8223</v>
      </c>
      <c r="I575" t="s">
        <v>8245</v>
      </c>
      <c r="J575">
        <v>1421543520</v>
      </c>
      <c r="K575" s="9">
        <f>(J575/86400) + DATE(1970,1,1)</f>
        <v>42022.05</v>
      </c>
      <c r="L575">
        <v>1416445931</v>
      </c>
      <c r="M575" s="9">
        <f>(L575/86400) + DATE(1970,1,1)</f>
        <v>41963.050127314811</v>
      </c>
      <c r="N575" s="18">
        <f>YEAR(M575)</f>
        <v>2014</v>
      </c>
      <c r="O575" s="18">
        <f xml:space="preserve"> ROUND((J575-L575)/86400, 0)</f>
        <v>59</v>
      </c>
      <c r="P575" t="b">
        <v>0</v>
      </c>
      <c r="Q575">
        <v>9</v>
      </c>
      <c r="R575" s="14">
        <f>IFERROR(ROUND(E575/Q575,2), "N/A")</f>
        <v>38.44</v>
      </c>
      <c r="S575" t="b">
        <v>0</v>
      </c>
      <c r="T575" t="s">
        <v>8277</v>
      </c>
      <c r="U575" t="s">
        <v>8278</v>
      </c>
    </row>
    <row r="576" spans="1:21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s="12">
        <f>ROUND(E576/D576, 0)</f>
        <v>0</v>
      </c>
      <c r="G576" t="s">
        <v>8220</v>
      </c>
      <c r="H576" t="s">
        <v>8224</v>
      </c>
      <c r="I576" t="s">
        <v>8246</v>
      </c>
      <c r="J576">
        <v>1476873507</v>
      </c>
      <c r="K576" s="9">
        <f>(J576/86400) + DATE(1970,1,1)</f>
        <v>42662.443368055552</v>
      </c>
      <c r="L576">
        <v>1474281507</v>
      </c>
      <c r="M576" s="9">
        <f>(L576/86400) + DATE(1970,1,1)</f>
        <v>42632.443368055552</v>
      </c>
      <c r="N576" s="18">
        <f>YEAR(M576)</f>
        <v>2016</v>
      </c>
      <c r="O576" s="18">
        <f xml:space="preserve"> ROUND((J576-L576)/86400, 0)</f>
        <v>30</v>
      </c>
      <c r="P576" t="b">
        <v>0</v>
      </c>
      <c r="Q576">
        <v>4</v>
      </c>
      <c r="R576" s="14">
        <f>IFERROR(ROUND(E576/Q576,2), "N/A")</f>
        <v>20</v>
      </c>
      <c r="S576" t="b">
        <v>0</v>
      </c>
      <c r="T576" t="s">
        <v>8277</v>
      </c>
      <c r="U576" t="s">
        <v>8278</v>
      </c>
    </row>
    <row r="577" spans="1:21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s="12">
        <f>ROUND(E577/D577, 0)</f>
        <v>0</v>
      </c>
      <c r="G577" t="s">
        <v>8220</v>
      </c>
      <c r="H577" t="s">
        <v>8235</v>
      </c>
      <c r="I577" t="s">
        <v>8248</v>
      </c>
      <c r="J577">
        <v>1434213443</v>
      </c>
      <c r="K577" s="9">
        <f>(J577/86400) + DATE(1970,1,1)</f>
        <v>42168.692627314813</v>
      </c>
      <c r="L577">
        <v>1431621443</v>
      </c>
      <c r="M577" s="9">
        <f>(L577/86400) + DATE(1970,1,1)</f>
        <v>42138.692627314813</v>
      </c>
      <c r="N577" s="18">
        <f>YEAR(M577)</f>
        <v>2015</v>
      </c>
      <c r="O577" s="18">
        <f xml:space="preserve"> ROUND((J577-L577)/86400, 0)</f>
        <v>30</v>
      </c>
      <c r="P577" t="b">
        <v>0</v>
      </c>
      <c r="Q577">
        <v>4</v>
      </c>
      <c r="R577" s="14">
        <f>IFERROR(ROUND(E577/Q577,2), "N/A")</f>
        <v>64.75</v>
      </c>
      <c r="S577" t="b">
        <v>0</v>
      </c>
      <c r="T577" t="s">
        <v>8277</v>
      </c>
      <c r="U577" t="s">
        <v>8278</v>
      </c>
    </row>
    <row r="578" spans="1:21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s="12">
        <f>ROUND(E578/D578, 0)</f>
        <v>0</v>
      </c>
      <c r="G578" t="s">
        <v>8220</v>
      </c>
      <c r="H578" t="s">
        <v>8223</v>
      </c>
      <c r="I578" t="s">
        <v>8245</v>
      </c>
      <c r="J578">
        <v>1427537952</v>
      </c>
      <c r="K578" s="9">
        <f>(J578/86400) + DATE(1970,1,1)</f>
        <v>42091.43</v>
      </c>
      <c r="L578">
        <v>1422357552</v>
      </c>
      <c r="M578" s="9">
        <f>(L578/86400) + DATE(1970,1,1)</f>
        <v>42031.471666666665</v>
      </c>
      <c r="N578" s="18">
        <f>YEAR(M578)</f>
        <v>2015</v>
      </c>
      <c r="O578" s="18">
        <f xml:space="preserve"> ROUND((J578-L578)/86400, 0)</f>
        <v>60</v>
      </c>
      <c r="P578" t="b">
        <v>0</v>
      </c>
      <c r="Q578">
        <v>1</v>
      </c>
      <c r="R578" s="14">
        <f>IFERROR(ROUND(E578/Q578,2), "N/A")</f>
        <v>1</v>
      </c>
      <c r="S578" t="b">
        <v>0</v>
      </c>
      <c r="T578" t="s">
        <v>8277</v>
      </c>
      <c r="U578" t="s">
        <v>8278</v>
      </c>
    </row>
    <row r="579" spans="1:21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s="12">
        <f>ROUND(E579/D579, 0)</f>
        <v>0</v>
      </c>
      <c r="G579" t="s">
        <v>8220</v>
      </c>
      <c r="H579" t="s">
        <v>8223</v>
      </c>
      <c r="I579" t="s">
        <v>8245</v>
      </c>
      <c r="J579">
        <v>1463753302</v>
      </c>
      <c r="K579" s="9">
        <f>(J579/86400) + DATE(1970,1,1)</f>
        <v>42510.589143518519</v>
      </c>
      <c r="L579">
        <v>1458569302</v>
      </c>
      <c r="M579" s="9">
        <f>(L579/86400) + DATE(1970,1,1)</f>
        <v>42450.589143518519</v>
      </c>
      <c r="N579" s="18">
        <f>YEAR(M579)</f>
        <v>2016</v>
      </c>
      <c r="O579" s="18">
        <f xml:space="preserve"> ROUND((J579-L579)/86400, 0)</f>
        <v>60</v>
      </c>
      <c r="P579" t="b">
        <v>0</v>
      </c>
      <c r="Q579">
        <v>1</v>
      </c>
      <c r="R579" s="14">
        <f>IFERROR(ROUND(E579/Q579,2), "N/A")</f>
        <v>10</v>
      </c>
      <c r="S579" t="b">
        <v>0</v>
      </c>
      <c r="T579" t="s">
        <v>8277</v>
      </c>
      <c r="U579" t="s">
        <v>8278</v>
      </c>
    </row>
    <row r="580" spans="1:21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s="12">
        <f>ROUND(E580/D580, 0)</f>
        <v>0</v>
      </c>
      <c r="G580" t="s">
        <v>8220</v>
      </c>
      <c r="H580" t="s">
        <v>8224</v>
      </c>
      <c r="I580" t="s">
        <v>8246</v>
      </c>
      <c r="J580">
        <v>1441633993</v>
      </c>
      <c r="K580" s="9">
        <f>(J580/86400) + DATE(1970,1,1)</f>
        <v>42254.578622685185</v>
      </c>
      <c r="L580">
        <v>1439560393</v>
      </c>
      <c r="M580" s="9">
        <f>(L580/86400) + DATE(1970,1,1)</f>
        <v>42230.578622685185</v>
      </c>
      <c r="N580" s="18">
        <f>YEAR(M580)</f>
        <v>2015</v>
      </c>
      <c r="O580" s="18">
        <f xml:space="preserve"> ROUND((J580-L580)/86400, 0)</f>
        <v>24</v>
      </c>
      <c r="P580" t="b">
        <v>0</v>
      </c>
      <c r="Q580">
        <v>7</v>
      </c>
      <c r="R580" s="14">
        <f>IFERROR(ROUND(E580/Q580,2), "N/A")</f>
        <v>2</v>
      </c>
      <c r="S580" t="b">
        <v>0</v>
      </c>
      <c r="T580" t="s">
        <v>8277</v>
      </c>
      <c r="U580" t="s">
        <v>8278</v>
      </c>
    </row>
    <row r="581" spans="1:21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s="12">
        <f>ROUND(E581/D581, 0)</f>
        <v>0</v>
      </c>
      <c r="G581" t="s">
        <v>8220</v>
      </c>
      <c r="H581" t="s">
        <v>8223</v>
      </c>
      <c r="I581" t="s">
        <v>8245</v>
      </c>
      <c r="J581">
        <v>1419539223</v>
      </c>
      <c r="K581" s="9">
        <f>(J581/86400) + DATE(1970,1,1)</f>
        <v>41998.852118055554</v>
      </c>
      <c r="L581">
        <v>1416947223</v>
      </c>
      <c r="M581" s="9">
        <f>(L581/86400) + DATE(1970,1,1)</f>
        <v>41968.852118055554</v>
      </c>
      <c r="N581" s="18">
        <f>YEAR(M581)</f>
        <v>2014</v>
      </c>
      <c r="O581" s="18">
        <f xml:space="preserve"> ROUND((J581-L581)/86400, 0)</f>
        <v>30</v>
      </c>
      <c r="P581" t="b">
        <v>0</v>
      </c>
      <c r="Q581">
        <v>5</v>
      </c>
      <c r="R581" s="14">
        <f>IFERROR(ROUND(E581/Q581,2), "N/A")</f>
        <v>35</v>
      </c>
      <c r="S581" t="b">
        <v>0</v>
      </c>
      <c r="T581" t="s">
        <v>8277</v>
      </c>
      <c r="U581" t="s">
        <v>8278</v>
      </c>
    </row>
    <row r="582" spans="1:21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s="12">
        <f>ROUND(E582/D582, 0)</f>
        <v>0</v>
      </c>
      <c r="G582" t="s">
        <v>8220</v>
      </c>
      <c r="H582" t="s">
        <v>8223</v>
      </c>
      <c r="I582" t="s">
        <v>8245</v>
      </c>
      <c r="J582">
        <v>1474580867</v>
      </c>
      <c r="K582" s="9">
        <f>(J582/86400) + DATE(1970,1,1)</f>
        <v>42635.908182870371</v>
      </c>
      <c r="L582">
        <v>1471988867</v>
      </c>
      <c r="M582" s="9">
        <f>(L582/86400) + DATE(1970,1,1)</f>
        <v>42605.908182870371</v>
      </c>
      <c r="N582" s="18">
        <f>YEAR(M582)</f>
        <v>2016</v>
      </c>
      <c r="O582" s="18">
        <f xml:space="preserve"> ROUND((J582-L582)/86400, 0)</f>
        <v>30</v>
      </c>
      <c r="P582" t="b">
        <v>0</v>
      </c>
      <c r="Q582">
        <v>1</v>
      </c>
      <c r="R582" s="14">
        <f>IFERROR(ROUND(E582/Q582,2), "N/A")</f>
        <v>1</v>
      </c>
      <c r="S582" t="b">
        <v>0</v>
      </c>
      <c r="T582" t="s">
        <v>8277</v>
      </c>
      <c r="U582" t="s">
        <v>8278</v>
      </c>
    </row>
    <row r="583" spans="1:21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s="12">
        <f>ROUND(E583/D583, 0)</f>
        <v>0</v>
      </c>
      <c r="G583" t="s">
        <v>8220</v>
      </c>
      <c r="H583" t="s">
        <v>8223</v>
      </c>
      <c r="I583" t="s">
        <v>8245</v>
      </c>
      <c r="J583">
        <v>1438474704</v>
      </c>
      <c r="K583" s="9">
        <f>(J583/86400) + DATE(1970,1,1)</f>
        <v>42218.012777777782</v>
      </c>
      <c r="L583">
        <v>1435882704</v>
      </c>
      <c r="M583" s="9">
        <f>(L583/86400) + DATE(1970,1,1)</f>
        <v>42188.012777777782</v>
      </c>
      <c r="N583" s="18">
        <f>YEAR(M583)</f>
        <v>2015</v>
      </c>
      <c r="O583" s="18">
        <f xml:space="preserve"> ROUND((J583-L583)/86400, 0)</f>
        <v>30</v>
      </c>
      <c r="P583" t="b">
        <v>0</v>
      </c>
      <c r="Q583">
        <v>0</v>
      </c>
      <c r="R583" s="14" t="str">
        <f>IFERROR(ROUND(E583/Q583,2), "N/A")</f>
        <v>N/A</v>
      </c>
      <c r="S583" t="b">
        <v>0</v>
      </c>
      <c r="T583" t="s">
        <v>8277</v>
      </c>
      <c r="U583" t="s">
        <v>8278</v>
      </c>
    </row>
    <row r="584" spans="1:21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s="12">
        <f>ROUND(E584/D584, 0)</f>
        <v>0</v>
      </c>
      <c r="G584" t="s">
        <v>8220</v>
      </c>
      <c r="H584" t="s">
        <v>8223</v>
      </c>
      <c r="I584" t="s">
        <v>8245</v>
      </c>
      <c r="J584">
        <v>1426442400</v>
      </c>
      <c r="K584" s="9">
        <f>(J584/86400) + DATE(1970,1,1)</f>
        <v>42078.75</v>
      </c>
      <c r="L584">
        <v>1424454319</v>
      </c>
      <c r="M584" s="9">
        <f>(L584/86400) + DATE(1970,1,1)</f>
        <v>42055.739803240736</v>
      </c>
      <c r="N584" s="18">
        <f>YEAR(M584)</f>
        <v>2015</v>
      </c>
      <c r="O584" s="18">
        <f xml:space="preserve"> ROUND((J584-L584)/86400, 0)</f>
        <v>23</v>
      </c>
      <c r="P584" t="b">
        <v>0</v>
      </c>
      <c r="Q584">
        <v>0</v>
      </c>
      <c r="R584" s="14" t="str">
        <f>IFERROR(ROUND(E584/Q584,2), "N/A")</f>
        <v>N/A</v>
      </c>
      <c r="S584" t="b">
        <v>0</v>
      </c>
      <c r="T584" t="s">
        <v>8277</v>
      </c>
      <c r="U584" t="s">
        <v>8278</v>
      </c>
    </row>
    <row r="585" spans="1:21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s="12">
        <f>ROUND(E585/D585, 0)</f>
        <v>0</v>
      </c>
      <c r="G585" t="s">
        <v>8220</v>
      </c>
      <c r="H585" t="s">
        <v>8223</v>
      </c>
      <c r="I585" t="s">
        <v>8245</v>
      </c>
      <c r="J585">
        <v>1426800687</v>
      </c>
      <c r="K585" s="9">
        <f>(J585/86400) + DATE(1970,1,1)</f>
        <v>42082.896840277783</v>
      </c>
      <c r="L585">
        <v>1424212287</v>
      </c>
      <c r="M585" s="9">
        <f>(L585/86400) + DATE(1970,1,1)</f>
        <v>42052.93850694444</v>
      </c>
      <c r="N585" s="18">
        <f>YEAR(M585)</f>
        <v>2015</v>
      </c>
      <c r="O585" s="18">
        <f xml:space="preserve"> ROUND((J585-L585)/86400, 0)</f>
        <v>30</v>
      </c>
      <c r="P585" t="b">
        <v>0</v>
      </c>
      <c r="Q585">
        <v>1</v>
      </c>
      <c r="R585" s="14">
        <f>IFERROR(ROUND(E585/Q585,2), "N/A")</f>
        <v>1</v>
      </c>
      <c r="S585" t="b">
        <v>0</v>
      </c>
      <c r="T585" t="s">
        <v>8277</v>
      </c>
      <c r="U585" t="s">
        <v>8278</v>
      </c>
    </row>
    <row r="586" spans="1:21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s="12">
        <f>ROUND(E586/D586, 0)</f>
        <v>0</v>
      </c>
      <c r="G586" t="s">
        <v>8220</v>
      </c>
      <c r="H586" t="s">
        <v>8223</v>
      </c>
      <c r="I586" t="s">
        <v>8245</v>
      </c>
      <c r="J586">
        <v>1426522316</v>
      </c>
      <c r="K586" s="9">
        <f>(J586/86400) + DATE(1970,1,1)</f>
        <v>42079.674953703703</v>
      </c>
      <c r="L586">
        <v>1423933916</v>
      </c>
      <c r="M586" s="9">
        <f>(L586/86400) + DATE(1970,1,1)</f>
        <v>42049.716620370367</v>
      </c>
      <c r="N586" s="18">
        <f>YEAR(M586)</f>
        <v>2015</v>
      </c>
      <c r="O586" s="18">
        <f xml:space="preserve"> ROUND((J586-L586)/86400, 0)</f>
        <v>30</v>
      </c>
      <c r="P586" t="b">
        <v>0</v>
      </c>
      <c r="Q586">
        <v>2</v>
      </c>
      <c r="R586" s="14">
        <f>IFERROR(ROUND(E586/Q586,2), "N/A")</f>
        <v>5</v>
      </c>
      <c r="S586" t="b">
        <v>0</v>
      </c>
      <c r="T586" t="s">
        <v>8277</v>
      </c>
      <c r="U586" t="s">
        <v>8278</v>
      </c>
    </row>
    <row r="587" spans="1:21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s="12">
        <f>ROUND(E587/D587, 0)</f>
        <v>0</v>
      </c>
      <c r="G587" t="s">
        <v>8220</v>
      </c>
      <c r="H587" t="s">
        <v>8224</v>
      </c>
      <c r="I587" t="s">
        <v>8246</v>
      </c>
      <c r="J587">
        <v>1448928000</v>
      </c>
      <c r="K587" s="9">
        <f>(J587/86400) + DATE(1970,1,1)</f>
        <v>42339</v>
      </c>
      <c r="L587">
        <v>1444123377</v>
      </c>
      <c r="M587" s="9">
        <f>(L587/86400) + DATE(1970,1,1)</f>
        <v>42283.3909375</v>
      </c>
      <c r="N587" s="18">
        <f>YEAR(M587)</f>
        <v>2015</v>
      </c>
      <c r="O587" s="18">
        <f xml:space="preserve"> ROUND((J587-L587)/86400, 0)</f>
        <v>56</v>
      </c>
      <c r="P587" t="b">
        <v>0</v>
      </c>
      <c r="Q587">
        <v>0</v>
      </c>
      <c r="R587" s="14" t="str">
        <f>IFERROR(ROUND(E587/Q587,2), "N/A")</f>
        <v>N/A</v>
      </c>
      <c r="S587" t="b">
        <v>0</v>
      </c>
      <c r="T587" t="s">
        <v>8277</v>
      </c>
      <c r="U587" t="s">
        <v>8278</v>
      </c>
    </row>
    <row r="588" spans="1:21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s="12">
        <f>ROUND(E588/D588, 0)</f>
        <v>0</v>
      </c>
      <c r="G588" t="s">
        <v>8220</v>
      </c>
      <c r="H588" t="s">
        <v>8223</v>
      </c>
      <c r="I588" t="s">
        <v>8245</v>
      </c>
      <c r="J588">
        <v>1424032207</v>
      </c>
      <c r="K588" s="9">
        <f>(J588/86400) + DATE(1970,1,1)</f>
        <v>42050.854247685187</v>
      </c>
      <c r="L588">
        <v>1421440207</v>
      </c>
      <c r="M588" s="9">
        <f>(L588/86400) + DATE(1970,1,1)</f>
        <v>42020.854247685187</v>
      </c>
      <c r="N588" s="18">
        <f>YEAR(M588)</f>
        <v>2015</v>
      </c>
      <c r="O588" s="18">
        <f xml:space="preserve"> ROUND((J588-L588)/86400, 0)</f>
        <v>30</v>
      </c>
      <c r="P588" t="b">
        <v>0</v>
      </c>
      <c r="Q588">
        <v>4</v>
      </c>
      <c r="R588" s="14">
        <f>IFERROR(ROUND(E588/Q588,2), "N/A")</f>
        <v>14</v>
      </c>
      <c r="S588" t="b">
        <v>0</v>
      </c>
      <c r="T588" t="s">
        <v>8277</v>
      </c>
      <c r="U588" t="s">
        <v>8278</v>
      </c>
    </row>
    <row r="589" spans="1:21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s="12">
        <f>ROUND(E589/D589, 0)</f>
        <v>0</v>
      </c>
      <c r="G589" t="s">
        <v>8220</v>
      </c>
      <c r="H589" t="s">
        <v>8228</v>
      </c>
      <c r="I589" t="s">
        <v>8250</v>
      </c>
      <c r="J589">
        <v>1429207833</v>
      </c>
      <c r="K589" s="9">
        <f>(J589/86400) + DATE(1970,1,1)</f>
        <v>42110.757326388892</v>
      </c>
      <c r="L589">
        <v>1426615833</v>
      </c>
      <c r="M589" s="9">
        <f>(L589/86400) + DATE(1970,1,1)</f>
        <v>42080.757326388892</v>
      </c>
      <c r="N589" s="18">
        <f>YEAR(M589)</f>
        <v>2015</v>
      </c>
      <c r="O589" s="18">
        <f xml:space="preserve"> ROUND((J589-L589)/86400, 0)</f>
        <v>30</v>
      </c>
      <c r="P589" t="b">
        <v>0</v>
      </c>
      <c r="Q589">
        <v>7</v>
      </c>
      <c r="R589" s="14">
        <f>IFERROR(ROUND(E589/Q589,2), "N/A")</f>
        <v>389.29</v>
      </c>
      <c r="S589" t="b">
        <v>0</v>
      </c>
      <c r="T589" t="s">
        <v>8277</v>
      </c>
      <c r="U589" t="s">
        <v>8278</v>
      </c>
    </row>
    <row r="590" spans="1:21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s="12">
        <f>ROUND(E590/D590, 0)</f>
        <v>0</v>
      </c>
      <c r="G590" t="s">
        <v>8220</v>
      </c>
      <c r="H590" t="s">
        <v>8236</v>
      </c>
      <c r="I590" t="s">
        <v>8248</v>
      </c>
      <c r="J590">
        <v>1479410886</v>
      </c>
      <c r="K590" s="9">
        <f>(J590/86400) + DATE(1970,1,1)</f>
        <v>42691.811180555553</v>
      </c>
      <c r="L590">
        <v>1474223286</v>
      </c>
      <c r="M590" s="9">
        <f>(L590/86400) + DATE(1970,1,1)</f>
        <v>42631.769513888888</v>
      </c>
      <c r="N590" s="18">
        <f>YEAR(M590)</f>
        <v>2016</v>
      </c>
      <c r="O590" s="18">
        <f xml:space="preserve"> ROUND((J590-L590)/86400, 0)</f>
        <v>60</v>
      </c>
      <c r="P590" t="b">
        <v>0</v>
      </c>
      <c r="Q590">
        <v>2</v>
      </c>
      <c r="R590" s="14">
        <f>IFERROR(ROUND(E590/Q590,2), "N/A")</f>
        <v>150.5</v>
      </c>
      <c r="S590" t="b">
        <v>0</v>
      </c>
      <c r="T590" t="s">
        <v>8277</v>
      </c>
      <c r="U590" t="s">
        <v>8278</v>
      </c>
    </row>
    <row r="591" spans="1:21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s="12">
        <f>ROUND(E591/D591, 0)</f>
        <v>0</v>
      </c>
      <c r="G591" t="s">
        <v>8220</v>
      </c>
      <c r="H591" t="s">
        <v>8223</v>
      </c>
      <c r="I591" t="s">
        <v>8245</v>
      </c>
      <c r="J591">
        <v>1436366699</v>
      </c>
      <c r="K591" s="9">
        <f>(J591/86400) + DATE(1970,1,1)</f>
        <v>42193.614571759259</v>
      </c>
      <c r="L591">
        <v>1435070699</v>
      </c>
      <c r="M591" s="9">
        <f>(L591/86400) + DATE(1970,1,1)</f>
        <v>42178.614571759259</v>
      </c>
      <c r="N591" s="18">
        <f>YEAR(M591)</f>
        <v>2015</v>
      </c>
      <c r="O591" s="18">
        <f xml:space="preserve"> ROUND((J591-L591)/86400, 0)</f>
        <v>15</v>
      </c>
      <c r="P591" t="b">
        <v>0</v>
      </c>
      <c r="Q591">
        <v>1</v>
      </c>
      <c r="R591" s="14">
        <f>IFERROR(ROUND(E591/Q591,2), "N/A")</f>
        <v>1</v>
      </c>
      <c r="S591" t="b">
        <v>0</v>
      </c>
      <c r="T591" t="s">
        <v>8277</v>
      </c>
      <c r="U591" t="s">
        <v>8278</v>
      </c>
    </row>
    <row r="592" spans="1:21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s="12">
        <f>ROUND(E592/D592, 0)</f>
        <v>0</v>
      </c>
      <c r="G592" t="s">
        <v>8220</v>
      </c>
      <c r="H592" t="s">
        <v>8224</v>
      </c>
      <c r="I592" t="s">
        <v>8246</v>
      </c>
      <c r="J592">
        <v>1454936460</v>
      </c>
      <c r="K592" s="9">
        <f>(J592/86400) + DATE(1970,1,1)</f>
        <v>42408.542361111111</v>
      </c>
      <c r="L592">
        <v>1452259131</v>
      </c>
      <c r="M592" s="9">
        <f>(L592/86400) + DATE(1970,1,1)</f>
        <v>42377.554756944446</v>
      </c>
      <c r="N592" s="18">
        <f>YEAR(M592)</f>
        <v>2016</v>
      </c>
      <c r="O592" s="18">
        <f xml:space="preserve"> ROUND((J592-L592)/86400, 0)</f>
        <v>31</v>
      </c>
      <c r="P592" t="b">
        <v>0</v>
      </c>
      <c r="Q592">
        <v>9</v>
      </c>
      <c r="R592" s="14">
        <f>IFERROR(ROUND(E592/Q592,2), "N/A")</f>
        <v>24.78</v>
      </c>
      <c r="S592" t="b">
        <v>0</v>
      </c>
      <c r="T592" t="s">
        <v>8277</v>
      </c>
      <c r="U592" t="s">
        <v>8278</v>
      </c>
    </row>
    <row r="593" spans="1:21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s="12">
        <f>ROUND(E593/D593, 0)</f>
        <v>0</v>
      </c>
      <c r="G593" t="s">
        <v>8220</v>
      </c>
      <c r="H593" t="s">
        <v>8223</v>
      </c>
      <c r="I593" t="s">
        <v>8245</v>
      </c>
      <c r="J593">
        <v>1437570130</v>
      </c>
      <c r="K593" s="9">
        <f>(J593/86400) + DATE(1970,1,1)</f>
        <v>42207.543171296296</v>
      </c>
      <c r="L593">
        <v>1434978130</v>
      </c>
      <c r="M593" s="9">
        <f>(L593/86400) + DATE(1970,1,1)</f>
        <v>42177.543171296296</v>
      </c>
      <c r="N593" s="18">
        <f>YEAR(M593)</f>
        <v>2015</v>
      </c>
      <c r="O593" s="18">
        <f xml:space="preserve"> ROUND((J593-L593)/86400, 0)</f>
        <v>30</v>
      </c>
      <c r="P593" t="b">
        <v>0</v>
      </c>
      <c r="Q593">
        <v>2</v>
      </c>
      <c r="R593" s="14">
        <f>IFERROR(ROUND(E593/Q593,2), "N/A")</f>
        <v>30.5</v>
      </c>
      <c r="S593" t="b">
        <v>0</v>
      </c>
      <c r="T593" t="s">
        <v>8277</v>
      </c>
      <c r="U593" t="s">
        <v>8278</v>
      </c>
    </row>
    <row r="594" spans="1:21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s="12">
        <f>ROUND(E594/D594, 0)</f>
        <v>0</v>
      </c>
      <c r="G594" t="s">
        <v>8220</v>
      </c>
      <c r="H594" t="s">
        <v>8223</v>
      </c>
      <c r="I594" t="s">
        <v>8245</v>
      </c>
      <c r="J594">
        <v>1417584860</v>
      </c>
      <c r="K594" s="9">
        <f>(J594/86400) + DATE(1970,1,1)</f>
        <v>41976.232175925921</v>
      </c>
      <c r="L594">
        <v>1414992860</v>
      </c>
      <c r="M594" s="9">
        <f>(L594/86400) + DATE(1970,1,1)</f>
        <v>41946.232175925928</v>
      </c>
      <c r="N594" s="18">
        <f>YEAR(M594)</f>
        <v>2014</v>
      </c>
      <c r="O594" s="18">
        <f xml:space="preserve"> ROUND((J594-L594)/86400, 0)</f>
        <v>30</v>
      </c>
      <c r="P594" t="b">
        <v>0</v>
      </c>
      <c r="Q594">
        <v>1</v>
      </c>
      <c r="R594" s="14">
        <f>IFERROR(ROUND(E594/Q594,2), "N/A")</f>
        <v>250</v>
      </c>
      <c r="S594" t="b">
        <v>0</v>
      </c>
      <c r="T594" t="s">
        <v>8277</v>
      </c>
      <c r="U594" t="s">
        <v>8278</v>
      </c>
    </row>
    <row r="595" spans="1:21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s="12">
        <f>ROUND(E595/D595, 0)</f>
        <v>0</v>
      </c>
      <c r="G595" t="s">
        <v>8220</v>
      </c>
      <c r="H595" t="s">
        <v>8224</v>
      </c>
      <c r="I595" t="s">
        <v>8246</v>
      </c>
      <c r="J595">
        <v>1428333345</v>
      </c>
      <c r="K595" s="9">
        <f>(J595/86400) + DATE(1970,1,1)</f>
        <v>42100.635937500003</v>
      </c>
      <c r="L595">
        <v>1425744945</v>
      </c>
      <c r="M595" s="9">
        <f>(L595/86400) + DATE(1970,1,1)</f>
        <v>42070.677604166667</v>
      </c>
      <c r="N595" s="18">
        <f>YEAR(M595)</f>
        <v>2015</v>
      </c>
      <c r="O595" s="18">
        <f xml:space="preserve"> ROUND((J595-L595)/86400, 0)</f>
        <v>30</v>
      </c>
      <c r="P595" t="b">
        <v>0</v>
      </c>
      <c r="Q595">
        <v>7</v>
      </c>
      <c r="R595" s="14">
        <f>IFERROR(ROUND(E595/Q595,2), "N/A")</f>
        <v>16.43</v>
      </c>
      <c r="S595" t="b">
        <v>0</v>
      </c>
      <c r="T595" t="s">
        <v>8277</v>
      </c>
      <c r="U595" t="s">
        <v>8278</v>
      </c>
    </row>
    <row r="596" spans="1:21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s="12">
        <f>ROUND(E596/D596, 0)</f>
        <v>0</v>
      </c>
      <c r="G596" t="s">
        <v>8220</v>
      </c>
      <c r="H596" t="s">
        <v>8223</v>
      </c>
      <c r="I596" t="s">
        <v>8245</v>
      </c>
      <c r="J596">
        <v>1460832206</v>
      </c>
      <c r="K596" s="9">
        <f>(J596/86400) + DATE(1970,1,1)</f>
        <v>42476.780162037037</v>
      </c>
      <c r="L596">
        <v>1458240206</v>
      </c>
      <c r="M596" s="9">
        <f>(L596/86400) + DATE(1970,1,1)</f>
        <v>42446.780162037037</v>
      </c>
      <c r="N596" s="18">
        <f>YEAR(M596)</f>
        <v>2016</v>
      </c>
      <c r="O596" s="18">
        <f xml:space="preserve"> ROUND((J596-L596)/86400, 0)</f>
        <v>30</v>
      </c>
      <c r="P596" t="b">
        <v>0</v>
      </c>
      <c r="Q596">
        <v>2</v>
      </c>
      <c r="R596" s="14">
        <f>IFERROR(ROUND(E596/Q596,2), "N/A")</f>
        <v>13</v>
      </c>
      <c r="S596" t="b">
        <v>0</v>
      </c>
      <c r="T596" t="s">
        <v>8277</v>
      </c>
      <c r="U596" t="s">
        <v>8278</v>
      </c>
    </row>
    <row r="597" spans="1:21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s="12">
        <f>ROUND(E597/D597, 0)</f>
        <v>0</v>
      </c>
      <c r="G597" t="s">
        <v>8220</v>
      </c>
      <c r="H597" t="s">
        <v>8223</v>
      </c>
      <c r="I597" t="s">
        <v>8245</v>
      </c>
      <c r="J597">
        <v>1430703638</v>
      </c>
      <c r="K597" s="9">
        <f>(J597/86400) + DATE(1970,1,1)</f>
        <v>42128.069884259261</v>
      </c>
      <c r="L597">
        <v>1426815638</v>
      </c>
      <c r="M597" s="9">
        <f>(L597/86400) + DATE(1970,1,1)</f>
        <v>42083.069884259261</v>
      </c>
      <c r="N597" s="18">
        <f>YEAR(M597)</f>
        <v>2015</v>
      </c>
      <c r="O597" s="18">
        <f xml:space="preserve"> ROUND((J597-L597)/86400, 0)</f>
        <v>45</v>
      </c>
      <c r="P597" t="b">
        <v>0</v>
      </c>
      <c r="Q597">
        <v>8</v>
      </c>
      <c r="R597" s="14">
        <f>IFERROR(ROUND(E597/Q597,2), "N/A")</f>
        <v>53.25</v>
      </c>
      <c r="S597" t="b">
        <v>0</v>
      </c>
      <c r="T597" t="s">
        <v>8277</v>
      </c>
      <c r="U597" t="s">
        <v>8278</v>
      </c>
    </row>
    <row r="598" spans="1:21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s="12">
        <f>ROUND(E598/D598, 0)</f>
        <v>0</v>
      </c>
      <c r="G598" t="s">
        <v>8220</v>
      </c>
      <c r="H598" t="s">
        <v>8223</v>
      </c>
      <c r="I598" t="s">
        <v>8245</v>
      </c>
      <c r="J598">
        <v>1478122292</v>
      </c>
      <c r="K598" s="9">
        <f>(J598/86400) + DATE(1970,1,1)</f>
        <v>42676.896898148145</v>
      </c>
      <c r="L598">
        <v>1475530292</v>
      </c>
      <c r="M598" s="9">
        <f>(L598/86400) + DATE(1970,1,1)</f>
        <v>42646.896898148145</v>
      </c>
      <c r="N598" s="18">
        <f>YEAR(M598)</f>
        <v>2016</v>
      </c>
      <c r="O598" s="18">
        <f xml:space="preserve"> ROUND((J598-L598)/86400, 0)</f>
        <v>30</v>
      </c>
      <c r="P598" t="b">
        <v>0</v>
      </c>
      <c r="Q598">
        <v>2</v>
      </c>
      <c r="R598" s="14">
        <f>IFERROR(ROUND(E598/Q598,2), "N/A")</f>
        <v>3</v>
      </c>
      <c r="S598" t="b">
        <v>0</v>
      </c>
      <c r="T598" t="s">
        <v>8277</v>
      </c>
      <c r="U598" t="s">
        <v>8278</v>
      </c>
    </row>
    <row r="599" spans="1:21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s="12">
        <f>ROUND(E599/D599, 0)</f>
        <v>0</v>
      </c>
      <c r="G599" t="s">
        <v>8220</v>
      </c>
      <c r="H599" t="s">
        <v>8223</v>
      </c>
      <c r="I599" t="s">
        <v>8245</v>
      </c>
      <c r="J599">
        <v>1469980800</v>
      </c>
      <c r="K599" s="9">
        <f>(J599/86400) + DATE(1970,1,1)</f>
        <v>42582.666666666672</v>
      </c>
      <c r="L599">
        <v>1466787335</v>
      </c>
      <c r="M599" s="9">
        <f>(L599/86400) + DATE(1970,1,1)</f>
        <v>42545.705266203702</v>
      </c>
      <c r="N599" s="18">
        <f>YEAR(M599)</f>
        <v>2016</v>
      </c>
      <c r="O599" s="18">
        <f xml:space="preserve"> ROUND((J599-L599)/86400, 0)</f>
        <v>37</v>
      </c>
      <c r="P599" t="b">
        <v>0</v>
      </c>
      <c r="Q599">
        <v>2</v>
      </c>
      <c r="R599" s="14">
        <f>IFERROR(ROUND(E599/Q599,2), "N/A")</f>
        <v>10</v>
      </c>
      <c r="S599" t="b">
        <v>0</v>
      </c>
      <c r="T599" t="s">
        <v>8277</v>
      </c>
      <c r="U599" t="s">
        <v>8278</v>
      </c>
    </row>
    <row r="600" spans="1:21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s="12">
        <f>ROUND(E600/D600, 0)</f>
        <v>0</v>
      </c>
      <c r="G600" t="s">
        <v>8220</v>
      </c>
      <c r="H600" t="s">
        <v>8223</v>
      </c>
      <c r="I600" t="s">
        <v>8245</v>
      </c>
      <c r="J600">
        <v>1417737781</v>
      </c>
      <c r="K600" s="9">
        <f>(J600/86400) + DATE(1970,1,1)</f>
        <v>41978.00209490741</v>
      </c>
      <c r="L600">
        <v>1415145781</v>
      </c>
      <c r="M600" s="9">
        <f>(L600/86400) + DATE(1970,1,1)</f>
        <v>41948.00209490741</v>
      </c>
      <c r="N600" s="18">
        <f>YEAR(M600)</f>
        <v>2014</v>
      </c>
      <c r="O600" s="18">
        <f xml:space="preserve"> ROUND((J600-L600)/86400, 0)</f>
        <v>30</v>
      </c>
      <c r="P600" t="b">
        <v>0</v>
      </c>
      <c r="Q600">
        <v>7</v>
      </c>
      <c r="R600" s="14">
        <f>IFERROR(ROUND(E600/Q600,2), "N/A")</f>
        <v>121.43</v>
      </c>
      <c r="S600" t="b">
        <v>0</v>
      </c>
      <c r="T600" t="s">
        <v>8277</v>
      </c>
      <c r="U600" t="s">
        <v>8278</v>
      </c>
    </row>
    <row r="601" spans="1:21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s="12">
        <f>ROUND(E601/D601, 0)</f>
        <v>0</v>
      </c>
      <c r="G601" t="s">
        <v>8220</v>
      </c>
      <c r="H601" t="s">
        <v>8223</v>
      </c>
      <c r="I601" t="s">
        <v>8245</v>
      </c>
      <c r="J601">
        <v>1425827760</v>
      </c>
      <c r="K601" s="9">
        <f>(J601/86400) + DATE(1970,1,1)</f>
        <v>42071.636111111111</v>
      </c>
      <c r="L601">
        <v>1423769402</v>
      </c>
      <c r="M601" s="9">
        <f>(L601/86400) + DATE(1970,1,1)</f>
        <v>42047.812523148154</v>
      </c>
      <c r="N601" s="18">
        <f>YEAR(M601)</f>
        <v>2015</v>
      </c>
      <c r="O601" s="18">
        <f xml:space="preserve"> ROUND((J601-L601)/86400, 0)</f>
        <v>24</v>
      </c>
      <c r="P601" t="b">
        <v>0</v>
      </c>
      <c r="Q601">
        <v>2</v>
      </c>
      <c r="R601" s="14">
        <f>IFERROR(ROUND(E601/Q601,2), "N/A")</f>
        <v>15.5</v>
      </c>
      <c r="S601" t="b">
        <v>0</v>
      </c>
      <c r="T601" t="s">
        <v>8277</v>
      </c>
      <c r="U601" t="s">
        <v>8278</v>
      </c>
    </row>
    <row r="602" spans="1:21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s="12">
        <f>ROUND(E602/D602, 0)</f>
        <v>0</v>
      </c>
      <c r="G602" t="s">
        <v>8219</v>
      </c>
      <c r="H602" t="s">
        <v>8223</v>
      </c>
      <c r="I602" t="s">
        <v>8245</v>
      </c>
      <c r="J602">
        <v>1431198562</v>
      </c>
      <c r="K602" s="9">
        <f>(J602/86400) + DATE(1970,1,1)</f>
        <v>42133.798171296294</v>
      </c>
      <c r="L602">
        <v>1426014562</v>
      </c>
      <c r="M602" s="9">
        <f>(L602/86400) + DATE(1970,1,1)</f>
        <v>42073.798171296294</v>
      </c>
      <c r="N602" s="18">
        <f>YEAR(M602)</f>
        <v>2015</v>
      </c>
      <c r="O602" s="18">
        <f xml:space="preserve"> ROUND((J602-L602)/86400, 0)</f>
        <v>60</v>
      </c>
      <c r="P602" t="b">
        <v>0</v>
      </c>
      <c r="Q602">
        <v>1</v>
      </c>
      <c r="R602" s="14">
        <f>IFERROR(ROUND(E602/Q602,2), "N/A")</f>
        <v>100</v>
      </c>
      <c r="S602" t="b">
        <v>0</v>
      </c>
      <c r="T602" t="s">
        <v>8277</v>
      </c>
      <c r="U602" t="s">
        <v>8278</v>
      </c>
    </row>
    <row r="603" spans="1:21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s="12">
        <f>ROUND(E603/D603, 0)</f>
        <v>0</v>
      </c>
      <c r="G603" t="s">
        <v>8219</v>
      </c>
      <c r="H603" t="s">
        <v>8228</v>
      </c>
      <c r="I603" t="s">
        <v>8250</v>
      </c>
      <c r="J603">
        <v>1419626139</v>
      </c>
      <c r="K603" s="9">
        <f>(J603/86400) + DATE(1970,1,1)</f>
        <v>41999.858090277776</v>
      </c>
      <c r="L603">
        <v>1417034139</v>
      </c>
      <c r="M603" s="9">
        <f>(L603/86400) + DATE(1970,1,1)</f>
        <v>41969.858090277776</v>
      </c>
      <c r="N603" s="18">
        <f>YEAR(M603)</f>
        <v>2014</v>
      </c>
      <c r="O603" s="18">
        <f xml:space="preserve"> ROUND((J603-L603)/86400, 0)</f>
        <v>30</v>
      </c>
      <c r="P603" t="b">
        <v>0</v>
      </c>
      <c r="Q603">
        <v>6</v>
      </c>
      <c r="R603" s="14">
        <f>IFERROR(ROUND(E603/Q603,2), "N/A")</f>
        <v>23.33</v>
      </c>
      <c r="S603" t="b">
        <v>0</v>
      </c>
      <c r="T603" t="s">
        <v>8277</v>
      </c>
      <c r="U603" t="s">
        <v>8278</v>
      </c>
    </row>
    <row r="604" spans="1:21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s="12">
        <f>ROUND(E604/D604, 0)</f>
        <v>0</v>
      </c>
      <c r="G604" t="s">
        <v>8219</v>
      </c>
      <c r="H604" t="s">
        <v>8223</v>
      </c>
      <c r="I604" t="s">
        <v>8245</v>
      </c>
      <c r="J604">
        <v>1434654215</v>
      </c>
      <c r="K604" s="9">
        <f>(J604/86400) + DATE(1970,1,1)</f>
        <v>42173.79415509259</v>
      </c>
      <c r="L604">
        <v>1432062215</v>
      </c>
      <c r="M604" s="9">
        <f>(L604/86400) + DATE(1970,1,1)</f>
        <v>42143.79415509259</v>
      </c>
      <c r="N604" s="18">
        <f>YEAR(M604)</f>
        <v>2015</v>
      </c>
      <c r="O604" s="18">
        <f xml:space="preserve"> ROUND((J604-L604)/86400, 0)</f>
        <v>30</v>
      </c>
      <c r="P604" t="b">
        <v>0</v>
      </c>
      <c r="Q604">
        <v>0</v>
      </c>
      <c r="R604" s="14" t="str">
        <f>IFERROR(ROUND(E604/Q604,2), "N/A")</f>
        <v>N/A</v>
      </c>
      <c r="S604" t="b">
        <v>0</v>
      </c>
      <c r="T604" t="s">
        <v>8277</v>
      </c>
      <c r="U604" t="s">
        <v>8278</v>
      </c>
    </row>
    <row r="605" spans="1:21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s="12">
        <f>ROUND(E605/D605, 0)</f>
        <v>0</v>
      </c>
      <c r="G605" t="s">
        <v>8219</v>
      </c>
      <c r="H605" t="s">
        <v>8223</v>
      </c>
      <c r="I605" t="s">
        <v>8245</v>
      </c>
      <c r="J605">
        <v>1408029623</v>
      </c>
      <c r="K605" s="9">
        <f>(J605/86400) + DATE(1970,1,1)</f>
        <v>41865.639155092591</v>
      </c>
      <c r="L605">
        <v>1405437623</v>
      </c>
      <c r="M605" s="9">
        <f>(L605/86400) + DATE(1970,1,1)</f>
        <v>41835.639155092591</v>
      </c>
      <c r="N605" s="18">
        <f>YEAR(M605)</f>
        <v>2014</v>
      </c>
      <c r="O605" s="18">
        <f xml:space="preserve"> ROUND((J605-L605)/86400, 0)</f>
        <v>30</v>
      </c>
      <c r="P605" t="b">
        <v>0</v>
      </c>
      <c r="Q605">
        <v>13</v>
      </c>
      <c r="R605" s="14">
        <f>IFERROR(ROUND(E605/Q605,2), "N/A")</f>
        <v>45.39</v>
      </c>
      <c r="S605" t="b">
        <v>0</v>
      </c>
      <c r="T605" t="s">
        <v>8277</v>
      </c>
      <c r="U605" t="s">
        <v>8278</v>
      </c>
    </row>
    <row r="606" spans="1:21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s="12">
        <f>ROUND(E606/D606, 0)</f>
        <v>0</v>
      </c>
      <c r="G606" t="s">
        <v>8219</v>
      </c>
      <c r="H606" t="s">
        <v>8223</v>
      </c>
      <c r="I606" t="s">
        <v>8245</v>
      </c>
      <c r="J606">
        <v>1409187056</v>
      </c>
      <c r="K606" s="9">
        <f>(J606/86400) + DATE(1970,1,1)</f>
        <v>41879.035370370373</v>
      </c>
      <c r="L606">
        <v>1406595056</v>
      </c>
      <c r="M606" s="9">
        <f>(L606/86400) + DATE(1970,1,1)</f>
        <v>41849.035370370373</v>
      </c>
      <c r="N606" s="18">
        <f>YEAR(M606)</f>
        <v>2014</v>
      </c>
      <c r="O606" s="18">
        <f xml:space="preserve"> ROUND((J606-L606)/86400, 0)</f>
        <v>30</v>
      </c>
      <c r="P606" t="b">
        <v>0</v>
      </c>
      <c r="Q606">
        <v>0</v>
      </c>
      <c r="R606" s="14" t="str">
        <f>IFERROR(ROUND(E606/Q606,2), "N/A")</f>
        <v>N/A</v>
      </c>
      <c r="S606" t="b">
        <v>0</v>
      </c>
      <c r="T606" t="s">
        <v>8277</v>
      </c>
      <c r="U606" t="s">
        <v>8278</v>
      </c>
    </row>
    <row r="607" spans="1:21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s="12">
        <f>ROUND(E607/D607, 0)</f>
        <v>0</v>
      </c>
      <c r="G607" t="s">
        <v>8219</v>
      </c>
      <c r="H607" t="s">
        <v>8223</v>
      </c>
      <c r="I607" t="s">
        <v>8245</v>
      </c>
      <c r="J607">
        <v>1440318908</v>
      </c>
      <c r="K607" s="9">
        <f>(J607/86400) + DATE(1970,1,1)</f>
        <v>42239.357731481483</v>
      </c>
      <c r="L607">
        <v>1436430908</v>
      </c>
      <c r="M607" s="9">
        <f>(L607/86400) + DATE(1970,1,1)</f>
        <v>42194.357731481483</v>
      </c>
      <c r="N607" s="18">
        <f>YEAR(M607)</f>
        <v>2015</v>
      </c>
      <c r="O607" s="18">
        <f xml:space="preserve"> ROUND((J607-L607)/86400, 0)</f>
        <v>45</v>
      </c>
      <c r="P607" t="b">
        <v>0</v>
      </c>
      <c r="Q607">
        <v>8</v>
      </c>
      <c r="R607" s="14">
        <f>IFERROR(ROUND(E607/Q607,2), "N/A")</f>
        <v>16.38</v>
      </c>
      <c r="S607" t="b">
        <v>0</v>
      </c>
      <c r="T607" t="s">
        <v>8277</v>
      </c>
      <c r="U607" t="s">
        <v>8278</v>
      </c>
    </row>
    <row r="608" spans="1:21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s="12">
        <f>ROUND(E608/D608, 0)</f>
        <v>0</v>
      </c>
      <c r="G608" t="s">
        <v>8219</v>
      </c>
      <c r="H608" t="s">
        <v>8232</v>
      </c>
      <c r="I608" t="s">
        <v>8248</v>
      </c>
      <c r="J608">
        <v>1432479600</v>
      </c>
      <c r="K608" s="9">
        <f>(J608/86400) + DATE(1970,1,1)</f>
        <v>42148.625</v>
      </c>
      <c r="L608">
        <v>1428507409</v>
      </c>
      <c r="M608" s="9">
        <f>(L608/86400) + DATE(1970,1,1)</f>
        <v>42102.650567129633</v>
      </c>
      <c r="N608" s="18">
        <f>YEAR(M608)</f>
        <v>2015</v>
      </c>
      <c r="O608" s="18">
        <f xml:space="preserve"> ROUND((J608-L608)/86400, 0)</f>
        <v>46</v>
      </c>
      <c r="P608" t="b">
        <v>0</v>
      </c>
      <c r="Q608">
        <v>1</v>
      </c>
      <c r="R608" s="14">
        <f>IFERROR(ROUND(E608/Q608,2), "N/A")</f>
        <v>10</v>
      </c>
      <c r="S608" t="b">
        <v>0</v>
      </c>
      <c r="T608" t="s">
        <v>8277</v>
      </c>
      <c r="U608" t="s">
        <v>8278</v>
      </c>
    </row>
    <row r="609" spans="1:21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s="12">
        <f>ROUND(E609/D609, 0)</f>
        <v>0</v>
      </c>
      <c r="G609" t="s">
        <v>8219</v>
      </c>
      <c r="H609" t="s">
        <v>8223</v>
      </c>
      <c r="I609" t="s">
        <v>8245</v>
      </c>
      <c r="J609">
        <v>1448225336</v>
      </c>
      <c r="K609" s="9">
        <f>(J609/86400) + DATE(1970,1,1)</f>
        <v>42330.867314814815</v>
      </c>
      <c r="L609">
        <v>1445629736</v>
      </c>
      <c r="M609" s="9">
        <f>(L609/86400) + DATE(1970,1,1)</f>
        <v>42300.825648148151</v>
      </c>
      <c r="N609" s="18">
        <f>YEAR(M609)</f>
        <v>2015</v>
      </c>
      <c r="O609" s="18">
        <f xml:space="preserve"> ROUND((J609-L609)/86400, 0)</f>
        <v>30</v>
      </c>
      <c r="P609" t="b">
        <v>0</v>
      </c>
      <c r="Q609">
        <v>0</v>
      </c>
      <c r="R609" s="14" t="str">
        <f>IFERROR(ROUND(E609/Q609,2), "N/A")</f>
        <v>N/A</v>
      </c>
      <c r="S609" t="b">
        <v>0</v>
      </c>
      <c r="T609" t="s">
        <v>8277</v>
      </c>
      <c r="U609" t="s">
        <v>8278</v>
      </c>
    </row>
    <row r="610" spans="1:21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s="12">
        <f>ROUND(E610/D610, 0)</f>
        <v>0</v>
      </c>
      <c r="G610" t="s">
        <v>8219</v>
      </c>
      <c r="H610" t="s">
        <v>8223</v>
      </c>
      <c r="I610" t="s">
        <v>8245</v>
      </c>
      <c r="J610">
        <v>1434405980</v>
      </c>
      <c r="K610" s="9">
        <f>(J610/86400) + DATE(1970,1,1)</f>
        <v>42170.921064814815</v>
      </c>
      <c r="L610">
        <v>1431813980</v>
      </c>
      <c r="M610" s="9">
        <f>(L610/86400) + DATE(1970,1,1)</f>
        <v>42140.921064814815</v>
      </c>
      <c r="N610" s="18">
        <f>YEAR(M610)</f>
        <v>2015</v>
      </c>
      <c r="O610" s="18">
        <f xml:space="preserve"> ROUND((J610-L610)/86400, 0)</f>
        <v>30</v>
      </c>
      <c r="P610" t="b">
        <v>0</v>
      </c>
      <c r="Q610">
        <v>5</v>
      </c>
      <c r="R610" s="14">
        <f>IFERROR(ROUND(E610/Q610,2), "N/A")</f>
        <v>292.2</v>
      </c>
      <c r="S610" t="b">
        <v>0</v>
      </c>
      <c r="T610" t="s">
        <v>8277</v>
      </c>
      <c r="U610" t="s">
        <v>8278</v>
      </c>
    </row>
    <row r="611" spans="1:21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s="12">
        <f>ROUND(E611/D611, 0)</f>
        <v>0</v>
      </c>
      <c r="G611" t="s">
        <v>8219</v>
      </c>
      <c r="H611" t="s">
        <v>8224</v>
      </c>
      <c r="I611" t="s">
        <v>8246</v>
      </c>
      <c r="J611">
        <v>1448761744</v>
      </c>
      <c r="K611" s="9">
        <f>(J611/86400) + DATE(1970,1,1)</f>
        <v>42337.075740740736</v>
      </c>
      <c r="L611">
        <v>1446166144</v>
      </c>
      <c r="M611" s="9">
        <f>(L611/86400) + DATE(1970,1,1)</f>
        <v>42307.034074074079</v>
      </c>
      <c r="N611" s="18">
        <f>YEAR(M611)</f>
        <v>2015</v>
      </c>
      <c r="O611" s="18">
        <f xml:space="preserve"> ROUND((J611-L611)/86400, 0)</f>
        <v>30</v>
      </c>
      <c r="P611" t="b">
        <v>0</v>
      </c>
      <c r="Q611">
        <v>1</v>
      </c>
      <c r="R611" s="14">
        <f>IFERROR(ROUND(E611/Q611,2), "N/A")</f>
        <v>5</v>
      </c>
      <c r="S611" t="b">
        <v>0</v>
      </c>
      <c r="T611" t="s">
        <v>8277</v>
      </c>
      <c r="U611" t="s">
        <v>8278</v>
      </c>
    </row>
    <row r="612" spans="1:21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s="12">
        <f>ROUND(E612/D612, 0)</f>
        <v>0</v>
      </c>
      <c r="G612" t="s">
        <v>8219</v>
      </c>
      <c r="H612" t="s">
        <v>8223</v>
      </c>
      <c r="I612" t="s">
        <v>8245</v>
      </c>
      <c r="J612">
        <v>1429732586</v>
      </c>
      <c r="K612" s="9">
        <f>(J612/86400) + DATE(1970,1,1)</f>
        <v>42116.83085648148</v>
      </c>
      <c r="L612">
        <v>1427140586</v>
      </c>
      <c r="M612" s="9">
        <f>(L612/86400) + DATE(1970,1,1)</f>
        <v>42086.83085648148</v>
      </c>
      <c r="N612" s="18">
        <f>YEAR(M612)</f>
        <v>2015</v>
      </c>
      <c r="O612" s="18">
        <f xml:space="preserve"> ROUND((J612-L612)/86400, 0)</f>
        <v>30</v>
      </c>
      <c r="P612" t="b">
        <v>0</v>
      </c>
      <c r="Q612">
        <v>0</v>
      </c>
      <c r="R612" s="14" t="str">
        <f>IFERROR(ROUND(E612/Q612,2), "N/A")</f>
        <v>N/A</v>
      </c>
      <c r="S612" t="b">
        <v>0</v>
      </c>
      <c r="T612" t="s">
        <v>8277</v>
      </c>
      <c r="U612" t="s">
        <v>8278</v>
      </c>
    </row>
    <row r="613" spans="1:21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s="12">
        <f>ROUND(E613/D613, 0)</f>
        <v>0</v>
      </c>
      <c r="G613" t="s">
        <v>8219</v>
      </c>
      <c r="H613" t="s">
        <v>8229</v>
      </c>
      <c r="I613" t="s">
        <v>8248</v>
      </c>
      <c r="J613">
        <v>1453210037</v>
      </c>
      <c r="K613" s="9">
        <f>(J613/86400) + DATE(1970,1,1)</f>
        <v>42388.560613425929</v>
      </c>
      <c r="L613">
        <v>1448026037</v>
      </c>
      <c r="M613" s="9">
        <f>(L613/86400) + DATE(1970,1,1)</f>
        <v>42328.560613425929</v>
      </c>
      <c r="N613" s="18">
        <f>YEAR(M613)</f>
        <v>2015</v>
      </c>
      <c r="O613" s="18">
        <f xml:space="preserve"> ROUND((J613-L613)/86400, 0)</f>
        <v>60</v>
      </c>
      <c r="P613" t="b">
        <v>0</v>
      </c>
      <c r="Q613">
        <v>0</v>
      </c>
      <c r="R613" s="14" t="str">
        <f>IFERROR(ROUND(E613/Q613,2), "N/A")</f>
        <v>N/A</v>
      </c>
      <c r="S613" t="b">
        <v>0</v>
      </c>
      <c r="T613" t="s">
        <v>8277</v>
      </c>
      <c r="U613" t="s">
        <v>8278</v>
      </c>
    </row>
    <row r="614" spans="1:21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s="12">
        <f>ROUND(E614/D614, 0)</f>
        <v>0</v>
      </c>
      <c r="G614" t="s">
        <v>8219</v>
      </c>
      <c r="H614" t="s">
        <v>8236</v>
      </c>
      <c r="I614" t="s">
        <v>8248</v>
      </c>
      <c r="J614">
        <v>1472777146</v>
      </c>
      <c r="K614" s="9">
        <f>(J614/86400) + DATE(1970,1,1)</f>
        <v>42615.031782407408</v>
      </c>
      <c r="L614">
        <v>1470185146</v>
      </c>
      <c r="M614" s="9">
        <f>(L614/86400) + DATE(1970,1,1)</f>
        <v>42585.031782407408</v>
      </c>
      <c r="N614" s="18">
        <f>YEAR(M614)</f>
        <v>2016</v>
      </c>
      <c r="O614" s="18">
        <f xml:space="preserve"> ROUND((J614-L614)/86400, 0)</f>
        <v>30</v>
      </c>
      <c r="P614" t="b">
        <v>0</v>
      </c>
      <c r="Q614">
        <v>0</v>
      </c>
      <c r="R614" s="14" t="str">
        <f>IFERROR(ROUND(E614/Q614,2), "N/A")</f>
        <v>N/A</v>
      </c>
      <c r="S614" t="b">
        <v>0</v>
      </c>
      <c r="T614" t="s">
        <v>8277</v>
      </c>
      <c r="U614" t="s">
        <v>8278</v>
      </c>
    </row>
    <row r="615" spans="1:21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s="12">
        <f>ROUND(E615/D615, 0)</f>
        <v>0</v>
      </c>
      <c r="G615" t="s">
        <v>8219</v>
      </c>
      <c r="H615" t="s">
        <v>8223</v>
      </c>
      <c r="I615" t="s">
        <v>8245</v>
      </c>
      <c r="J615">
        <v>1443675540</v>
      </c>
      <c r="K615" s="9">
        <f>(J615/86400) + DATE(1970,1,1)</f>
        <v>42278.207638888889</v>
      </c>
      <c r="L615">
        <v>1441022120</v>
      </c>
      <c r="M615" s="9">
        <f>(L615/86400) + DATE(1970,1,1)</f>
        <v>42247.496759259258</v>
      </c>
      <c r="N615" s="18">
        <f>YEAR(M615)</f>
        <v>2015</v>
      </c>
      <c r="O615" s="18">
        <f xml:space="preserve"> ROUND((J615-L615)/86400, 0)</f>
        <v>31</v>
      </c>
      <c r="P615" t="b">
        <v>0</v>
      </c>
      <c r="Q615">
        <v>121</v>
      </c>
      <c r="R615" s="14">
        <f>IFERROR(ROUND(E615/Q615,2), "N/A")</f>
        <v>105.93</v>
      </c>
      <c r="S615" t="b">
        <v>0</v>
      </c>
      <c r="T615" t="s">
        <v>8277</v>
      </c>
      <c r="U615" t="s">
        <v>8278</v>
      </c>
    </row>
    <row r="616" spans="1:21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s="12">
        <f>ROUND(E616/D616, 0)</f>
        <v>0</v>
      </c>
      <c r="G616" t="s">
        <v>8219</v>
      </c>
      <c r="H616" t="s">
        <v>8223</v>
      </c>
      <c r="I616" t="s">
        <v>8245</v>
      </c>
      <c r="J616">
        <v>1466731740</v>
      </c>
      <c r="K616" s="9">
        <f>(J616/86400) + DATE(1970,1,1)</f>
        <v>42545.061805555553</v>
      </c>
      <c r="L616">
        <v>1464139740</v>
      </c>
      <c r="M616" s="9">
        <f>(L616/86400) + DATE(1970,1,1)</f>
        <v>42515.061805555553</v>
      </c>
      <c r="N616" s="18">
        <f>YEAR(M616)</f>
        <v>2016</v>
      </c>
      <c r="O616" s="18">
        <f xml:space="preserve"> ROUND((J616-L616)/86400, 0)</f>
        <v>30</v>
      </c>
      <c r="P616" t="b">
        <v>0</v>
      </c>
      <c r="Q616">
        <v>0</v>
      </c>
      <c r="R616" s="14" t="str">
        <f>IFERROR(ROUND(E616/Q616,2), "N/A")</f>
        <v>N/A</v>
      </c>
      <c r="S616" t="b">
        <v>0</v>
      </c>
      <c r="T616" t="s">
        <v>8277</v>
      </c>
      <c r="U616" t="s">
        <v>8278</v>
      </c>
    </row>
    <row r="617" spans="1:21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s="12">
        <f>ROUND(E617/D617, 0)</f>
        <v>0</v>
      </c>
      <c r="G617" t="s">
        <v>8219</v>
      </c>
      <c r="H617" t="s">
        <v>8227</v>
      </c>
      <c r="I617" t="s">
        <v>8249</v>
      </c>
      <c r="J617">
        <v>1443149759</v>
      </c>
      <c r="K617" s="9">
        <f>(J617/86400) + DATE(1970,1,1)</f>
        <v>42272.122210648144</v>
      </c>
      <c r="L617">
        <v>1440557759</v>
      </c>
      <c r="M617" s="9">
        <f>(L617/86400) + DATE(1970,1,1)</f>
        <v>42242.122210648144</v>
      </c>
      <c r="N617" s="18">
        <f>YEAR(M617)</f>
        <v>2015</v>
      </c>
      <c r="O617" s="18">
        <f xml:space="preserve"> ROUND((J617-L617)/86400, 0)</f>
        <v>30</v>
      </c>
      <c r="P617" t="b">
        <v>0</v>
      </c>
      <c r="Q617">
        <v>0</v>
      </c>
      <c r="R617" s="14" t="str">
        <f>IFERROR(ROUND(E617/Q617,2), "N/A")</f>
        <v>N/A</v>
      </c>
      <c r="S617" t="b">
        <v>0</v>
      </c>
      <c r="T617" t="s">
        <v>8277</v>
      </c>
      <c r="U617" t="s">
        <v>8278</v>
      </c>
    </row>
    <row r="618" spans="1:21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s="12">
        <f>ROUND(E618/D618, 0)</f>
        <v>0</v>
      </c>
      <c r="G618" t="s">
        <v>8219</v>
      </c>
      <c r="H618" t="s">
        <v>8229</v>
      </c>
      <c r="I618" t="s">
        <v>8248</v>
      </c>
      <c r="J618">
        <v>1488013307</v>
      </c>
      <c r="K618" s="9">
        <f>(J618/86400) + DATE(1970,1,1)</f>
        <v>42791.376238425924</v>
      </c>
      <c r="L618">
        <v>1485421307</v>
      </c>
      <c r="M618" s="9">
        <f>(L618/86400) + DATE(1970,1,1)</f>
        <v>42761.376238425924</v>
      </c>
      <c r="N618" s="18">
        <f>YEAR(M618)</f>
        <v>2017</v>
      </c>
      <c r="O618" s="18">
        <f xml:space="preserve"> ROUND((J618-L618)/86400, 0)</f>
        <v>30</v>
      </c>
      <c r="P618" t="b">
        <v>0</v>
      </c>
      <c r="Q618">
        <v>0</v>
      </c>
      <c r="R618" s="14" t="str">
        <f>IFERROR(ROUND(E618/Q618,2), "N/A")</f>
        <v>N/A</v>
      </c>
      <c r="S618" t="b">
        <v>0</v>
      </c>
      <c r="T618" t="s">
        <v>8277</v>
      </c>
      <c r="U618" t="s">
        <v>8278</v>
      </c>
    </row>
    <row r="619" spans="1:21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s="12">
        <f>ROUND(E619/D619, 0)</f>
        <v>0</v>
      </c>
      <c r="G619" t="s">
        <v>8219</v>
      </c>
      <c r="H619" t="s">
        <v>8224</v>
      </c>
      <c r="I619" t="s">
        <v>8246</v>
      </c>
      <c r="J619">
        <v>1431072843</v>
      </c>
      <c r="K619" s="9">
        <f>(J619/86400) + DATE(1970,1,1)</f>
        <v>42132.343090277776</v>
      </c>
      <c r="L619">
        <v>1427184843</v>
      </c>
      <c r="M619" s="9">
        <f>(L619/86400) + DATE(1970,1,1)</f>
        <v>42087.343090277776</v>
      </c>
      <c r="N619" s="18">
        <f>YEAR(M619)</f>
        <v>2015</v>
      </c>
      <c r="O619" s="18">
        <f xml:space="preserve"> ROUND((J619-L619)/86400, 0)</f>
        <v>45</v>
      </c>
      <c r="P619" t="b">
        <v>0</v>
      </c>
      <c r="Q619">
        <v>3</v>
      </c>
      <c r="R619" s="14">
        <f>IFERROR(ROUND(E619/Q619,2), "N/A")</f>
        <v>20</v>
      </c>
      <c r="S619" t="b">
        <v>0</v>
      </c>
      <c r="T619" t="s">
        <v>8277</v>
      </c>
      <c r="U619" t="s">
        <v>8278</v>
      </c>
    </row>
    <row r="620" spans="1:21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s="12">
        <f>ROUND(E620/D620, 0)</f>
        <v>0</v>
      </c>
      <c r="G620" t="s">
        <v>8219</v>
      </c>
      <c r="H620" t="s">
        <v>8223</v>
      </c>
      <c r="I620" t="s">
        <v>8245</v>
      </c>
      <c r="J620">
        <v>1449689203</v>
      </c>
      <c r="K620" s="9">
        <f>(J620/86400) + DATE(1970,1,1)</f>
        <v>42347.810219907406</v>
      </c>
      <c r="L620">
        <v>1447097203</v>
      </c>
      <c r="M620" s="9">
        <f>(L620/86400) + DATE(1970,1,1)</f>
        <v>42317.810219907406</v>
      </c>
      <c r="N620" s="18">
        <f>YEAR(M620)</f>
        <v>2015</v>
      </c>
      <c r="O620" s="18">
        <f xml:space="preserve"> ROUND((J620-L620)/86400, 0)</f>
        <v>30</v>
      </c>
      <c r="P620" t="b">
        <v>0</v>
      </c>
      <c r="Q620">
        <v>0</v>
      </c>
      <c r="R620" s="14" t="str">
        <f>IFERROR(ROUND(E620/Q620,2), "N/A")</f>
        <v>N/A</v>
      </c>
      <c r="S620" t="b">
        <v>0</v>
      </c>
      <c r="T620" t="s">
        <v>8277</v>
      </c>
      <c r="U620" t="s">
        <v>8278</v>
      </c>
    </row>
    <row r="621" spans="1:21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s="12">
        <f>ROUND(E621/D621, 0)</f>
        <v>0</v>
      </c>
      <c r="G621" t="s">
        <v>8219</v>
      </c>
      <c r="H621" t="s">
        <v>8223</v>
      </c>
      <c r="I621" t="s">
        <v>8245</v>
      </c>
      <c r="J621">
        <v>1416933390</v>
      </c>
      <c r="K621" s="9">
        <f>(J621/86400) + DATE(1970,1,1)</f>
        <v>41968.692013888889</v>
      </c>
      <c r="L621">
        <v>1411745790</v>
      </c>
      <c r="M621" s="9">
        <f>(L621/86400) + DATE(1970,1,1)</f>
        <v>41908.650347222225</v>
      </c>
      <c r="N621" s="18">
        <f>YEAR(M621)</f>
        <v>2014</v>
      </c>
      <c r="O621" s="18">
        <f xml:space="preserve"> ROUND((J621-L621)/86400, 0)</f>
        <v>60</v>
      </c>
      <c r="P621" t="b">
        <v>0</v>
      </c>
      <c r="Q621">
        <v>1</v>
      </c>
      <c r="R621" s="14">
        <f>IFERROR(ROUND(E621/Q621,2), "N/A")</f>
        <v>1</v>
      </c>
      <c r="S621" t="b">
        <v>0</v>
      </c>
      <c r="T621" t="s">
        <v>8277</v>
      </c>
      <c r="U621" t="s">
        <v>8278</v>
      </c>
    </row>
    <row r="622" spans="1:21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s="12">
        <f>ROUND(E622/D622, 0)</f>
        <v>0</v>
      </c>
      <c r="G622" t="s">
        <v>8219</v>
      </c>
      <c r="H622" t="s">
        <v>8228</v>
      </c>
      <c r="I622" t="s">
        <v>8250</v>
      </c>
      <c r="J622">
        <v>1408986738</v>
      </c>
      <c r="K622" s="9">
        <f>(J622/86400) + DATE(1970,1,1)</f>
        <v>41876.716874999998</v>
      </c>
      <c r="L622">
        <v>1405098738</v>
      </c>
      <c r="M622" s="9">
        <f>(L622/86400) + DATE(1970,1,1)</f>
        <v>41831.716874999998</v>
      </c>
      <c r="N622" s="18">
        <f>YEAR(M622)</f>
        <v>2014</v>
      </c>
      <c r="O622" s="18">
        <f xml:space="preserve"> ROUND((J622-L622)/86400, 0)</f>
        <v>45</v>
      </c>
      <c r="P622" t="b">
        <v>0</v>
      </c>
      <c r="Q622">
        <v>1</v>
      </c>
      <c r="R622" s="14">
        <f>IFERROR(ROUND(E622/Q622,2), "N/A")</f>
        <v>300</v>
      </c>
      <c r="S622" t="b">
        <v>0</v>
      </c>
      <c r="T622" t="s">
        <v>8277</v>
      </c>
      <c r="U622" t="s">
        <v>8278</v>
      </c>
    </row>
    <row r="623" spans="1:21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s="12">
        <f>ROUND(E623/D623, 0)</f>
        <v>0</v>
      </c>
      <c r="G623" t="s">
        <v>8219</v>
      </c>
      <c r="H623" t="s">
        <v>8223</v>
      </c>
      <c r="I623" t="s">
        <v>8245</v>
      </c>
      <c r="J623">
        <v>1467934937</v>
      </c>
      <c r="K623" s="9">
        <f>(J623/86400) + DATE(1970,1,1)</f>
        <v>42558.987696759257</v>
      </c>
      <c r="L623">
        <v>1465342937</v>
      </c>
      <c r="M623" s="9">
        <f>(L623/86400) + DATE(1970,1,1)</f>
        <v>42528.987696759257</v>
      </c>
      <c r="N623" s="18">
        <f>YEAR(M623)</f>
        <v>2016</v>
      </c>
      <c r="O623" s="18">
        <f xml:space="preserve"> ROUND((J623-L623)/86400, 0)</f>
        <v>30</v>
      </c>
      <c r="P623" t="b">
        <v>0</v>
      </c>
      <c r="Q623">
        <v>3</v>
      </c>
      <c r="R623" s="14">
        <f>IFERROR(ROUND(E623/Q623,2), "N/A")</f>
        <v>87</v>
      </c>
      <c r="S623" t="b">
        <v>0</v>
      </c>
      <c r="T623" t="s">
        <v>8277</v>
      </c>
      <c r="U623" t="s">
        <v>8278</v>
      </c>
    </row>
    <row r="624" spans="1:21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s="12">
        <f>ROUND(E624/D624, 0)</f>
        <v>0</v>
      </c>
      <c r="G624" t="s">
        <v>8219</v>
      </c>
      <c r="H624" t="s">
        <v>8223</v>
      </c>
      <c r="I624" t="s">
        <v>8245</v>
      </c>
      <c r="J624">
        <v>1467398138</v>
      </c>
      <c r="K624" s="9">
        <f>(J624/86400) + DATE(1970,1,1)</f>
        <v>42552.774745370371</v>
      </c>
      <c r="L624">
        <v>1465670138</v>
      </c>
      <c r="M624" s="9">
        <f>(L624/86400) + DATE(1970,1,1)</f>
        <v>42532.774745370371</v>
      </c>
      <c r="N624" s="18">
        <f>YEAR(M624)</f>
        <v>2016</v>
      </c>
      <c r="O624" s="18">
        <f xml:space="preserve"> ROUND((J624-L624)/86400, 0)</f>
        <v>20</v>
      </c>
      <c r="P624" t="b">
        <v>0</v>
      </c>
      <c r="Q624">
        <v>9</v>
      </c>
      <c r="R624" s="14">
        <f>IFERROR(ROUND(E624/Q624,2), "N/A")</f>
        <v>37.89</v>
      </c>
      <c r="S624" t="b">
        <v>0</v>
      </c>
      <c r="T624" t="s">
        <v>8277</v>
      </c>
      <c r="U624" t="s">
        <v>8278</v>
      </c>
    </row>
    <row r="625" spans="1:21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s="12">
        <f>ROUND(E625/D625, 0)</f>
        <v>0</v>
      </c>
      <c r="G625" t="s">
        <v>8219</v>
      </c>
      <c r="H625" t="s">
        <v>8225</v>
      </c>
      <c r="I625" t="s">
        <v>8247</v>
      </c>
      <c r="J625">
        <v>1432771997</v>
      </c>
      <c r="K625" s="9">
        <f>(J625/86400) + DATE(1970,1,1)</f>
        <v>42152.009224537032</v>
      </c>
      <c r="L625">
        <v>1430179997</v>
      </c>
      <c r="M625" s="9">
        <f>(L625/86400) + DATE(1970,1,1)</f>
        <v>42122.009224537032</v>
      </c>
      <c r="N625" s="18">
        <f>YEAR(M625)</f>
        <v>2015</v>
      </c>
      <c r="O625" s="18">
        <f xml:space="preserve"> ROUND((J625-L625)/86400, 0)</f>
        <v>30</v>
      </c>
      <c r="P625" t="b">
        <v>0</v>
      </c>
      <c r="Q625">
        <v>0</v>
      </c>
      <c r="R625" s="14" t="str">
        <f>IFERROR(ROUND(E625/Q625,2), "N/A")</f>
        <v>N/A</v>
      </c>
      <c r="S625" t="b">
        <v>0</v>
      </c>
      <c r="T625" t="s">
        <v>8277</v>
      </c>
      <c r="U625" t="s">
        <v>8278</v>
      </c>
    </row>
    <row r="626" spans="1:21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s="12">
        <f>ROUND(E626/D626, 0)</f>
        <v>0</v>
      </c>
      <c r="G626" t="s">
        <v>8219</v>
      </c>
      <c r="H626" t="s">
        <v>8223</v>
      </c>
      <c r="I626" t="s">
        <v>8245</v>
      </c>
      <c r="J626">
        <v>1431647041</v>
      </c>
      <c r="K626" s="9">
        <f>(J626/86400) + DATE(1970,1,1)</f>
        <v>42138.988900462966</v>
      </c>
      <c r="L626">
        <v>1429055041</v>
      </c>
      <c r="M626" s="9">
        <f>(L626/86400) + DATE(1970,1,1)</f>
        <v>42108.988900462966</v>
      </c>
      <c r="N626" s="18">
        <f>YEAR(M626)</f>
        <v>2015</v>
      </c>
      <c r="O626" s="18">
        <f xml:space="preserve"> ROUND((J626-L626)/86400, 0)</f>
        <v>30</v>
      </c>
      <c r="P626" t="b">
        <v>0</v>
      </c>
      <c r="Q626">
        <v>0</v>
      </c>
      <c r="R626" s="14" t="str">
        <f>IFERROR(ROUND(E626/Q626,2), "N/A")</f>
        <v>N/A</v>
      </c>
      <c r="S626" t="b">
        <v>0</v>
      </c>
      <c r="T626" t="s">
        <v>8277</v>
      </c>
      <c r="U626" t="s">
        <v>8278</v>
      </c>
    </row>
    <row r="627" spans="1:21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s="12">
        <f>ROUND(E627/D627, 0)</f>
        <v>0</v>
      </c>
      <c r="G627" t="s">
        <v>8219</v>
      </c>
      <c r="H627" t="s">
        <v>8228</v>
      </c>
      <c r="I627" t="s">
        <v>8250</v>
      </c>
      <c r="J627">
        <v>1490560177</v>
      </c>
      <c r="K627" s="9">
        <f>(J627/86400) + DATE(1970,1,1)</f>
        <v>42820.853900462964</v>
      </c>
      <c r="L627">
        <v>1487971777</v>
      </c>
      <c r="M627" s="9">
        <f>(L627/86400) + DATE(1970,1,1)</f>
        <v>42790.895567129628</v>
      </c>
      <c r="N627" s="18">
        <f>YEAR(M627)</f>
        <v>2017</v>
      </c>
      <c r="O627" s="18">
        <f xml:space="preserve"> ROUND((J627-L627)/86400, 0)</f>
        <v>30</v>
      </c>
      <c r="P627" t="b">
        <v>0</v>
      </c>
      <c r="Q627">
        <v>0</v>
      </c>
      <c r="R627" s="14" t="str">
        <f>IFERROR(ROUND(E627/Q627,2), "N/A")</f>
        <v>N/A</v>
      </c>
      <c r="S627" t="b">
        <v>0</v>
      </c>
      <c r="T627" t="s">
        <v>8277</v>
      </c>
      <c r="U627" t="s">
        <v>8278</v>
      </c>
    </row>
    <row r="628" spans="1:21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s="12">
        <f>ROUND(E628/D628, 0)</f>
        <v>0</v>
      </c>
      <c r="G628" t="s">
        <v>8219</v>
      </c>
      <c r="H628" t="s">
        <v>8223</v>
      </c>
      <c r="I628" t="s">
        <v>8245</v>
      </c>
      <c r="J628">
        <v>1439644920</v>
      </c>
      <c r="K628" s="9">
        <f>(J628/86400) + DATE(1970,1,1)</f>
        <v>42231.556944444441</v>
      </c>
      <c r="L628">
        <v>1436793939</v>
      </c>
      <c r="M628" s="9">
        <f>(L628/86400) + DATE(1970,1,1)</f>
        <v>42198.559479166666</v>
      </c>
      <c r="N628" s="18">
        <f>YEAR(M628)</f>
        <v>2015</v>
      </c>
      <c r="O628" s="18">
        <f xml:space="preserve"> ROUND((J628-L628)/86400, 0)</f>
        <v>33</v>
      </c>
      <c r="P628" t="b">
        <v>0</v>
      </c>
      <c r="Q628">
        <v>39</v>
      </c>
      <c r="R628" s="14">
        <f>IFERROR(ROUND(E628/Q628,2), "N/A")</f>
        <v>111.41</v>
      </c>
      <c r="S628" t="b">
        <v>0</v>
      </c>
      <c r="T628" t="s">
        <v>8277</v>
      </c>
      <c r="U628" t="s">
        <v>8278</v>
      </c>
    </row>
    <row r="629" spans="1:21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s="12">
        <f>ROUND(E629/D629, 0)</f>
        <v>0</v>
      </c>
      <c r="G629" t="s">
        <v>8219</v>
      </c>
      <c r="H629" t="s">
        <v>8234</v>
      </c>
      <c r="I629" t="s">
        <v>8254</v>
      </c>
      <c r="J629">
        <v>1457996400</v>
      </c>
      <c r="K629" s="9">
        <f>(J629/86400) + DATE(1970,1,1)</f>
        <v>42443.958333333328</v>
      </c>
      <c r="L629">
        <v>1452842511</v>
      </c>
      <c r="M629" s="9">
        <f>(L629/86400) + DATE(1970,1,1)</f>
        <v>42384.306840277779</v>
      </c>
      <c r="N629" s="18">
        <f>YEAR(M629)</f>
        <v>2016</v>
      </c>
      <c r="O629" s="18">
        <f xml:space="preserve"> ROUND((J629-L629)/86400, 0)</f>
        <v>60</v>
      </c>
      <c r="P629" t="b">
        <v>0</v>
      </c>
      <c r="Q629">
        <v>1</v>
      </c>
      <c r="R629" s="14">
        <f>IFERROR(ROUND(E629/Q629,2), "N/A")</f>
        <v>90</v>
      </c>
      <c r="S629" t="b">
        <v>0</v>
      </c>
      <c r="T629" t="s">
        <v>8277</v>
      </c>
      <c r="U629" t="s">
        <v>8278</v>
      </c>
    </row>
    <row r="630" spans="1:21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s="12">
        <f>ROUND(E630/D630, 0)</f>
        <v>0</v>
      </c>
      <c r="G630" t="s">
        <v>8219</v>
      </c>
      <c r="H630" t="s">
        <v>8223</v>
      </c>
      <c r="I630" t="s">
        <v>8245</v>
      </c>
      <c r="J630">
        <v>1405269457</v>
      </c>
      <c r="K630" s="9">
        <f>(J630/86400) + DATE(1970,1,1)</f>
        <v>41833.692789351851</v>
      </c>
      <c r="L630">
        <v>1402677457</v>
      </c>
      <c r="M630" s="9">
        <f>(L630/86400) + DATE(1970,1,1)</f>
        <v>41803.692789351851</v>
      </c>
      <c r="N630" s="18">
        <f>YEAR(M630)</f>
        <v>2014</v>
      </c>
      <c r="O630" s="18">
        <f xml:space="preserve"> ROUND((J630-L630)/86400, 0)</f>
        <v>30</v>
      </c>
      <c r="P630" t="b">
        <v>0</v>
      </c>
      <c r="Q630">
        <v>0</v>
      </c>
      <c r="R630" s="14" t="str">
        <f>IFERROR(ROUND(E630/Q630,2), "N/A")</f>
        <v>N/A</v>
      </c>
      <c r="S630" t="b">
        <v>0</v>
      </c>
      <c r="T630" t="s">
        <v>8277</v>
      </c>
      <c r="U630" t="s">
        <v>8278</v>
      </c>
    </row>
    <row r="631" spans="1:21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s="12">
        <f>ROUND(E631/D631, 0)</f>
        <v>0</v>
      </c>
      <c r="G631" t="s">
        <v>8219</v>
      </c>
      <c r="H631" t="s">
        <v>8225</v>
      </c>
      <c r="I631" t="s">
        <v>8247</v>
      </c>
      <c r="J631">
        <v>1463239108</v>
      </c>
      <c r="K631" s="9">
        <f>(J631/86400) + DATE(1970,1,1)</f>
        <v>42504.637824074074</v>
      </c>
      <c r="L631">
        <v>1460647108</v>
      </c>
      <c r="M631" s="9">
        <f>(L631/86400) + DATE(1970,1,1)</f>
        <v>42474.637824074074</v>
      </c>
      <c r="N631" s="18">
        <f>YEAR(M631)</f>
        <v>2016</v>
      </c>
      <c r="O631" s="18">
        <f xml:space="preserve"> ROUND((J631-L631)/86400, 0)</f>
        <v>30</v>
      </c>
      <c r="P631" t="b">
        <v>0</v>
      </c>
      <c r="Q631">
        <v>3</v>
      </c>
      <c r="R631" s="14">
        <f>IFERROR(ROUND(E631/Q631,2), "N/A")</f>
        <v>116.67</v>
      </c>
      <c r="S631" t="b">
        <v>0</v>
      </c>
      <c r="T631" t="s">
        <v>8277</v>
      </c>
      <c r="U631" t="s">
        <v>8278</v>
      </c>
    </row>
    <row r="632" spans="1:21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s="12">
        <f>ROUND(E632/D632, 0)</f>
        <v>0</v>
      </c>
      <c r="G632" t="s">
        <v>8219</v>
      </c>
      <c r="H632" t="s">
        <v>8223</v>
      </c>
      <c r="I632" t="s">
        <v>8245</v>
      </c>
      <c r="J632">
        <v>1441516200</v>
      </c>
      <c r="K632" s="9">
        <f>(J632/86400) + DATE(1970,1,1)</f>
        <v>42253.215277777781</v>
      </c>
      <c r="L632">
        <v>1438959121</v>
      </c>
      <c r="M632" s="9">
        <f>(L632/86400) + DATE(1970,1,1)</f>
        <v>42223.619456018518</v>
      </c>
      <c r="N632" s="18">
        <f>YEAR(M632)</f>
        <v>2015</v>
      </c>
      <c r="O632" s="18">
        <f xml:space="preserve"> ROUND((J632-L632)/86400, 0)</f>
        <v>30</v>
      </c>
      <c r="P632" t="b">
        <v>0</v>
      </c>
      <c r="Q632">
        <v>1</v>
      </c>
      <c r="R632" s="14">
        <f>IFERROR(ROUND(E632/Q632,2), "N/A")</f>
        <v>10</v>
      </c>
      <c r="S632" t="b">
        <v>0</v>
      </c>
      <c r="T632" t="s">
        <v>8277</v>
      </c>
      <c r="U632" t="s">
        <v>8278</v>
      </c>
    </row>
    <row r="633" spans="1:21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s="12">
        <f>ROUND(E633/D633, 0)</f>
        <v>0</v>
      </c>
      <c r="G633" t="s">
        <v>8219</v>
      </c>
      <c r="H633" t="s">
        <v>8228</v>
      </c>
      <c r="I633" t="s">
        <v>8250</v>
      </c>
      <c r="J633">
        <v>1464460329</v>
      </c>
      <c r="K633" s="9">
        <f>(J633/86400) + DATE(1970,1,1)</f>
        <v>42518.772326388891</v>
      </c>
      <c r="L633">
        <v>1461954729</v>
      </c>
      <c r="M633" s="9">
        <f>(L633/86400) + DATE(1970,1,1)</f>
        <v>42489.772326388891</v>
      </c>
      <c r="N633" s="18">
        <f>YEAR(M633)</f>
        <v>2016</v>
      </c>
      <c r="O633" s="18">
        <f xml:space="preserve"> ROUND((J633-L633)/86400, 0)</f>
        <v>29</v>
      </c>
      <c r="P633" t="b">
        <v>0</v>
      </c>
      <c r="Q633">
        <v>9</v>
      </c>
      <c r="R633" s="14">
        <f>IFERROR(ROUND(E633/Q633,2), "N/A")</f>
        <v>76.67</v>
      </c>
      <c r="S633" t="b">
        <v>0</v>
      </c>
      <c r="T633" t="s">
        <v>8277</v>
      </c>
      <c r="U633" t="s">
        <v>8278</v>
      </c>
    </row>
    <row r="634" spans="1:21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s="12">
        <f>ROUND(E634/D634, 0)</f>
        <v>0</v>
      </c>
      <c r="G634" t="s">
        <v>8219</v>
      </c>
      <c r="H634" t="s">
        <v>8232</v>
      </c>
      <c r="I634" t="s">
        <v>8248</v>
      </c>
      <c r="J634">
        <v>1448470165</v>
      </c>
      <c r="K634" s="9">
        <f>(J634/86400) + DATE(1970,1,1)</f>
        <v>42333.700983796298</v>
      </c>
      <c r="L634">
        <v>1445874565</v>
      </c>
      <c r="M634" s="9">
        <f>(L634/86400) + DATE(1970,1,1)</f>
        <v>42303.659317129626</v>
      </c>
      <c r="N634" s="18">
        <f>YEAR(M634)</f>
        <v>2015</v>
      </c>
      <c r="O634" s="18">
        <f xml:space="preserve"> ROUND((J634-L634)/86400, 0)</f>
        <v>30</v>
      </c>
      <c r="P634" t="b">
        <v>0</v>
      </c>
      <c r="Q634">
        <v>0</v>
      </c>
      <c r="R634" s="14" t="str">
        <f>IFERROR(ROUND(E634/Q634,2), "N/A")</f>
        <v>N/A</v>
      </c>
      <c r="S634" t="b">
        <v>0</v>
      </c>
      <c r="T634" t="s">
        <v>8277</v>
      </c>
      <c r="U634" t="s">
        <v>8278</v>
      </c>
    </row>
    <row r="635" spans="1:21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s="12">
        <f>ROUND(E635/D635, 0)</f>
        <v>0</v>
      </c>
      <c r="G635" t="s">
        <v>8219</v>
      </c>
      <c r="H635" t="s">
        <v>8223</v>
      </c>
      <c r="I635" t="s">
        <v>8245</v>
      </c>
      <c r="J635">
        <v>1466204400</v>
      </c>
      <c r="K635" s="9">
        <f>(J635/86400) + DATE(1970,1,1)</f>
        <v>42538.958333333328</v>
      </c>
      <c r="L635">
        <v>1463469062</v>
      </c>
      <c r="M635" s="9">
        <f>(L635/86400) + DATE(1970,1,1)</f>
        <v>42507.299328703702</v>
      </c>
      <c r="N635" s="18">
        <f>YEAR(M635)</f>
        <v>2016</v>
      </c>
      <c r="O635" s="18">
        <f xml:space="preserve"> ROUND((J635-L635)/86400, 0)</f>
        <v>32</v>
      </c>
      <c r="P635" t="b">
        <v>0</v>
      </c>
      <c r="Q635">
        <v>25</v>
      </c>
      <c r="R635" s="14">
        <f>IFERROR(ROUND(E635/Q635,2), "N/A")</f>
        <v>49.8</v>
      </c>
      <c r="S635" t="b">
        <v>0</v>
      </c>
      <c r="T635" t="s">
        <v>8277</v>
      </c>
      <c r="U635" t="s">
        <v>8278</v>
      </c>
    </row>
    <row r="636" spans="1:21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s="12">
        <f>ROUND(E636/D636, 0)</f>
        <v>0</v>
      </c>
      <c r="G636" t="s">
        <v>8219</v>
      </c>
      <c r="H636" t="s">
        <v>8223</v>
      </c>
      <c r="I636" t="s">
        <v>8245</v>
      </c>
      <c r="J636">
        <v>1424989029</v>
      </c>
      <c r="K636" s="9">
        <f>(J636/86400) + DATE(1970,1,1)</f>
        <v>42061.928576388891</v>
      </c>
      <c r="L636">
        <v>1422397029</v>
      </c>
      <c r="M636" s="9">
        <f>(L636/86400) + DATE(1970,1,1)</f>
        <v>42031.928576388891</v>
      </c>
      <c r="N636" s="18">
        <f>YEAR(M636)</f>
        <v>2015</v>
      </c>
      <c r="O636" s="18">
        <f xml:space="preserve"> ROUND((J636-L636)/86400, 0)</f>
        <v>30</v>
      </c>
      <c r="P636" t="b">
        <v>0</v>
      </c>
      <c r="Q636">
        <v>1</v>
      </c>
      <c r="R636" s="14">
        <f>IFERROR(ROUND(E636/Q636,2), "N/A")</f>
        <v>1</v>
      </c>
      <c r="S636" t="b">
        <v>0</v>
      </c>
      <c r="T636" t="s">
        <v>8277</v>
      </c>
      <c r="U636" t="s">
        <v>8278</v>
      </c>
    </row>
    <row r="637" spans="1:21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s="12">
        <f>ROUND(E637/D637, 0)</f>
        <v>0</v>
      </c>
      <c r="G637" t="s">
        <v>8219</v>
      </c>
      <c r="H637" t="s">
        <v>8223</v>
      </c>
      <c r="I637" t="s">
        <v>8245</v>
      </c>
      <c r="J637">
        <v>1428804762</v>
      </c>
      <c r="K637" s="9">
        <f>(J637/86400) + DATE(1970,1,1)</f>
        <v>42106.092152777783</v>
      </c>
      <c r="L637">
        <v>1426212762</v>
      </c>
      <c r="M637" s="9">
        <f>(L637/86400) + DATE(1970,1,1)</f>
        <v>42076.092152777783</v>
      </c>
      <c r="N637" s="18">
        <f>YEAR(M637)</f>
        <v>2015</v>
      </c>
      <c r="O637" s="18">
        <f xml:space="preserve"> ROUND((J637-L637)/86400, 0)</f>
        <v>30</v>
      </c>
      <c r="P637" t="b">
        <v>0</v>
      </c>
      <c r="Q637">
        <v>1</v>
      </c>
      <c r="R637" s="14">
        <f>IFERROR(ROUND(E637/Q637,2), "N/A")</f>
        <v>2</v>
      </c>
      <c r="S637" t="b">
        <v>0</v>
      </c>
      <c r="T637" t="s">
        <v>8277</v>
      </c>
      <c r="U637" t="s">
        <v>8278</v>
      </c>
    </row>
    <row r="638" spans="1:21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s="12">
        <f>ROUND(E638/D638, 0)</f>
        <v>0</v>
      </c>
      <c r="G638" t="s">
        <v>8219</v>
      </c>
      <c r="H638" t="s">
        <v>8224</v>
      </c>
      <c r="I638" t="s">
        <v>8246</v>
      </c>
      <c r="J638">
        <v>1433587620</v>
      </c>
      <c r="K638" s="9">
        <f>(J638/86400) + DATE(1970,1,1)</f>
        <v>42161.44930555555</v>
      </c>
      <c r="L638">
        <v>1430996150</v>
      </c>
      <c r="M638" s="9">
        <f>(L638/86400) + DATE(1970,1,1)</f>
        <v>42131.455439814818</v>
      </c>
      <c r="N638" s="18">
        <f>YEAR(M638)</f>
        <v>2015</v>
      </c>
      <c r="O638" s="18">
        <f xml:space="preserve"> ROUND((J638-L638)/86400, 0)</f>
        <v>30</v>
      </c>
      <c r="P638" t="b">
        <v>0</v>
      </c>
      <c r="Q638">
        <v>1</v>
      </c>
      <c r="R638" s="14">
        <f>IFERROR(ROUND(E638/Q638,2), "N/A")</f>
        <v>4</v>
      </c>
      <c r="S638" t="b">
        <v>0</v>
      </c>
      <c r="T638" t="s">
        <v>8277</v>
      </c>
      <c r="U638" t="s">
        <v>8278</v>
      </c>
    </row>
    <row r="639" spans="1:21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s="12">
        <f>ROUND(E639/D639, 0)</f>
        <v>0</v>
      </c>
      <c r="G639" t="s">
        <v>8219</v>
      </c>
      <c r="H639" t="s">
        <v>8224</v>
      </c>
      <c r="I639" t="s">
        <v>8246</v>
      </c>
      <c r="J639">
        <v>1488063840</v>
      </c>
      <c r="K639" s="9">
        <f>(J639/86400) + DATE(1970,1,1)</f>
        <v>42791.961111111115</v>
      </c>
      <c r="L639">
        <v>1485558318</v>
      </c>
      <c r="M639" s="9">
        <f>(L639/86400) + DATE(1970,1,1)</f>
        <v>42762.962013888886</v>
      </c>
      <c r="N639" s="18">
        <f>YEAR(M639)</f>
        <v>2017</v>
      </c>
      <c r="O639" s="18">
        <f xml:space="preserve"> ROUND((J639-L639)/86400, 0)</f>
        <v>29</v>
      </c>
      <c r="P639" t="b">
        <v>0</v>
      </c>
      <c r="Q639">
        <v>0</v>
      </c>
      <c r="R639" s="14" t="str">
        <f>IFERROR(ROUND(E639/Q639,2), "N/A")</f>
        <v>N/A</v>
      </c>
      <c r="S639" t="b">
        <v>0</v>
      </c>
      <c r="T639" t="s">
        <v>8277</v>
      </c>
      <c r="U639" t="s">
        <v>8278</v>
      </c>
    </row>
    <row r="640" spans="1:21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s="12">
        <f>ROUND(E640/D640, 0)</f>
        <v>0</v>
      </c>
      <c r="G640" t="s">
        <v>8219</v>
      </c>
      <c r="H640" t="s">
        <v>8235</v>
      </c>
      <c r="I640" t="s">
        <v>8248</v>
      </c>
      <c r="J640">
        <v>1490447662</v>
      </c>
      <c r="K640" s="9">
        <f>(J640/86400) + DATE(1970,1,1)</f>
        <v>42819.55164351852</v>
      </c>
      <c r="L640">
        <v>1485267262</v>
      </c>
      <c r="M640" s="9">
        <f>(L640/86400) + DATE(1970,1,1)</f>
        <v>42759.593310185184</v>
      </c>
      <c r="N640" s="18">
        <f>YEAR(M640)</f>
        <v>2017</v>
      </c>
      <c r="O640" s="18">
        <f xml:space="preserve"> ROUND((J640-L640)/86400, 0)</f>
        <v>60</v>
      </c>
      <c r="P640" t="b">
        <v>0</v>
      </c>
      <c r="Q640">
        <v>6</v>
      </c>
      <c r="R640" s="14">
        <f>IFERROR(ROUND(E640/Q640,2), "N/A")</f>
        <v>3</v>
      </c>
      <c r="S640" t="b">
        <v>0</v>
      </c>
      <c r="T640" t="s">
        <v>8277</v>
      </c>
      <c r="U640" t="s">
        <v>8278</v>
      </c>
    </row>
    <row r="641" spans="1:21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s="12">
        <f>ROUND(E641/D641, 0)</f>
        <v>0</v>
      </c>
      <c r="G641" t="s">
        <v>8219</v>
      </c>
      <c r="H641" t="s">
        <v>8223</v>
      </c>
      <c r="I641" t="s">
        <v>8245</v>
      </c>
      <c r="J641">
        <v>1413208795</v>
      </c>
      <c r="K641" s="9">
        <f>(J641/86400) + DATE(1970,1,1)</f>
        <v>41925.583275462966</v>
      </c>
      <c r="L641">
        <v>1408024795</v>
      </c>
      <c r="M641" s="9">
        <f>(L641/86400) + DATE(1970,1,1)</f>
        <v>41865.583275462966</v>
      </c>
      <c r="N641" s="18">
        <f>YEAR(M641)</f>
        <v>2014</v>
      </c>
      <c r="O641" s="18">
        <f xml:space="preserve"> ROUND((J641-L641)/86400, 0)</f>
        <v>60</v>
      </c>
      <c r="P641" t="b">
        <v>0</v>
      </c>
      <c r="Q641">
        <v>1</v>
      </c>
      <c r="R641" s="14">
        <f>IFERROR(ROUND(E641/Q641,2), "N/A")</f>
        <v>1</v>
      </c>
      <c r="S641" t="b">
        <v>0</v>
      </c>
      <c r="T641" t="s">
        <v>8277</v>
      </c>
      <c r="U641" t="s">
        <v>8278</v>
      </c>
    </row>
    <row r="642" spans="1:21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s="12">
        <f>ROUND(E642/D642, 0)</f>
        <v>1</v>
      </c>
      <c r="G642" t="s">
        <v>8218</v>
      </c>
      <c r="H642" t="s">
        <v>8229</v>
      </c>
      <c r="I642" t="s">
        <v>8248</v>
      </c>
      <c r="J642">
        <v>1480028400</v>
      </c>
      <c r="K642" s="9">
        <f>(J642/86400) + DATE(1970,1,1)</f>
        <v>42698.958333333328</v>
      </c>
      <c r="L642">
        <v>1478685915</v>
      </c>
      <c r="M642" s="9">
        <f>(L642/86400) + DATE(1970,1,1)</f>
        <v>42683.420312499999</v>
      </c>
      <c r="N642" s="18">
        <f>YEAR(M642)</f>
        <v>2016</v>
      </c>
      <c r="O642" s="18">
        <f xml:space="preserve"> ROUND((J642-L642)/86400, 0)</f>
        <v>16</v>
      </c>
      <c r="P642" t="b">
        <v>0</v>
      </c>
      <c r="Q642">
        <v>2</v>
      </c>
      <c r="R642" s="14">
        <f>IFERROR(ROUND(E642/Q642,2), "N/A")</f>
        <v>50.5</v>
      </c>
      <c r="S642" t="b">
        <v>1</v>
      </c>
      <c r="T642" t="s">
        <v>8277</v>
      </c>
      <c r="U642" t="s">
        <v>8279</v>
      </c>
    </row>
    <row r="643" spans="1:21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s="12">
        <f>ROUND(E643/D643, 0)</f>
        <v>1</v>
      </c>
      <c r="G643" t="s">
        <v>8218</v>
      </c>
      <c r="H643" t="s">
        <v>8223</v>
      </c>
      <c r="I643" t="s">
        <v>8245</v>
      </c>
      <c r="J643">
        <v>1439473248</v>
      </c>
      <c r="K643" s="9">
        <f>(J643/86400) + DATE(1970,1,1)</f>
        <v>42229.57</v>
      </c>
      <c r="L643">
        <v>1436881248</v>
      </c>
      <c r="M643" s="9">
        <f>(L643/86400) + DATE(1970,1,1)</f>
        <v>42199.57</v>
      </c>
      <c r="N643" s="18">
        <f>YEAR(M643)</f>
        <v>2015</v>
      </c>
      <c r="O643" s="18">
        <f xml:space="preserve"> ROUND((J643-L643)/86400, 0)</f>
        <v>30</v>
      </c>
      <c r="P643" t="b">
        <v>0</v>
      </c>
      <c r="Q643">
        <v>315</v>
      </c>
      <c r="R643" s="14">
        <f>IFERROR(ROUND(E643/Q643,2), "N/A")</f>
        <v>151.32</v>
      </c>
      <c r="S643" t="b">
        <v>1</v>
      </c>
      <c r="T643" t="s">
        <v>8277</v>
      </c>
      <c r="U643" t="s">
        <v>8279</v>
      </c>
    </row>
    <row r="644" spans="1:21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s="12">
        <f>ROUND(E644/D644, 0)</f>
        <v>15</v>
      </c>
      <c r="G644" t="s">
        <v>8218</v>
      </c>
      <c r="H644" t="s">
        <v>8235</v>
      </c>
      <c r="I644" t="s">
        <v>8248</v>
      </c>
      <c r="J644">
        <v>1439998674</v>
      </c>
      <c r="K644" s="9">
        <f>(J644/86400) + DATE(1970,1,1)</f>
        <v>42235.651319444441</v>
      </c>
      <c r="L644">
        <v>1436888274</v>
      </c>
      <c r="M644" s="9">
        <f>(L644/86400) + DATE(1970,1,1)</f>
        <v>42199.651319444441</v>
      </c>
      <c r="N644" s="18">
        <f>YEAR(M644)</f>
        <v>2015</v>
      </c>
      <c r="O644" s="18">
        <f xml:space="preserve"> ROUND((J644-L644)/86400, 0)</f>
        <v>36</v>
      </c>
      <c r="P644" t="b">
        <v>0</v>
      </c>
      <c r="Q644">
        <v>2174</v>
      </c>
      <c r="R644" s="14">
        <f>IFERROR(ROUND(E644/Q644,2), "N/A")</f>
        <v>134.36000000000001</v>
      </c>
      <c r="S644" t="b">
        <v>1</v>
      </c>
      <c r="T644" t="s">
        <v>8277</v>
      </c>
      <c r="U644" t="s">
        <v>8279</v>
      </c>
    </row>
    <row r="645" spans="1:21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s="12">
        <f>ROUND(E645/D645, 0)</f>
        <v>1</v>
      </c>
      <c r="G645" t="s">
        <v>8218</v>
      </c>
      <c r="H645" t="s">
        <v>8223</v>
      </c>
      <c r="I645" t="s">
        <v>8245</v>
      </c>
      <c r="J645">
        <v>1433085875</v>
      </c>
      <c r="K645" s="9">
        <f>(J645/86400) + DATE(1970,1,1)</f>
        <v>42155.642071759255</v>
      </c>
      <c r="L645">
        <v>1428333875</v>
      </c>
      <c r="M645" s="9">
        <f>(L645/86400) + DATE(1970,1,1)</f>
        <v>42100.642071759255</v>
      </c>
      <c r="N645" s="18">
        <f>YEAR(M645)</f>
        <v>2015</v>
      </c>
      <c r="O645" s="18">
        <f xml:space="preserve"> ROUND((J645-L645)/86400, 0)</f>
        <v>55</v>
      </c>
      <c r="P645" t="b">
        <v>0</v>
      </c>
      <c r="Q645">
        <v>152</v>
      </c>
      <c r="R645" s="14">
        <f>IFERROR(ROUND(E645/Q645,2), "N/A")</f>
        <v>174.03</v>
      </c>
      <c r="S645" t="b">
        <v>1</v>
      </c>
      <c r="T645" t="s">
        <v>8277</v>
      </c>
      <c r="U645" t="s">
        <v>8279</v>
      </c>
    </row>
    <row r="646" spans="1:21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s="12">
        <f>ROUND(E646/D646, 0)</f>
        <v>3</v>
      </c>
      <c r="G646" t="s">
        <v>8218</v>
      </c>
      <c r="H646" t="s">
        <v>8223</v>
      </c>
      <c r="I646" t="s">
        <v>8245</v>
      </c>
      <c r="J646">
        <v>1414544400</v>
      </c>
      <c r="K646" s="9">
        <f>(J646/86400) + DATE(1970,1,1)</f>
        <v>41941.041666666664</v>
      </c>
      <c r="L646">
        <v>1410883139</v>
      </c>
      <c r="M646" s="9">
        <f>(L646/86400) + DATE(1970,1,1)</f>
        <v>41898.665960648148</v>
      </c>
      <c r="N646" s="18">
        <f>YEAR(M646)</f>
        <v>2014</v>
      </c>
      <c r="O646" s="18">
        <f xml:space="preserve"> ROUND((J646-L646)/86400, 0)</f>
        <v>42</v>
      </c>
      <c r="P646" t="b">
        <v>0</v>
      </c>
      <c r="Q646">
        <v>1021</v>
      </c>
      <c r="R646" s="14">
        <f>IFERROR(ROUND(E646/Q646,2), "N/A")</f>
        <v>73.489999999999995</v>
      </c>
      <c r="S646" t="b">
        <v>1</v>
      </c>
      <c r="T646" t="s">
        <v>8277</v>
      </c>
      <c r="U646" t="s">
        <v>8279</v>
      </c>
    </row>
    <row r="647" spans="1:21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s="12">
        <f>ROUND(E647/D647, 0)</f>
        <v>3</v>
      </c>
      <c r="G647" t="s">
        <v>8218</v>
      </c>
      <c r="H647" t="s">
        <v>8223</v>
      </c>
      <c r="I647" t="s">
        <v>8245</v>
      </c>
      <c r="J647">
        <v>1470962274</v>
      </c>
      <c r="K647" s="9">
        <f>(J647/86400) + DATE(1970,1,1)</f>
        <v>42594.026319444441</v>
      </c>
      <c r="L647">
        <v>1468370274</v>
      </c>
      <c r="M647" s="9">
        <f>(L647/86400) + DATE(1970,1,1)</f>
        <v>42564.026319444441</v>
      </c>
      <c r="N647" s="18">
        <f>YEAR(M647)</f>
        <v>2016</v>
      </c>
      <c r="O647" s="18">
        <f xml:space="preserve"> ROUND((J647-L647)/86400, 0)</f>
        <v>30</v>
      </c>
      <c r="P647" t="b">
        <v>0</v>
      </c>
      <c r="Q647">
        <v>237</v>
      </c>
      <c r="R647" s="14">
        <f>IFERROR(ROUND(E647/Q647,2), "N/A")</f>
        <v>23.52</v>
      </c>
      <c r="S647" t="b">
        <v>1</v>
      </c>
      <c r="T647" t="s">
        <v>8277</v>
      </c>
      <c r="U647" t="s">
        <v>8279</v>
      </c>
    </row>
    <row r="648" spans="1:21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s="12">
        <f>ROUND(E648/D648, 0)</f>
        <v>1</v>
      </c>
      <c r="G648" t="s">
        <v>8218</v>
      </c>
      <c r="H648" t="s">
        <v>8223</v>
      </c>
      <c r="I648" t="s">
        <v>8245</v>
      </c>
      <c r="J648">
        <v>1407788867</v>
      </c>
      <c r="K648" s="9">
        <f>(J648/86400) + DATE(1970,1,1)</f>
        <v>41862.852627314816</v>
      </c>
      <c r="L648">
        <v>1405196867</v>
      </c>
      <c r="M648" s="9">
        <f>(L648/86400) + DATE(1970,1,1)</f>
        <v>41832.852627314816</v>
      </c>
      <c r="N648" s="18">
        <f>YEAR(M648)</f>
        <v>2014</v>
      </c>
      <c r="O648" s="18">
        <f xml:space="preserve"> ROUND((J648-L648)/86400, 0)</f>
        <v>30</v>
      </c>
      <c r="P648" t="b">
        <v>0</v>
      </c>
      <c r="Q648">
        <v>27</v>
      </c>
      <c r="R648" s="14">
        <f>IFERROR(ROUND(E648/Q648,2), "N/A")</f>
        <v>39.07</v>
      </c>
      <c r="S648" t="b">
        <v>1</v>
      </c>
      <c r="T648" t="s">
        <v>8277</v>
      </c>
      <c r="U648" t="s">
        <v>8279</v>
      </c>
    </row>
    <row r="649" spans="1:21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s="12">
        <f>ROUND(E649/D649, 0)</f>
        <v>1</v>
      </c>
      <c r="G649" t="s">
        <v>8218</v>
      </c>
      <c r="H649" t="s">
        <v>8228</v>
      </c>
      <c r="I649" t="s">
        <v>8250</v>
      </c>
      <c r="J649">
        <v>1458235549</v>
      </c>
      <c r="K649" s="9">
        <f>(J649/86400) + DATE(1970,1,1)</f>
        <v>42446.726261574076</v>
      </c>
      <c r="L649">
        <v>1455647149</v>
      </c>
      <c r="M649" s="9">
        <f>(L649/86400) + DATE(1970,1,1)</f>
        <v>42416.767928240741</v>
      </c>
      <c r="N649" s="18">
        <f>YEAR(M649)</f>
        <v>2016</v>
      </c>
      <c r="O649" s="18">
        <f xml:space="preserve"> ROUND((J649-L649)/86400, 0)</f>
        <v>30</v>
      </c>
      <c r="P649" t="b">
        <v>0</v>
      </c>
      <c r="Q649">
        <v>17</v>
      </c>
      <c r="R649" s="14">
        <f>IFERROR(ROUND(E649/Q649,2), "N/A")</f>
        <v>125.94</v>
      </c>
      <c r="S649" t="b">
        <v>1</v>
      </c>
      <c r="T649" t="s">
        <v>8277</v>
      </c>
      <c r="U649" t="s">
        <v>8279</v>
      </c>
    </row>
    <row r="650" spans="1:21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s="12">
        <f>ROUND(E650/D650, 0)</f>
        <v>1</v>
      </c>
      <c r="G650" t="s">
        <v>8218</v>
      </c>
      <c r="H650" t="s">
        <v>8223</v>
      </c>
      <c r="I650" t="s">
        <v>8245</v>
      </c>
      <c r="J650">
        <v>1413304708</v>
      </c>
      <c r="K650" s="9">
        <f>(J650/86400) + DATE(1970,1,1)</f>
        <v>41926.693379629629</v>
      </c>
      <c r="L650">
        <v>1410280708</v>
      </c>
      <c r="M650" s="9">
        <f>(L650/86400) + DATE(1970,1,1)</f>
        <v>41891.693379629629</v>
      </c>
      <c r="N650" s="18">
        <f>YEAR(M650)</f>
        <v>2014</v>
      </c>
      <c r="O650" s="18">
        <f xml:space="preserve"> ROUND((J650-L650)/86400, 0)</f>
        <v>35</v>
      </c>
      <c r="P650" t="b">
        <v>0</v>
      </c>
      <c r="Q650">
        <v>27</v>
      </c>
      <c r="R650" s="14">
        <f>IFERROR(ROUND(E650/Q650,2), "N/A")</f>
        <v>1644</v>
      </c>
      <c r="S650" t="b">
        <v>1</v>
      </c>
      <c r="T650" t="s">
        <v>8277</v>
      </c>
      <c r="U650" t="s">
        <v>8279</v>
      </c>
    </row>
    <row r="651" spans="1:21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s="12">
        <f>ROUND(E651/D651, 0)</f>
        <v>1</v>
      </c>
      <c r="G651" t="s">
        <v>8218</v>
      </c>
      <c r="H651" t="s">
        <v>8223</v>
      </c>
      <c r="I651" t="s">
        <v>8245</v>
      </c>
      <c r="J651">
        <v>1410904413</v>
      </c>
      <c r="K651" s="9">
        <f>(J651/86400) + DATE(1970,1,1)</f>
        <v>41898.912187499998</v>
      </c>
      <c r="L651">
        <v>1409090013</v>
      </c>
      <c r="M651" s="9">
        <f>(L651/86400) + DATE(1970,1,1)</f>
        <v>41877.912187499998</v>
      </c>
      <c r="N651" s="18">
        <f>YEAR(M651)</f>
        <v>2014</v>
      </c>
      <c r="O651" s="18">
        <f xml:space="preserve"> ROUND((J651-L651)/86400, 0)</f>
        <v>21</v>
      </c>
      <c r="P651" t="b">
        <v>0</v>
      </c>
      <c r="Q651">
        <v>82</v>
      </c>
      <c r="R651" s="14">
        <f>IFERROR(ROUND(E651/Q651,2), "N/A")</f>
        <v>42.67</v>
      </c>
      <c r="S651" t="b">
        <v>1</v>
      </c>
      <c r="T651" t="s">
        <v>8277</v>
      </c>
      <c r="U651" t="s">
        <v>8279</v>
      </c>
    </row>
    <row r="652" spans="1:21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s="12">
        <f>ROUND(E652/D652, 0)</f>
        <v>1</v>
      </c>
      <c r="G652" t="s">
        <v>8218</v>
      </c>
      <c r="H652" t="s">
        <v>8223</v>
      </c>
      <c r="I652" t="s">
        <v>8245</v>
      </c>
      <c r="J652">
        <v>1418953984</v>
      </c>
      <c r="K652" s="9">
        <f>(J652/86400) + DATE(1970,1,1)</f>
        <v>41992.078518518523</v>
      </c>
      <c r="L652">
        <v>1413766384</v>
      </c>
      <c r="M652" s="9">
        <f>(L652/86400) + DATE(1970,1,1)</f>
        <v>41932.036851851852</v>
      </c>
      <c r="N652" s="18">
        <f>YEAR(M652)</f>
        <v>2014</v>
      </c>
      <c r="O652" s="18">
        <f xml:space="preserve"> ROUND((J652-L652)/86400, 0)</f>
        <v>60</v>
      </c>
      <c r="P652" t="b">
        <v>0</v>
      </c>
      <c r="Q652">
        <v>48</v>
      </c>
      <c r="R652" s="14">
        <f>IFERROR(ROUND(E652/Q652,2), "N/A")</f>
        <v>35.130000000000003</v>
      </c>
      <c r="S652" t="b">
        <v>1</v>
      </c>
      <c r="T652" t="s">
        <v>8277</v>
      </c>
      <c r="U652" t="s">
        <v>8279</v>
      </c>
    </row>
    <row r="653" spans="1:21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s="12">
        <f>ROUND(E653/D653, 0)</f>
        <v>1</v>
      </c>
      <c r="G653" t="s">
        <v>8218</v>
      </c>
      <c r="H653" t="s">
        <v>8223</v>
      </c>
      <c r="I653" t="s">
        <v>8245</v>
      </c>
      <c r="J653">
        <v>1418430311</v>
      </c>
      <c r="K653" s="9">
        <f>(J653/86400) + DATE(1970,1,1)</f>
        <v>41986.017488425925</v>
      </c>
      <c r="L653">
        <v>1415838311</v>
      </c>
      <c r="M653" s="9">
        <f>(L653/86400) + DATE(1970,1,1)</f>
        <v>41956.017488425925</v>
      </c>
      <c r="N653" s="18">
        <f>YEAR(M653)</f>
        <v>2014</v>
      </c>
      <c r="O653" s="18">
        <f xml:space="preserve"> ROUND((J653-L653)/86400, 0)</f>
        <v>30</v>
      </c>
      <c r="P653" t="b">
        <v>0</v>
      </c>
      <c r="Q653">
        <v>105</v>
      </c>
      <c r="R653" s="14">
        <f>IFERROR(ROUND(E653/Q653,2), "N/A")</f>
        <v>239.35</v>
      </c>
      <c r="S653" t="b">
        <v>1</v>
      </c>
      <c r="T653" t="s">
        <v>8277</v>
      </c>
      <c r="U653" t="s">
        <v>8279</v>
      </c>
    </row>
    <row r="654" spans="1:21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s="12">
        <f>ROUND(E654/D654, 0)</f>
        <v>1</v>
      </c>
      <c r="G654" t="s">
        <v>8218</v>
      </c>
      <c r="H654" t="s">
        <v>8223</v>
      </c>
      <c r="I654" t="s">
        <v>8245</v>
      </c>
      <c r="J654">
        <v>1480613650</v>
      </c>
      <c r="K654" s="9">
        <f>(J654/86400) + DATE(1970,1,1)</f>
        <v>42705.732060185182</v>
      </c>
      <c r="L654">
        <v>1478018050</v>
      </c>
      <c r="M654" s="9">
        <f>(L654/86400) + DATE(1970,1,1)</f>
        <v>42675.690393518518</v>
      </c>
      <c r="N654" s="18">
        <f>YEAR(M654)</f>
        <v>2016</v>
      </c>
      <c r="O654" s="18">
        <f xml:space="preserve"> ROUND((J654-L654)/86400, 0)</f>
        <v>30</v>
      </c>
      <c r="P654" t="b">
        <v>0</v>
      </c>
      <c r="Q654">
        <v>28</v>
      </c>
      <c r="R654" s="14">
        <f>IFERROR(ROUND(E654/Q654,2), "N/A")</f>
        <v>107.64</v>
      </c>
      <c r="S654" t="b">
        <v>1</v>
      </c>
      <c r="T654" t="s">
        <v>8277</v>
      </c>
      <c r="U654" t="s">
        <v>8279</v>
      </c>
    </row>
    <row r="655" spans="1:21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s="12">
        <f>ROUND(E655/D655, 0)</f>
        <v>1</v>
      </c>
      <c r="G655" t="s">
        <v>8218</v>
      </c>
      <c r="H655" t="s">
        <v>8223</v>
      </c>
      <c r="I655" t="s">
        <v>8245</v>
      </c>
      <c r="J655">
        <v>1440082240</v>
      </c>
      <c r="K655" s="9">
        <f>(J655/86400) + DATE(1970,1,1)</f>
        <v>42236.618518518517</v>
      </c>
      <c r="L655">
        <v>1436885440</v>
      </c>
      <c r="M655" s="9">
        <f>(L655/86400) + DATE(1970,1,1)</f>
        <v>42199.618518518517</v>
      </c>
      <c r="N655" s="18">
        <f>YEAR(M655)</f>
        <v>2015</v>
      </c>
      <c r="O655" s="18">
        <f xml:space="preserve"> ROUND((J655-L655)/86400, 0)</f>
        <v>37</v>
      </c>
      <c r="P655" t="b">
        <v>0</v>
      </c>
      <c r="Q655">
        <v>1107</v>
      </c>
      <c r="R655" s="14">
        <f>IFERROR(ROUND(E655/Q655,2), "N/A")</f>
        <v>95.83</v>
      </c>
      <c r="S655" t="b">
        <v>1</v>
      </c>
      <c r="T655" t="s">
        <v>8277</v>
      </c>
      <c r="U655" t="s">
        <v>8279</v>
      </c>
    </row>
    <row r="656" spans="1:21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s="12">
        <f>ROUND(E656/D656, 0)</f>
        <v>3</v>
      </c>
      <c r="G656" t="s">
        <v>8218</v>
      </c>
      <c r="H656" t="s">
        <v>8223</v>
      </c>
      <c r="I656" t="s">
        <v>8245</v>
      </c>
      <c r="J656">
        <v>1436396313</v>
      </c>
      <c r="K656" s="9">
        <f>(J656/86400) + DATE(1970,1,1)</f>
        <v>42193.957326388889</v>
      </c>
      <c r="L656">
        <v>1433804313</v>
      </c>
      <c r="M656" s="9">
        <f>(L656/86400) + DATE(1970,1,1)</f>
        <v>42163.957326388889</v>
      </c>
      <c r="N656" s="18">
        <f>YEAR(M656)</f>
        <v>2015</v>
      </c>
      <c r="O656" s="18">
        <f xml:space="preserve"> ROUND((J656-L656)/86400, 0)</f>
        <v>30</v>
      </c>
      <c r="P656" t="b">
        <v>0</v>
      </c>
      <c r="Q656">
        <v>1013</v>
      </c>
      <c r="R656" s="14">
        <f>IFERROR(ROUND(E656/Q656,2), "N/A")</f>
        <v>31.66</v>
      </c>
      <c r="S656" t="b">
        <v>1</v>
      </c>
      <c r="T656" t="s">
        <v>8277</v>
      </c>
      <c r="U656" t="s">
        <v>8279</v>
      </c>
    </row>
    <row r="657" spans="1:21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s="12">
        <f>ROUND(E657/D657, 0)</f>
        <v>1</v>
      </c>
      <c r="G657" t="s">
        <v>8218</v>
      </c>
      <c r="H657" t="s">
        <v>8223</v>
      </c>
      <c r="I657" t="s">
        <v>8245</v>
      </c>
      <c r="J657">
        <v>1426197512</v>
      </c>
      <c r="K657" s="9">
        <f>(J657/86400) + DATE(1970,1,1)</f>
        <v>42075.915648148148</v>
      </c>
      <c r="L657">
        <v>1423609112</v>
      </c>
      <c r="M657" s="9">
        <f>(L657/86400) + DATE(1970,1,1)</f>
        <v>42045.957314814819</v>
      </c>
      <c r="N657" s="18">
        <f>YEAR(M657)</f>
        <v>2015</v>
      </c>
      <c r="O657" s="18">
        <f xml:space="preserve"> ROUND((J657-L657)/86400, 0)</f>
        <v>30</v>
      </c>
      <c r="P657" t="b">
        <v>0</v>
      </c>
      <c r="Q657">
        <v>274</v>
      </c>
      <c r="R657" s="14">
        <f>IFERROR(ROUND(E657/Q657,2), "N/A")</f>
        <v>42.89</v>
      </c>
      <c r="S657" t="b">
        <v>1</v>
      </c>
      <c r="T657" t="s">
        <v>8277</v>
      </c>
      <c r="U657" t="s">
        <v>8279</v>
      </c>
    </row>
    <row r="658" spans="1:21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s="12">
        <f>ROUND(E658/D658, 0)</f>
        <v>2</v>
      </c>
      <c r="G658" t="s">
        <v>8218</v>
      </c>
      <c r="H658" t="s">
        <v>8223</v>
      </c>
      <c r="I658" t="s">
        <v>8245</v>
      </c>
      <c r="J658">
        <v>1460917119</v>
      </c>
      <c r="K658" s="9">
        <f>(J658/86400) + DATE(1970,1,1)</f>
        <v>42477.76295138889</v>
      </c>
      <c r="L658">
        <v>1455736719</v>
      </c>
      <c r="M658" s="9">
        <f>(L658/86400) + DATE(1970,1,1)</f>
        <v>42417.804618055554</v>
      </c>
      <c r="N658" s="18">
        <f>YEAR(M658)</f>
        <v>2016</v>
      </c>
      <c r="O658" s="18">
        <f xml:space="preserve"> ROUND((J658-L658)/86400, 0)</f>
        <v>60</v>
      </c>
      <c r="P658" t="b">
        <v>0</v>
      </c>
      <c r="Q658">
        <v>87</v>
      </c>
      <c r="R658" s="14">
        <f>IFERROR(ROUND(E658/Q658,2), "N/A")</f>
        <v>122.74</v>
      </c>
      <c r="S658" t="b">
        <v>1</v>
      </c>
      <c r="T658" t="s">
        <v>8277</v>
      </c>
      <c r="U658" t="s">
        <v>8279</v>
      </c>
    </row>
    <row r="659" spans="1:21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s="12">
        <f>ROUND(E659/D659, 0)</f>
        <v>1</v>
      </c>
      <c r="G659" t="s">
        <v>8218</v>
      </c>
      <c r="H659" t="s">
        <v>8223</v>
      </c>
      <c r="I659" t="s">
        <v>8245</v>
      </c>
      <c r="J659">
        <v>1450901872</v>
      </c>
      <c r="K659" s="9">
        <f>(J659/86400) + DATE(1970,1,1)</f>
        <v>42361.84574074074</v>
      </c>
      <c r="L659">
        <v>1448309872</v>
      </c>
      <c r="M659" s="9">
        <f>(L659/86400) + DATE(1970,1,1)</f>
        <v>42331.84574074074</v>
      </c>
      <c r="N659" s="18">
        <f>YEAR(M659)</f>
        <v>2015</v>
      </c>
      <c r="O659" s="18">
        <f xml:space="preserve"> ROUND((J659-L659)/86400, 0)</f>
        <v>30</v>
      </c>
      <c r="P659" t="b">
        <v>0</v>
      </c>
      <c r="Q659">
        <v>99</v>
      </c>
      <c r="R659" s="14">
        <f>IFERROR(ROUND(E659/Q659,2), "N/A")</f>
        <v>190.45</v>
      </c>
      <c r="S659" t="b">
        <v>1</v>
      </c>
      <c r="T659" t="s">
        <v>8277</v>
      </c>
      <c r="U659" t="s">
        <v>8279</v>
      </c>
    </row>
    <row r="660" spans="1:21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s="12">
        <f>ROUND(E660/D660, 0)</f>
        <v>1</v>
      </c>
      <c r="G660" t="s">
        <v>8218</v>
      </c>
      <c r="H660" t="s">
        <v>8223</v>
      </c>
      <c r="I660" t="s">
        <v>8245</v>
      </c>
      <c r="J660">
        <v>1437933600</v>
      </c>
      <c r="K660" s="9">
        <f>(J660/86400) + DATE(1970,1,1)</f>
        <v>42211.75</v>
      </c>
      <c r="L660">
        <v>1435117889</v>
      </c>
      <c r="M660" s="9">
        <f>(L660/86400) + DATE(1970,1,1)</f>
        <v>42179.160752314812</v>
      </c>
      <c r="N660" s="18">
        <f>YEAR(M660)</f>
        <v>2015</v>
      </c>
      <c r="O660" s="18">
        <f xml:space="preserve"> ROUND((J660-L660)/86400, 0)</f>
        <v>33</v>
      </c>
      <c r="P660" t="b">
        <v>0</v>
      </c>
      <c r="Q660">
        <v>276</v>
      </c>
      <c r="R660" s="14">
        <f>IFERROR(ROUND(E660/Q660,2), "N/A")</f>
        <v>109.34</v>
      </c>
      <c r="S660" t="b">
        <v>1</v>
      </c>
      <c r="T660" t="s">
        <v>8277</v>
      </c>
      <c r="U660" t="s">
        <v>8279</v>
      </c>
    </row>
    <row r="661" spans="1:21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s="12">
        <f>ROUND(E661/D661, 0)</f>
        <v>1</v>
      </c>
      <c r="G661" t="s">
        <v>8218</v>
      </c>
      <c r="H661" t="s">
        <v>8223</v>
      </c>
      <c r="I661" t="s">
        <v>8245</v>
      </c>
      <c r="J661">
        <v>1440339295</v>
      </c>
      <c r="K661" s="9">
        <f>(J661/86400) + DATE(1970,1,1)</f>
        <v>42239.593692129631</v>
      </c>
      <c r="L661">
        <v>1437747295</v>
      </c>
      <c r="M661" s="9">
        <f>(L661/86400) + DATE(1970,1,1)</f>
        <v>42209.593692129631</v>
      </c>
      <c r="N661" s="18">
        <f>YEAR(M661)</f>
        <v>2015</v>
      </c>
      <c r="O661" s="18">
        <f xml:space="preserve"> ROUND((J661-L661)/86400, 0)</f>
        <v>30</v>
      </c>
      <c r="P661" t="b">
        <v>0</v>
      </c>
      <c r="Q661">
        <v>21</v>
      </c>
      <c r="R661" s="14">
        <f>IFERROR(ROUND(E661/Q661,2), "N/A")</f>
        <v>143.66999999999999</v>
      </c>
      <c r="S661" t="b">
        <v>1</v>
      </c>
      <c r="T661" t="s">
        <v>8277</v>
      </c>
      <c r="U661" t="s">
        <v>8279</v>
      </c>
    </row>
    <row r="662" spans="1:21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s="12">
        <f>ROUND(E662/D662, 0)</f>
        <v>0</v>
      </c>
      <c r="G662" t="s">
        <v>8220</v>
      </c>
      <c r="H662" t="s">
        <v>8223</v>
      </c>
      <c r="I662" t="s">
        <v>8245</v>
      </c>
      <c r="J662">
        <v>1415558879</v>
      </c>
      <c r="K662" s="9">
        <f>(J662/86400) + DATE(1970,1,1)</f>
        <v>41952.783321759256</v>
      </c>
      <c r="L662">
        <v>1412963279</v>
      </c>
      <c r="M662" s="9">
        <f>(L662/86400) + DATE(1970,1,1)</f>
        <v>41922.741655092592</v>
      </c>
      <c r="N662" s="18">
        <f>YEAR(M662)</f>
        <v>2014</v>
      </c>
      <c r="O662" s="18">
        <f xml:space="preserve"> ROUND((J662-L662)/86400, 0)</f>
        <v>30</v>
      </c>
      <c r="P662" t="b">
        <v>0</v>
      </c>
      <c r="Q662">
        <v>18</v>
      </c>
      <c r="R662" s="14">
        <f>IFERROR(ROUND(E662/Q662,2), "N/A")</f>
        <v>84.94</v>
      </c>
      <c r="S662" t="b">
        <v>0</v>
      </c>
      <c r="T662" t="s">
        <v>8277</v>
      </c>
      <c r="U662" t="s">
        <v>8279</v>
      </c>
    </row>
    <row r="663" spans="1:21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s="12">
        <f>ROUND(E663/D663, 0)</f>
        <v>0</v>
      </c>
      <c r="G663" t="s">
        <v>8220</v>
      </c>
      <c r="H663" t="s">
        <v>8223</v>
      </c>
      <c r="I663" t="s">
        <v>8245</v>
      </c>
      <c r="J663">
        <v>1477236559</v>
      </c>
      <c r="K663" s="9">
        <f>(J663/86400) + DATE(1970,1,1)</f>
        <v>42666.645358796297</v>
      </c>
      <c r="L663">
        <v>1474644559</v>
      </c>
      <c r="M663" s="9">
        <f>(L663/86400) + DATE(1970,1,1)</f>
        <v>42636.645358796297</v>
      </c>
      <c r="N663" s="18">
        <f>YEAR(M663)</f>
        <v>2016</v>
      </c>
      <c r="O663" s="18">
        <f xml:space="preserve"> ROUND((J663-L663)/86400, 0)</f>
        <v>30</v>
      </c>
      <c r="P663" t="b">
        <v>0</v>
      </c>
      <c r="Q663">
        <v>9</v>
      </c>
      <c r="R663" s="14">
        <f>IFERROR(ROUND(E663/Q663,2), "N/A")</f>
        <v>10.56</v>
      </c>
      <c r="S663" t="b">
        <v>0</v>
      </c>
      <c r="T663" t="s">
        <v>8277</v>
      </c>
      <c r="U663" t="s">
        <v>8279</v>
      </c>
    </row>
    <row r="664" spans="1:21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s="12">
        <f>ROUND(E664/D664, 0)</f>
        <v>0</v>
      </c>
      <c r="G664" t="s">
        <v>8220</v>
      </c>
      <c r="H664" t="s">
        <v>8223</v>
      </c>
      <c r="I664" t="s">
        <v>8245</v>
      </c>
      <c r="J664">
        <v>1421404247</v>
      </c>
      <c r="K664" s="9">
        <f>(J664/86400) + DATE(1970,1,1)</f>
        <v>42020.438043981485</v>
      </c>
      <c r="L664">
        <v>1418812247</v>
      </c>
      <c r="M664" s="9">
        <f>(L664/86400) + DATE(1970,1,1)</f>
        <v>41990.438043981485</v>
      </c>
      <c r="N664" s="18">
        <f>YEAR(M664)</f>
        <v>2014</v>
      </c>
      <c r="O664" s="18">
        <f xml:space="preserve"> ROUND((J664-L664)/86400, 0)</f>
        <v>30</v>
      </c>
      <c r="P664" t="b">
        <v>0</v>
      </c>
      <c r="Q664">
        <v>4</v>
      </c>
      <c r="R664" s="14">
        <f>IFERROR(ROUND(E664/Q664,2), "N/A")</f>
        <v>39</v>
      </c>
      <c r="S664" t="b">
        <v>0</v>
      </c>
      <c r="T664" t="s">
        <v>8277</v>
      </c>
      <c r="U664" t="s">
        <v>8279</v>
      </c>
    </row>
    <row r="665" spans="1:21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s="12">
        <f>ROUND(E665/D665, 0)</f>
        <v>0</v>
      </c>
      <c r="G665" t="s">
        <v>8220</v>
      </c>
      <c r="H665" t="s">
        <v>8231</v>
      </c>
      <c r="I665" t="s">
        <v>8252</v>
      </c>
      <c r="J665">
        <v>1437250456</v>
      </c>
      <c r="K665" s="9">
        <f>(J665/86400) + DATE(1970,1,1)</f>
        <v>42203.843240740738</v>
      </c>
      <c r="L665">
        <v>1434658456</v>
      </c>
      <c r="M665" s="9">
        <f>(L665/86400) + DATE(1970,1,1)</f>
        <v>42173.843240740738</v>
      </c>
      <c r="N665" s="18">
        <f>YEAR(M665)</f>
        <v>2015</v>
      </c>
      <c r="O665" s="18">
        <f xml:space="preserve"> ROUND((J665-L665)/86400, 0)</f>
        <v>30</v>
      </c>
      <c r="P665" t="b">
        <v>0</v>
      </c>
      <c r="Q665">
        <v>7</v>
      </c>
      <c r="R665" s="14">
        <f>IFERROR(ROUND(E665/Q665,2), "N/A")</f>
        <v>100</v>
      </c>
      <c r="S665" t="b">
        <v>0</v>
      </c>
      <c r="T665" t="s">
        <v>8277</v>
      </c>
      <c r="U665" t="s">
        <v>8279</v>
      </c>
    </row>
    <row r="666" spans="1:21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s="12">
        <f>ROUND(E666/D666, 0)</f>
        <v>0</v>
      </c>
      <c r="G666" t="s">
        <v>8220</v>
      </c>
      <c r="H666" t="s">
        <v>8223</v>
      </c>
      <c r="I666" t="s">
        <v>8245</v>
      </c>
      <c r="J666">
        <v>1428940775</v>
      </c>
      <c r="K666" s="9">
        <f>(J666/86400) + DATE(1970,1,1)</f>
        <v>42107.666377314818</v>
      </c>
      <c r="L666">
        <v>1426348775</v>
      </c>
      <c r="M666" s="9">
        <f>(L666/86400) + DATE(1970,1,1)</f>
        <v>42077.666377314818</v>
      </c>
      <c r="N666" s="18">
        <f>YEAR(M666)</f>
        <v>2015</v>
      </c>
      <c r="O666" s="18">
        <f xml:space="preserve"> ROUND((J666-L666)/86400, 0)</f>
        <v>30</v>
      </c>
      <c r="P666" t="b">
        <v>0</v>
      </c>
      <c r="Q666">
        <v>29</v>
      </c>
      <c r="R666" s="14">
        <f>IFERROR(ROUND(E666/Q666,2), "N/A")</f>
        <v>31.17</v>
      </c>
      <c r="S666" t="b">
        <v>0</v>
      </c>
      <c r="T666" t="s">
        <v>8277</v>
      </c>
      <c r="U666" t="s">
        <v>8279</v>
      </c>
    </row>
    <row r="667" spans="1:21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s="12">
        <f>ROUND(E667/D667, 0)</f>
        <v>0</v>
      </c>
      <c r="G667" t="s">
        <v>8220</v>
      </c>
      <c r="H667" t="s">
        <v>8223</v>
      </c>
      <c r="I667" t="s">
        <v>8245</v>
      </c>
      <c r="J667">
        <v>1484327061</v>
      </c>
      <c r="K667" s="9">
        <f>(J667/86400) + DATE(1970,1,1)</f>
        <v>42748.711354166662</v>
      </c>
      <c r="L667">
        <v>1479143061</v>
      </c>
      <c r="M667" s="9">
        <f>(L667/86400) + DATE(1970,1,1)</f>
        <v>42688.711354166662</v>
      </c>
      <c r="N667" s="18">
        <f>YEAR(M667)</f>
        <v>2016</v>
      </c>
      <c r="O667" s="18">
        <f xml:space="preserve"> ROUND((J667-L667)/86400, 0)</f>
        <v>60</v>
      </c>
      <c r="P667" t="b">
        <v>0</v>
      </c>
      <c r="Q667">
        <v>12</v>
      </c>
      <c r="R667" s="14">
        <f>IFERROR(ROUND(E667/Q667,2), "N/A")</f>
        <v>155.33000000000001</v>
      </c>
      <c r="S667" t="b">
        <v>0</v>
      </c>
      <c r="T667" t="s">
        <v>8277</v>
      </c>
      <c r="U667" t="s">
        <v>8279</v>
      </c>
    </row>
    <row r="668" spans="1:21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s="12">
        <f>ROUND(E668/D668, 0)</f>
        <v>0</v>
      </c>
      <c r="G668" t="s">
        <v>8220</v>
      </c>
      <c r="H668" t="s">
        <v>8223</v>
      </c>
      <c r="I668" t="s">
        <v>8245</v>
      </c>
      <c r="J668">
        <v>1408305498</v>
      </c>
      <c r="K668" s="9">
        <f>(J668/86400) + DATE(1970,1,1)</f>
        <v>41868.832152777773</v>
      </c>
      <c r="L668">
        <v>1405713498</v>
      </c>
      <c r="M668" s="9">
        <f>(L668/86400) + DATE(1970,1,1)</f>
        <v>41838.832152777773</v>
      </c>
      <c r="N668" s="18">
        <f>YEAR(M668)</f>
        <v>2014</v>
      </c>
      <c r="O668" s="18">
        <f xml:space="preserve"> ROUND((J668-L668)/86400, 0)</f>
        <v>30</v>
      </c>
      <c r="P668" t="b">
        <v>0</v>
      </c>
      <c r="Q668">
        <v>4</v>
      </c>
      <c r="R668" s="14">
        <f>IFERROR(ROUND(E668/Q668,2), "N/A")</f>
        <v>2</v>
      </c>
      <c r="S668" t="b">
        <v>0</v>
      </c>
      <c r="T668" t="s">
        <v>8277</v>
      </c>
      <c r="U668" t="s">
        <v>8279</v>
      </c>
    </row>
    <row r="669" spans="1:21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s="12">
        <f>ROUND(E669/D669, 0)</f>
        <v>0</v>
      </c>
      <c r="G669" t="s">
        <v>8220</v>
      </c>
      <c r="H669" t="s">
        <v>8236</v>
      </c>
      <c r="I669" t="s">
        <v>8248</v>
      </c>
      <c r="J669">
        <v>1477731463</v>
      </c>
      <c r="K669" s="9">
        <f>(J669/86400) + DATE(1970,1,1)</f>
        <v>42672.373414351852</v>
      </c>
      <c r="L669">
        <v>1474275463</v>
      </c>
      <c r="M669" s="9">
        <f>(L669/86400) + DATE(1970,1,1)</f>
        <v>42632.373414351852</v>
      </c>
      <c r="N669" s="18">
        <f>YEAR(M669)</f>
        <v>2016</v>
      </c>
      <c r="O669" s="18">
        <f xml:space="preserve"> ROUND((J669-L669)/86400, 0)</f>
        <v>40</v>
      </c>
      <c r="P669" t="b">
        <v>0</v>
      </c>
      <c r="Q669">
        <v>28</v>
      </c>
      <c r="R669" s="14">
        <f>IFERROR(ROUND(E669/Q669,2), "N/A")</f>
        <v>178.93</v>
      </c>
      <c r="S669" t="b">
        <v>0</v>
      </c>
      <c r="T669" t="s">
        <v>8277</v>
      </c>
      <c r="U669" t="s">
        <v>8279</v>
      </c>
    </row>
    <row r="670" spans="1:21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s="12">
        <f>ROUND(E670/D670, 0)</f>
        <v>0</v>
      </c>
      <c r="G670" t="s">
        <v>8220</v>
      </c>
      <c r="H670" t="s">
        <v>8223</v>
      </c>
      <c r="I670" t="s">
        <v>8245</v>
      </c>
      <c r="J670">
        <v>1431374222</v>
      </c>
      <c r="K670" s="9">
        <f>(J670/86400) + DATE(1970,1,1)</f>
        <v>42135.831273148149</v>
      </c>
      <c r="L670">
        <v>1427486222</v>
      </c>
      <c r="M670" s="9">
        <f>(L670/86400) + DATE(1970,1,1)</f>
        <v>42090.831273148149</v>
      </c>
      <c r="N670" s="18">
        <f>YEAR(M670)</f>
        <v>2015</v>
      </c>
      <c r="O670" s="18">
        <f xml:space="preserve"> ROUND((J670-L670)/86400, 0)</f>
        <v>45</v>
      </c>
      <c r="P670" t="b">
        <v>0</v>
      </c>
      <c r="Q670">
        <v>25</v>
      </c>
      <c r="R670" s="14">
        <f>IFERROR(ROUND(E670/Q670,2), "N/A")</f>
        <v>27.36</v>
      </c>
      <c r="S670" t="b">
        <v>0</v>
      </c>
      <c r="T670" t="s">
        <v>8277</v>
      </c>
      <c r="U670" t="s">
        <v>8279</v>
      </c>
    </row>
    <row r="671" spans="1:21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s="12">
        <f>ROUND(E671/D671, 0)</f>
        <v>0</v>
      </c>
      <c r="G671" t="s">
        <v>8220</v>
      </c>
      <c r="H671" t="s">
        <v>8234</v>
      </c>
      <c r="I671" t="s">
        <v>8254</v>
      </c>
      <c r="J671">
        <v>1467817258</v>
      </c>
      <c r="K671" s="9">
        <f>(J671/86400) + DATE(1970,1,1)</f>
        <v>42557.625671296293</v>
      </c>
      <c r="L671">
        <v>1465225258</v>
      </c>
      <c r="M671" s="9">
        <f>(L671/86400) + DATE(1970,1,1)</f>
        <v>42527.625671296293</v>
      </c>
      <c r="N671" s="18">
        <f>YEAR(M671)</f>
        <v>2016</v>
      </c>
      <c r="O671" s="18">
        <f xml:space="preserve"> ROUND((J671-L671)/86400, 0)</f>
        <v>30</v>
      </c>
      <c r="P671" t="b">
        <v>0</v>
      </c>
      <c r="Q671">
        <v>28</v>
      </c>
      <c r="R671" s="14">
        <f>IFERROR(ROUND(E671/Q671,2), "N/A")</f>
        <v>1536.25</v>
      </c>
      <c r="S671" t="b">
        <v>0</v>
      </c>
      <c r="T671" t="s">
        <v>8277</v>
      </c>
      <c r="U671" t="s">
        <v>8279</v>
      </c>
    </row>
    <row r="672" spans="1:21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s="12">
        <f>ROUND(E672/D672, 0)</f>
        <v>0</v>
      </c>
      <c r="G672" t="s">
        <v>8220</v>
      </c>
      <c r="H672" t="s">
        <v>8236</v>
      </c>
      <c r="I672" t="s">
        <v>8248</v>
      </c>
      <c r="J672">
        <v>1466323800</v>
      </c>
      <c r="K672" s="9">
        <f>(J672/86400) + DATE(1970,1,1)</f>
        <v>42540.340277777781</v>
      </c>
      <c r="L672">
        <v>1463418120</v>
      </c>
      <c r="M672" s="9">
        <f>(L672/86400) + DATE(1970,1,1)</f>
        <v>42506.709722222222</v>
      </c>
      <c r="N672" s="18">
        <f>YEAR(M672)</f>
        <v>2016</v>
      </c>
      <c r="O672" s="18">
        <f xml:space="preserve"> ROUND((J672-L672)/86400, 0)</f>
        <v>34</v>
      </c>
      <c r="P672" t="b">
        <v>0</v>
      </c>
      <c r="Q672">
        <v>310</v>
      </c>
      <c r="R672" s="14">
        <f>IFERROR(ROUND(E672/Q672,2), "N/A")</f>
        <v>85</v>
      </c>
      <c r="S672" t="b">
        <v>0</v>
      </c>
      <c r="T672" t="s">
        <v>8277</v>
      </c>
      <c r="U672" t="s">
        <v>8279</v>
      </c>
    </row>
    <row r="673" spans="1:21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s="12">
        <f>ROUND(E673/D673, 0)</f>
        <v>0</v>
      </c>
      <c r="G673" t="s">
        <v>8220</v>
      </c>
      <c r="H673" t="s">
        <v>8223</v>
      </c>
      <c r="I673" t="s">
        <v>8245</v>
      </c>
      <c r="J673">
        <v>1421208000</v>
      </c>
      <c r="K673" s="9">
        <f>(J673/86400) + DATE(1970,1,1)</f>
        <v>42018.166666666672</v>
      </c>
      <c r="L673">
        <v>1418315852</v>
      </c>
      <c r="M673" s="9">
        <f>(L673/86400) + DATE(1970,1,1)</f>
        <v>41984.692731481482</v>
      </c>
      <c r="N673" s="18">
        <f>YEAR(M673)</f>
        <v>2014</v>
      </c>
      <c r="O673" s="18">
        <f xml:space="preserve"> ROUND((J673-L673)/86400, 0)</f>
        <v>33</v>
      </c>
      <c r="P673" t="b">
        <v>0</v>
      </c>
      <c r="Q673">
        <v>15</v>
      </c>
      <c r="R673" s="14">
        <f>IFERROR(ROUND(E673/Q673,2), "N/A")</f>
        <v>788.53</v>
      </c>
      <c r="S673" t="b">
        <v>0</v>
      </c>
      <c r="T673" t="s">
        <v>8277</v>
      </c>
      <c r="U673" t="s">
        <v>8279</v>
      </c>
    </row>
    <row r="674" spans="1:21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s="12">
        <f>ROUND(E674/D674, 0)</f>
        <v>0</v>
      </c>
      <c r="G674" t="s">
        <v>8220</v>
      </c>
      <c r="H674" t="s">
        <v>8223</v>
      </c>
      <c r="I674" t="s">
        <v>8245</v>
      </c>
      <c r="J674">
        <v>1420088340</v>
      </c>
      <c r="K674" s="9">
        <f>(J674/86400) + DATE(1970,1,1)</f>
        <v>42005.207638888889</v>
      </c>
      <c r="L674">
        <v>1417410964</v>
      </c>
      <c r="M674" s="9">
        <f>(L674/86400) + DATE(1970,1,1)</f>
        <v>41974.219490740739</v>
      </c>
      <c r="N674" s="18">
        <f>YEAR(M674)</f>
        <v>2014</v>
      </c>
      <c r="O674" s="18">
        <f xml:space="preserve"> ROUND((J674-L674)/86400, 0)</f>
        <v>31</v>
      </c>
      <c r="P674" t="b">
        <v>0</v>
      </c>
      <c r="Q674">
        <v>215</v>
      </c>
      <c r="R674" s="14">
        <f>IFERROR(ROUND(E674/Q674,2), "N/A")</f>
        <v>50.3</v>
      </c>
      <c r="S674" t="b">
        <v>0</v>
      </c>
      <c r="T674" t="s">
        <v>8277</v>
      </c>
      <c r="U674" t="s">
        <v>8279</v>
      </c>
    </row>
    <row r="675" spans="1:21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s="12">
        <f>ROUND(E675/D675, 0)</f>
        <v>0</v>
      </c>
      <c r="G675" t="s">
        <v>8220</v>
      </c>
      <c r="H675" t="s">
        <v>8223</v>
      </c>
      <c r="I675" t="s">
        <v>8245</v>
      </c>
      <c r="J675">
        <v>1409602217</v>
      </c>
      <c r="K675" s="9">
        <f>(J675/86400) + DATE(1970,1,1)</f>
        <v>41883.840474537035</v>
      </c>
      <c r="L675">
        <v>1405714217</v>
      </c>
      <c r="M675" s="9">
        <f>(L675/86400) + DATE(1970,1,1)</f>
        <v>41838.840474537035</v>
      </c>
      <c r="N675" s="18">
        <f>YEAR(M675)</f>
        <v>2014</v>
      </c>
      <c r="O675" s="18">
        <f xml:space="preserve"> ROUND((J675-L675)/86400, 0)</f>
        <v>45</v>
      </c>
      <c r="P675" t="b">
        <v>0</v>
      </c>
      <c r="Q675">
        <v>3</v>
      </c>
      <c r="R675" s="14">
        <f>IFERROR(ROUND(E675/Q675,2), "N/A")</f>
        <v>68.33</v>
      </c>
      <c r="S675" t="b">
        <v>0</v>
      </c>
      <c r="T675" t="s">
        <v>8277</v>
      </c>
      <c r="U675" t="s">
        <v>8279</v>
      </c>
    </row>
    <row r="676" spans="1:21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s="12">
        <f>ROUND(E676/D676, 0)</f>
        <v>0</v>
      </c>
      <c r="G676" t="s">
        <v>8220</v>
      </c>
      <c r="H676" t="s">
        <v>8223</v>
      </c>
      <c r="I676" t="s">
        <v>8245</v>
      </c>
      <c r="J676">
        <v>1407811627</v>
      </c>
      <c r="K676" s="9">
        <f>(J676/86400) + DATE(1970,1,1)</f>
        <v>41863.116053240738</v>
      </c>
      <c r="L676">
        <v>1402627627</v>
      </c>
      <c r="M676" s="9">
        <f>(L676/86400) + DATE(1970,1,1)</f>
        <v>41803.116053240738</v>
      </c>
      <c r="N676" s="18">
        <f>YEAR(M676)</f>
        <v>2014</v>
      </c>
      <c r="O676" s="18">
        <f xml:space="preserve"> ROUND((J676-L676)/86400, 0)</f>
        <v>60</v>
      </c>
      <c r="P676" t="b">
        <v>0</v>
      </c>
      <c r="Q676">
        <v>2</v>
      </c>
      <c r="R676" s="14">
        <f>IFERROR(ROUND(E676/Q676,2), "N/A")</f>
        <v>7.5</v>
      </c>
      <c r="S676" t="b">
        <v>0</v>
      </c>
      <c r="T676" t="s">
        <v>8277</v>
      </c>
      <c r="U676" t="s">
        <v>8279</v>
      </c>
    </row>
    <row r="677" spans="1:21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s="12">
        <f>ROUND(E677/D677, 0)</f>
        <v>0</v>
      </c>
      <c r="G677" t="s">
        <v>8220</v>
      </c>
      <c r="H677" t="s">
        <v>8223</v>
      </c>
      <c r="I677" t="s">
        <v>8245</v>
      </c>
      <c r="J677">
        <v>1420095540</v>
      </c>
      <c r="K677" s="9">
        <f>(J677/86400) + DATE(1970,1,1)</f>
        <v>42005.290972222225</v>
      </c>
      <c r="L677">
        <v>1417558804</v>
      </c>
      <c r="M677" s="9">
        <f>(L677/86400) + DATE(1970,1,1)</f>
        <v>41975.930601851855</v>
      </c>
      <c r="N677" s="18">
        <f>YEAR(M677)</f>
        <v>2014</v>
      </c>
      <c r="O677" s="18">
        <f xml:space="preserve"> ROUND((J677-L677)/86400, 0)</f>
        <v>29</v>
      </c>
      <c r="P677" t="b">
        <v>0</v>
      </c>
      <c r="Q677">
        <v>26</v>
      </c>
      <c r="R677" s="14">
        <f>IFERROR(ROUND(E677/Q677,2), "N/A")</f>
        <v>34.270000000000003</v>
      </c>
      <c r="S677" t="b">
        <v>0</v>
      </c>
      <c r="T677" t="s">
        <v>8277</v>
      </c>
      <c r="U677" t="s">
        <v>8279</v>
      </c>
    </row>
    <row r="678" spans="1:21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s="12">
        <f>ROUND(E678/D678, 0)</f>
        <v>0</v>
      </c>
      <c r="G678" t="s">
        <v>8220</v>
      </c>
      <c r="H678" t="s">
        <v>8228</v>
      </c>
      <c r="I678" t="s">
        <v>8250</v>
      </c>
      <c r="J678">
        <v>1423333581</v>
      </c>
      <c r="K678" s="9">
        <f>(J678/86400) + DATE(1970,1,1)</f>
        <v>42042.76829861111</v>
      </c>
      <c r="L678">
        <v>1420741581</v>
      </c>
      <c r="M678" s="9">
        <f>(L678/86400) + DATE(1970,1,1)</f>
        <v>42012.76829861111</v>
      </c>
      <c r="N678" s="18">
        <f>YEAR(M678)</f>
        <v>2015</v>
      </c>
      <c r="O678" s="18">
        <f xml:space="preserve"> ROUND((J678-L678)/86400, 0)</f>
        <v>30</v>
      </c>
      <c r="P678" t="b">
        <v>0</v>
      </c>
      <c r="Q678">
        <v>24</v>
      </c>
      <c r="R678" s="14">
        <f>IFERROR(ROUND(E678/Q678,2), "N/A")</f>
        <v>61.29</v>
      </c>
      <c r="S678" t="b">
        <v>0</v>
      </c>
      <c r="T678" t="s">
        <v>8277</v>
      </c>
      <c r="U678" t="s">
        <v>8279</v>
      </c>
    </row>
    <row r="679" spans="1:21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s="12">
        <f>ROUND(E679/D679, 0)</f>
        <v>0</v>
      </c>
      <c r="G679" t="s">
        <v>8220</v>
      </c>
      <c r="H679" t="s">
        <v>8236</v>
      </c>
      <c r="I679" t="s">
        <v>8248</v>
      </c>
      <c r="J679">
        <v>1467106895</v>
      </c>
      <c r="K679" s="9">
        <f>(J679/86400) + DATE(1970,1,1)</f>
        <v>42549.403877314813</v>
      </c>
      <c r="L679">
        <v>1463218895</v>
      </c>
      <c r="M679" s="9">
        <f>(L679/86400) + DATE(1970,1,1)</f>
        <v>42504.403877314813</v>
      </c>
      <c r="N679" s="18">
        <f>YEAR(M679)</f>
        <v>2016</v>
      </c>
      <c r="O679" s="18">
        <f xml:space="preserve"> ROUND((J679-L679)/86400, 0)</f>
        <v>45</v>
      </c>
      <c r="P679" t="b">
        <v>0</v>
      </c>
      <c r="Q679">
        <v>96</v>
      </c>
      <c r="R679" s="14">
        <f>IFERROR(ROUND(E679/Q679,2), "N/A")</f>
        <v>133.25</v>
      </c>
      <c r="S679" t="b">
        <v>0</v>
      </c>
      <c r="T679" t="s">
        <v>8277</v>
      </c>
      <c r="U679" t="s">
        <v>8279</v>
      </c>
    </row>
    <row r="680" spans="1:21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s="12">
        <f>ROUND(E680/D680, 0)</f>
        <v>0</v>
      </c>
      <c r="G680" t="s">
        <v>8220</v>
      </c>
      <c r="H680" t="s">
        <v>8223</v>
      </c>
      <c r="I680" t="s">
        <v>8245</v>
      </c>
      <c r="J680">
        <v>1463821338</v>
      </c>
      <c r="K680" s="9">
        <f>(J680/86400) + DATE(1970,1,1)</f>
        <v>42511.376597222217</v>
      </c>
      <c r="L680">
        <v>1461229338</v>
      </c>
      <c r="M680" s="9">
        <f>(L680/86400) + DATE(1970,1,1)</f>
        <v>42481.376597222217</v>
      </c>
      <c r="N680" s="18">
        <f>YEAR(M680)</f>
        <v>2016</v>
      </c>
      <c r="O680" s="18">
        <f xml:space="preserve"> ROUND((J680-L680)/86400, 0)</f>
        <v>30</v>
      </c>
      <c r="P680" t="b">
        <v>0</v>
      </c>
      <c r="Q680">
        <v>17</v>
      </c>
      <c r="R680" s="14">
        <f>IFERROR(ROUND(E680/Q680,2), "N/A")</f>
        <v>65.180000000000007</v>
      </c>
      <c r="S680" t="b">
        <v>0</v>
      </c>
      <c r="T680" t="s">
        <v>8277</v>
      </c>
      <c r="U680" t="s">
        <v>8279</v>
      </c>
    </row>
    <row r="681" spans="1:21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s="12">
        <f>ROUND(E681/D681, 0)</f>
        <v>0</v>
      </c>
      <c r="G681" t="s">
        <v>8220</v>
      </c>
      <c r="H681" t="s">
        <v>8223</v>
      </c>
      <c r="I681" t="s">
        <v>8245</v>
      </c>
      <c r="J681">
        <v>1472920909</v>
      </c>
      <c r="K681" s="9">
        <f>(J681/86400) + DATE(1970,1,1)</f>
        <v>42616.695706018523</v>
      </c>
      <c r="L681">
        <v>1467736909</v>
      </c>
      <c r="M681" s="9">
        <f>(L681/86400) + DATE(1970,1,1)</f>
        <v>42556.695706018523</v>
      </c>
      <c r="N681" s="18">
        <f>YEAR(M681)</f>
        <v>2016</v>
      </c>
      <c r="O681" s="18">
        <f xml:space="preserve"> ROUND((J681-L681)/86400, 0)</f>
        <v>60</v>
      </c>
      <c r="P681" t="b">
        <v>0</v>
      </c>
      <c r="Q681">
        <v>94</v>
      </c>
      <c r="R681" s="14">
        <f>IFERROR(ROUND(E681/Q681,2), "N/A")</f>
        <v>93.9</v>
      </c>
      <c r="S681" t="b">
        <v>0</v>
      </c>
      <c r="T681" t="s">
        <v>8277</v>
      </c>
      <c r="U681" t="s">
        <v>8279</v>
      </c>
    </row>
    <row r="682" spans="1:21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s="12">
        <f>ROUND(E682/D682, 0)</f>
        <v>0</v>
      </c>
      <c r="G682" t="s">
        <v>8220</v>
      </c>
      <c r="H682" t="s">
        <v>8223</v>
      </c>
      <c r="I682" t="s">
        <v>8245</v>
      </c>
      <c r="J682">
        <v>1410955331</v>
      </c>
      <c r="K682" s="9">
        <f>(J682/86400) + DATE(1970,1,1)</f>
        <v>41899.501516203702</v>
      </c>
      <c r="L682">
        <v>1407931331</v>
      </c>
      <c r="M682" s="9">
        <f>(L682/86400) + DATE(1970,1,1)</f>
        <v>41864.501516203702</v>
      </c>
      <c r="N682" s="18">
        <f>YEAR(M682)</f>
        <v>2014</v>
      </c>
      <c r="O682" s="18">
        <f xml:space="preserve"> ROUND((J682-L682)/86400, 0)</f>
        <v>35</v>
      </c>
      <c r="P682" t="b">
        <v>0</v>
      </c>
      <c r="Q682">
        <v>129</v>
      </c>
      <c r="R682" s="14">
        <f>IFERROR(ROUND(E682/Q682,2), "N/A")</f>
        <v>150.65</v>
      </c>
      <c r="S682" t="b">
        <v>0</v>
      </c>
      <c r="T682" t="s">
        <v>8277</v>
      </c>
      <c r="U682" t="s">
        <v>8279</v>
      </c>
    </row>
    <row r="683" spans="1:21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s="12">
        <f>ROUND(E683/D683, 0)</f>
        <v>0</v>
      </c>
      <c r="G683" t="s">
        <v>8220</v>
      </c>
      <c r="H683" t="s">
        <v>8223</v>
      </c>
      <c r="I683" t="s">
        <v>8245</v>
      </c>
      <c r="J683">
        <v>1477509604</v>
      </c>
      <c r="K683" s="9">
        <f>(J683/86400) + DATE(1970,1,1)</f>
        <v>42669.805601851855</v>
      </c>
      <c r="L683">
        <v>1474917604</v>
      </c>
      <c r="M683" s="9">
        <f>(L683/86400) + DATE(1970,1,1)</f>
        <v>42639.805601851855</v>
      </c>
      <c r="N683" s="18">
        <f>YEAR(M683)</f>
        <v>2016</v>
      </c>
      <c r="O683" s="18">
        <f xml:space="preserve"> ROUND((J683-L683)/86400, 0)</f>
        <v>30</v>
      </c>
      <c r="P683" t="b">
        <v>0</v>
      </c>
      <c r="Q683">
        <v>1</v>
      </c>
      <c r="R683" s="14">
        <f>IFERROR(ROUND(E683/Q683,2), "N/A")</f>
        <v>1</v>
      </c>
      <c r="S683" t="b">
        <v>0</v>
      </c>
      <c r="T683" t="s">
        <v>8277</v>
      </c>
      <c r="U683" t="s">
        <v>8279</v>
      </c>
    </row>
    <row r="684" spans="1:21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s="12">
        <f>ROUND(E684/D684, 0)</f>
        <v>0</v>
      </c>
      <c r="G684" t="s">
        <v>8220</v>
      </c>
      <c r="H684" t="s">
        <v>8223</v>
      </c>
      <c r="I684" t="s">
        <v>8245</v>
      </c>
      <c r="J684">
        <v>1489512122</v>
      </c>
      <c r="K684" s="9">
        <f>(J684/86400) + DATE(1970,1,1)</f>
        <v>42808.723634259259</v>
      </c>
      <c r="L684">
        <v>1486923722</v>
      </c>
      <c r="M684" s="9">
        <f>(L684/86400) + DATE(1970,1,1)</f>
        <v>42778.765300925923</v>
      </c>
      <c r="N684" s="18">
        <f>YEAR(M684)</f>
        <v>2017</v>
      </c>
      <c r="O684" s="18">
        <f xml:space="preserve"> ROUND((J684-L684)/86400, 0)</f>
        <v>30</v>
      </c>
      <c r="P684" t="b">
        <v>0</v>
      </c>
      <c r="Q684">
        <v>4</v>
      </c>
      <c r="R684" s="14">
        <f>IFERROR(ROUND(E684/Q684,2), "N/A")</f>
        <v>13.25</v>
      </c>
      <c r="S684" t="b">
        <v>0</v>
      </c>
      <c r="T684" t="s">
        <v>8277</v>
      </c>
      <c r="U684" t="s">
        <v>8279</v>
      </c>
    </row>
    <row r="685" spans="1:21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s="12">
        <f>ROUND(E685/D685, 0)</f>
        <v>0</v>
      </c>
      <c r="G685" t="s">
        <v>8220</v>
      </c>
      <c r="H685" t="s">
        <v>8223</v>
      </c>
      <c r="I685" t="s">
        <v>8245</v>
      </c>
      <c r="J685">
        <v>1477949764</v>
      </c>
      <c r="K685" s="9">
        <f>(J685/86400) + DATE(1970,1,1)</f>
        <v>42674.900046296301</v>
      </c>
      <c r="L685">
        <v>1474493764</v>
      </c>
      <c r="M685" s="9">
        <f>(L685/86400) + DATE(1970,1,1)</f>
        <v>42634.900046296301</v>
      </c>
      <c r="N685" s="18">
        <f>YEAR(M685)</f>
        <v>2016</v>
      </c>
      <c r="O685" s="18">
        <f xml:space="preserve"> ROUND((J685-L685)/86400, 0)</f>
        <v>40</v>
      </c>
      <c r="P685" t="b">
        <v>0</v>
      </c>
      <c r="Q685">
        <v>3</v>
      </c>
      <c r="R685" s="14">
        <f>IFERROR(ROUND(E685/Q685,2), "N/A")</f>
        <v>99.33</v>
      </c>
      <c r="S685" t="b">
        <v>0</v>
      </c>
      <c r="T685" t="s">
        <v>8277</v>
      </c>
      <c r="U685" t="s">
        <v>8279</v>
      </c>
    </row>
    <row r="686" spans="1:21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s="12">
        <f>ROUND(E686/D686, 0)</f>
        <v>0</v>
      </c>
      <c r="G686" t="s">
        <v>8220</v>
      </c>
      <c r="H686" t="s">
        <v>8223</v>
      </c>
      <c r="I686" t="s">
        <v>8245</v>
      </c>
      <c r="J686">
        <v>1406257200</v>
      </c>
      <c r="K686" s="9">
        <f>(J686/86400) + DATE(1970,1,1)</f>
        <v>41845.125</v>
      </c>
      <c r="L686">
        <v>1403176891</v>
      </c>
      <c r="M686" s="9">
        <f>(L686/86400) + DATE(1970,1,1)</f>
        <v>41809.473275462966</v>
      </c>
      <c r="N686" s="18">
        <f>YEAR(M686)</f>
        <v>2014</v>
      </c>
      <c r="O686" s="18">
        <f xml:space="preserve"> ROUND((J686-L686)/86400, 0)</f>
        <v>36</v>
      </c>
      <c r="P686" t="b">
        <v>0</v>
      </c>
      <c r="Q686">
        <v>135</v>
      </c>
      <c r="R686" s="14">
        <f>IFERROR(ROUND(E686/Q686,2), "N/A")</f>
        <v>177.39</v>
      </c>
      <c r="S686" t="b">
        <v>0</v>
      </c>
      <c r="T686" t="s">
        <v>8277</v>
      </c>
      <c r="U686" t="s">
        <v>8279</v>
      </c>
    </row>
    <row r="687" spans="1:21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s="12">
        <f>ROUND(E687/D687, 0)</f>
        <v>0</v>
      </c>
      <c r="G687" t="s">
        <v>8220</v>
      </c>
      <c r="H687" t="s">
        <v>8223</v>
      </c>
      <c r="I687" t="s">
        <v>8245</v>
      </c>
      <c r="J687">
        <v>1421095672</v>
      </c>
      <c r="K687" s="9">
        <f>(J687/86400) + DATE(1970,1,1)</f>
        <v>42016.866574074069</v>
      </c>
      <c r="L687">
        <v>1417207672</v>
      </c>
      <c r="M687" s="9">
        <f>(L687/86400) + DATE(1970,1,1)</f>
        <v>41971.866574074069</v>
      </c>
      <c r="N687" s="18">
        <f>YEAR(M687)</f>
        <v>2014</v>
      </c>
      <c r="O687" s="18">
        <f xml:space="preserve"> ROUND((J687-L687)/86400, 0)</f>
        <v>45</v>
      </c>
      <c r="P687" t="b">
        <v>0</v>
      </c>
      <c r="Q687">
        <v>10</v>
      </c>
      <c r="R687" s="14">
        <f>IFERROR(ROUND(E687/Q687,2), "N/A")</f>
        <v>55.3</v>
      </c>
      <c r="S687" t="b">
        <v>0</v>
      </c>
      <c r="T687" t="s">
        <v>8277</v>
      </c>
      <c r="U687" t="s">
        <v>8279</v>
      </c>
    </row>
    <row r="688" spans="1:21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s="12">
        <f>ROUND(E688/D688, 0)</f>
        <v>0</v>
      </c>
      <c r="G688" t="s">
        <v>8220</v>
      </c>
      <c r="H688" t="s">
        <v>8236</v>
      </c>
      <c r="I688" t="s">
        <v>8248</v>
      </c>
      <c r="J688">
        <v>1438618170</v>
      </c>
      <c r="K688" s="9">
        <f>(J688/86400) + DATE(1970,1,1)</f>
        <v>42219.673263888893</v>
      </c>
      <c r="L688">
        <v>1436026170</v>
      </c>
      <c r="M688" s="9">
        <f>(L688/86400) + DATE(1970,1,1)</f>
        <v>42189.673263888893</v>
      </c>
      <c r="N688" s="18">
        <f>YEAR(M688)</f>
        <v>2015</v>
      </c>
      <c r="O688" s="18">
        <f xml:space="preserve"> ROUND((J688-L688)/86400, 0)</f>
        <v>30</v>
      </c>
      <c r="P688" t="b">
        <v>0</v>
      </c>
      <c r="Q688">
        <v>0</v>
      </c>
      <c r="R688" s="14" t="str">
        <f>IFERROR(ROUND(E688/Q688,2), "N/A")</f>
        <v>N/A</v>
      </c>
      <c r="S688" t="b">
        <v>0</v>
      </c>
      <c r="T688" t="s">
        <v>8277</v>
      </c>
      <c r="U688" t="s">
        <v>8279</v>
      </c>
    </row>
    <row r="689" spans="1:21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s="12">
        <f>ROUND(E689/D689, 0)</f>
        <v>0</v>
      </c>
      <c r="G689" t="s">
        <v>8220</v>
      </c>
      <c r="H689" t="s">
        <v>8237</v>
      </c>
      <c r="I689" t="s">
        <v>8255</v>
      </c>
      <c r="J689">
        <v>1486317653</v>
      </c>
      <c r="K689" s="9">
        <f>(J689/86400) + DATE(1970,1,1)</f>
        <v>42771.750613425931</v>
      </c>
      <c r="L689">
        <v>1481133653</v>
      </c>
      <c r="M689" s="9">
        <f>(L689/86400) + DATE(1970,1,1)</f>
        <v>42711.750613425931</v>
      </c>
      <c r="N689" s="18">
        <f>YEAR(M689)</f>
        <v>2016</v>
      </c>
      <c r="O689" s="18">
        <f xml:space="preserve"> ROUND((J689-L689)/86400, 0)</f>
        <v>60</v>
      </c>
      <c r="P689" t="b">
        <v>0</v>
      </c>
      <c r="Q689">
        <v>6</v>
      </c>
      <c r="R689" s="14">
        <f>IFERROR(ROUND(E689/Q689,2), "N/A")</f>
        <v>591.66999999999996</v>
      </c>
      <c r="S689" t="b">
        <v>0</v>
      </c>
      <c r="T689" t="s">
        <v>8277</v>
      </c>
      <c r="U689" t="s">
        <v>8279</v>
      </c>
    </row>
    <row r="690" spans="1:21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s="12">
        <f>ROUND(E690/D690, 0)</f>
        <v>1</v>
      </c>
      <c r="G690" t="s">
        <v>8220</v>
      </c>
      <c r="H690" t="s">
        <v>8223</v>
      </c>
      <c r="I690" t="s">
        <v>8245</v>
      </c>
      <c r="J690">
        <v>1444876253</v>
      </c>
      <c r="K690" s="9">
        <f>(J690/86400) + DATE(1970,1,1)</f>
        <v>42292.104780092588</v>
      </c>
      <c r="L690">
        <v>1442284253</v>
      </c>
      <c r="M690" s="9">
        <f>(L690/86400) + DATE(1970,1,1)</f>
        <v>42262.104780092588</v>
      </c>
      <c r="N690" s="18">
        <f>YEAR(M690)</f>
        <v>2015</v>
      </c>
      <c r="O690" s="18">
        <f xml:space="preserve"> ROUND((J690-L690)/86400, 0)</f>
        <v>30</v>
      </c>
      <c r="P690" t="b">
        <v>0</v>
      </c>
      <c r="Q690">
        <v>36</v>
      </c>
      <c r="R690" s="14">
        <f>IFERROR(ROUND(E690/Q690,2), "N/A")</f>
        <v>405.5</v>
      </c>
      <c r="S690" t="b">
        <v>0</v>
      </c>
      <c r="T690" t="s">
        <v>8277</v>
      </c>
      <c r="U690" t="s">
        <v>8279</v>
      </c>
    </row>
    <row r="691" spans="1:21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s="12">
        <f>ROUND(E691/D691, 0)</f>
        <v>1</v>
      </c>
      <c r="G691" t="s">
        <v>8220</v>
      </c>
      <c r="H691" t="s">
        <v>8223</v>
      </c>
      <c r="I691" t="s">
        <v>8245</v>
      </c>
      <c r="J691">
        <v>1481173140</v>
      </c>
      <c r="K691" s="9">
        <f>(J691/86400) + DATE(1970,1,1)</f>
        <v>42712.207638888889</v>
      </c>
      <c r="L691">
        <v>1478016097</v>
      </c>
      <c r="M691" s="9">
        <f>(L691/86400) + DATE(1970,1,1)</f>
        <v>42675.66778935185</v>
      </c>
      <c r="N691" s="18">
        <f>YEAR(M691)</f>
        <v>2016</v>
      </c>
      <c r="O691" s="18">
        <f xml:space="preserve"> ROUND((J691-L691)/86400, 0)</f>
        <v>37</v>
      </c>
      <c r="P691" t="b">
        <v>0</v>
      </c>
      <c r="Q691">
        <v>336</v>
      </c>
      <c r="R691" s="14">
        <f>IFERROR(ROUND(E691/Q691,2), "N/A")</f>
        <v>343.15</v>
      </c>
      <c r="S691" t="b">
        <v>0</v>
      </c>
      <c r="T691" t="s">
        <v>8277</v>
      </c>
      <c r="U691" t="s">
        <v>8279</v>
      </c>
    </row>
    <row r="692" spans="1:21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s="12">
        <f>ROUND(E692/D692, 0)</f>
        <v>0</v>
      </c>
      <c r="G692" t="s">
        <v>8220</v>
      </c>
      <c r="H692" t="s">
        <v>8223</v>
      </c>
      <c r="I692" t="s">
        <v>8245</v>
      </c>
      <c r="J692">
        <v>1473400800</v>
      </c>
      <c r="K692" s="9">
        <f>(J692/86400) + DATE(1970,1,1)</f>
        <v>42622.25</v>
      </c>
      <c r="L692">
        <v>1469718841</v>
      </c>
      <c r="M692" s="9">
        <f>(L692/86400) + DATE(1970,1,1)</f>
        <v>42579.634733796294</v>
      </c>
      <c r="N692" s="18">
        <f>YEAR(M692)</f>
        <v>2016</v>
      </c>
      <c r="O692" s="18">
        <f xml:space="preserve"> ROUND((J692-L692)/86400, 0)</f>
        <v>43</v>
      </c>
      <c r="P692" t="b">
        <v>0</v>
      </c>
      <c r="Q692">
        <v>34</v>
      </c>
      <c r="R692" s="14">
        <f>IFERROR(ROUND(E692/Q692,2), "N/A")</f>
        <v>72.59</v>
      </c>
      <c r="S692" t="b">
        <v>0</v>
      </c>
      <c r="T692" t="s">
        <v>8277</v>
      </c>
      <c r="U692" t="s">
        <v>8279</v>
      </c>
    </row>
    <row r="693" spans="1:21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s="12">
        <f>ROUND(E693/D693, 0)</f>
        <v>0</v>
      </c>
      <c r="G693" t="s">
        <v>8220</v>
      </c>
      <c r="H693" t="s">
        <v>8223</v>
      </c>
      <c r="I693" t="s">
        <v>8245</v>
      </c>
      <c r="J693">
        <v>1435711246</v>
      </c>
      <c r="K693" s="9">
        <f>(J693/86400) + DATE(1970,1,1)</f>
        <v>42186.028310185182</v>
      </c>
      <c r="L693">
        <v>1433292046</v>
      </c>
      <c r="M693" s="9">
        <f>(L693/86400) + DATE(1970,1,1)</f>
        <v>42158.028310185182</v>
      </c>
      <c r="N693" s="18">
        <f>YEAR(M693)</f>
        <v>2015</v>
      </c>
      <c r="O693" s="18">
        <f xml:space="preserve"> ROUND((J693-L693)/86400, 0)</f>
        <v>28</v>
      </c>
      <c r="P693" t="b">
        <v>0</v>
      </c>
      <c r="Q693">
        <v>10</v>
      </c>
      <c r="R693" s="14">
        <f>IFERROR(ROUND(E693/Q693,2), "N/A")</f>
        <v>26</v>
      </c>
      <c r="S693" t="b">
        <v>0</v>
      </c>
      <c r="T693" t="s">
        <v>8277</v>
      </c>
      <c r="U693" t="s">
        <v>8279</v>
      </c>
    </row>
    <row r="694" spans="1:21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s="12">
        <f>ROUND(E694/D694, 0)</f>
        <v>0</v>
      </c>
      <c r="G694" t="s">
        <v>8220</v>
      </c>
      <c r="H694" t="s">
        <v>8224</v>
      </c>
      <c r="I694" t="s">
        <v>8246</v>
      </c>
      <c r="J694">
        <v>1482397263</v>
      </c>
      <c r="K694" s="9">
        <f>(J694/86400) + DATE(1970,1,1)</f>
        <v>42726.37572916667</v>
      </c>
      <c r="L694">
        <v>1479805263</v>
      </c>
      <c r="M694" s="9">
        <f>(L694/86400) + DATE(1970,1,1)</f>
        <v>42696.37572916667</v>
      </c>
      <c r="N694" s="18">
        <f>YEAR(M694)</f>
        <v>2016</v>
      </c>
      <c r="O694" s="18">
        <f xml:space="preserve"> ROUND((J694-L694)/86400, 0)</f>
        <v>30</v>
      </c>
      <c r="P694" t="b">
        <v>0</v>
      </c>
      <c r="Q694">
        <v>201</v>
      </c>
      <c r="R694" s="14">
        <f>IFERROR(ROUND(E694/Q694,2), "N/A")</f>
        <v>6.5</v>
      </c>
      <c r="S694" t="b">
        <v>0</v>
      </c>
      <c r="T694" t="s">
        <v>8277</v>
      </c>
      <c r="U694" t="s">
        <v>8279</v>
      </c>
    </row>
    <row r="695" spans="1:21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s="12">
        <f>ROUND(E695/D695, 0)</f>
        <v>0</v>
      </c>
      <c r="G695" t="s">
        <v>8220</v>
      </c>
      <c r="H695" t="s">
        <v>8223</v>
      </c>
      <c r="I695" t="s">
        <v>8245</v>
      </c>
      <c r="J695">
        <v>1430421827</v>
      </c>
      <c r="K695" s="9">
        <f>(J695/86400) + DATE(1970,1,1)</f>
        <v>42124.808182870373</v>
      </c>
      <c r="L695">
        <v>1427829827</v>
      </c>
      <c r="M695" s="9">
        <f>(L695/86400) + DATE(1970,1,1)</f>
        <v>42094.808182870373</v>
      </c>
      <c r="N695" s="18">
        <f>YEAR(M695)</f>
        <v>2015</v>
      </c>
      <c r="O695" s="18">
        <f xml:space="preserve"> ROUND((J695-L695)/86400, 0)</f>
        <v>30</v>
      </c>
      <c r="P695" t="b">
        <v>0</v>
      </c>
      <c r="Q695">
        <v>296</v>
      </c>
      <c r="R695" s="14">
        <f>IFERROR(ROUND(E695/Q695,2), "N/A")</f>
        <v>119.39</v>
      </c>
      <c r="S695" t="b">
        <v>0</v>
      </c>
      <c r="T695" t="s">
        <v>8277</v>
      </c>
      <c r="U695" t="s">
        <v>8279</v>
      </c>
    </row>
    <row r="696" spans="1:21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s="12">
        <f>ROUND(E696/D696, 0)</f>
        <v>0</v>
      </c>
      <c r="G696" t="s">
        <v>8220</v>
      </c>
      <c r="H696" t="s">
        <v>8223</v>
      </c>
      <c r="I696" t="s">
        <v>8245</v>
      </c>
      <c r="J696">
        <v>1485964559</v>
      </c>
      <c r="K696" s="9">
        <f>(J696/86400) + DATE(1970,1,1)</f>
        <v>42767.663877314815</v>
      </c>
      <c r="L696">
        <v>1483372559</v>
      </c>
      <c r="M696" s="9">
        <f>(L696/86400) + DATE(1970,1,1)</f>
        <v>42737.663877314815</v>
      </c>
      <c r="N696" s="18">
        <f>YEAR(M696)</f>
        <v>2017</v>
      </c>
      <c r="O696" s="18">
        <f xml:space="preserve"> ROUND((J696-L696)/86400, 0)</f>
        <v>30</v>
      </c>
      <c r="P696" t="b">
        <v>0</v>
      </c>
      <c r="Q696">
        <v>7</v>
      </c>
      <c r="R696" s="14">
        <f>IFERROR(ROUND(E696/Q696,2), "N/A")</f>
        <v>84.29</v>
      </c>
      <c r="S696" t="b">
        <v>0</v>
      </c>
      <c r="T696" t="s">
        <v>8277</v>
      </c>
      <c r="U696" t="s">
        <v>8279</v>
      </c>
    </row>
    <row r="697" spans="1:21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s="12">
        <f>ROUND(E697/D697, 0)</f>
        <v>0</v>
      </c>
      <c r="G697" t="s">
        <v>8220</v>
      </c>
      <c r="H697" t="s">
        <v>8223</v>
      </c>
      <c r="I697" t="s">
        <v>8245</v>
      </c>
      <c r="J697">
        <v>1414758620</v>
      </c>
      <c r="K697" s="9">
        <f>(J697/86400) + DATE(1970,1,1)</f>
        <v>41943.521064814813</v>
      </c>
      <c r="L697">
        <v>1412166620</v>
      </c>
      <c r="M697" s="9">
        <f>(L697/86400) + DATE(1970,1,1)</f>
        <v>41913.521064814813</v>
      </c>
      <c r="N697" s="18">
        <f>YEAR(M697)</f>
        <v>2014</v>
      </c>
      <c r="O697" s="18">
        <f xml:space="preserve"> ROUND((J697-L697)/86400, 0)</f>
        <v>30</v>
      </c>
      <c r="P697" t="b">
        <v>0</v>
      </c>
      <c r="Q697">
        <v>7</v>
      </c>
      <c r="R697" s="14">
        <f>IFERROR(ROUND(E697/Q697,2), "N/A")</f>
        <v>90.86</v>
      </c>
      <c r="S697" t="b">
        <v>0</v>
      </c>
      <c r="T697" t="s">
        <v>8277</v>
      </c>
      <c r="U697" t="s">
        <v>8279</v>
      </c>
    </row>
    <row r="698" spans="1:21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s="12">
        <f>ROUND(E698/D698, 0)</f>
        <v>0</v>
      </c>
      <c r="G698" t="s">
        <v>8220</v>
      </c>
      <c r="H698" t="s">
        <v>8232</v>
      </c>
      <c r="I698" t="s">
        <v>8248</v>
      </c>
      <c r="J698">
        <v>1406326502</v>
      </c>
      <c r="K698" s="9">
        <f>(J698/86400) + DATE(1970,1,1)</f>
        <v>41845.927106481482</v>
      </c>
      <c r="L698">
        <v>1403734502</v>
      </c>
      <c r="M698" s="9">
        <f>(L698/86400) + DATE(1970,1,1)</f>
        <v>41815.927106481482</v>
      </c>
      <c r="N698" s="18">
        <f>YEAR(M698)</f>
        <v>2014</v>
      </c>
      <c r="O698" s="18">
        <f xml:space="preserve"> ROUND((J698-L698)/86400, 0)</f>
        <v>30</v>
      </c>
      <c r="P698" t="b">
        <v>0</v>
      </c>
      <c r="Q698">
        <v>1</v>
      </c>
      <c r="R698" s="14">
        <f>IFERROR(ROUND(E698/Q698,2), "N/A")</f>
        <v>1</v>
      </c>
      <c r="S698" t="b">
        <v>0</v>
      </c>
      <c r="T698" t="s">
        <v>8277</v>
      </c>
      <c r="U698" t="s">
        <v>8279</v>
      </c>
    </row>
    <row r="699" spans="1:21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s="12">
        <f>ROUND(E699/D699, 0)</f>
        <v>0</v>
      </c>
      <c r="G699" t="s">
        <v>8220</v>
      </c>
      <c r="H699" t="s">
        <v>8235</v>
      </c>
      <c r="I699" t="s">
        <v>8248</v>
      </c>
      <c r="J699">
        <v>1454502789</v>
      </c>
      <c r="K699" s="9">
        <f>(J699/86400) + DATE(1970,1,1)</f>
        <v>42403.523020833338</v>
      </c>
      <c r="L699">
        <v>1453206789</v>
      </c>
      <c r="M699" s="9">
        <f>(L699/86400) + DATE(1970,1,1)</f>
        <v>42388.523020833338</v>
      </c>
      <c r="N699" s="18">
        <f>YEAR(M699)</f>
        <v>2016</v>
      </c>
      <c r="O699" s="18">
        <f xml:space="preserve"> ROUND((J699-L699)/86400, 0)</f>
        <v>15</v>
      </c>
      <c r="P699" t="b">
        <v>0</v>
      </c>
      <c r="Q699">
        <v>114</v>
      </c>
      <c r="R699" s="14">
        <f>IFERROR(ROUND(E699/Q699,2), "N/A")</f>
        <v>20.34</v>
      </c>
      <c r="S699" t="b">
        <v>0</v>
      </c>
      <c r="T699" t="s">
        <v>8277</v>
      </c>
      <c r="U699" t="s">
        <v>8279</v>
      </c>
    </row>
    <row r="700" spans="1:21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s="12">
        <f>ROUND(E700/D700, 0)</f>
        <v>0</v>
      </c>
      <c r="G700" t="s">
        <v>8220</v>
      </c>
      <c r="H700" t="s">
        <v>8223</v>
      </c>
      <c r="I700" t="s">
        <v>8245</v>
      </c>
      <c r="J700">
        <v>1411005600</v>
      </c>
      <c r="K700" s="9">
        <f>(J700/86400) + DATE(1970,1,1)</f>
        <v>41900.083333333336</v>
      </c>
      <c r="L700">
        <v>1408141245</v>
      </c>
      <c r="M700" s="9">
        <f>(L700/86400) + DATE(1970,1,1)</f>
        <v>41866.931076388893</v>
      </c>
      <c r="N700" s="18">
        <f>YEAR(M700)</f>
        <v>2014</v>
      </c>
      <c r="O700" s="18">
        <f xml:space="preserve"> ROUND((J700-L700)/86400, 0)</f>
        <v>33</v>
      </c>
      <c r="P700" t="b">
        <v>0</v>
      </c>
      <c r="Q700">
        <v>29</v>
      </c>
      <c r="R700" s="14">
        <f>IFERROR(ROUND(E700/Q700,2), "N/A")</f>
        <v>530.69000000000005</v>
      </c>
      <c r="S700" t="b">
        <v>0</v>
      </c>
      <c r="T700" t="s">
        <v>8277</v>
      </c>
      <c r="U700" t="s">
        <v>8279</v>
      </c>
    </row>
    <row r="701" spans="1:21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s="12">
        <f>ROUND(E701/D701, 0)</f>
        <v>1</v>
      </c>
      <c r="G701" t="s">
        <v>8220</v>
      </c>
      <c r="H701" t="s">
        <v>8223</v>
      </c>
      <c r="I701" t="s">
        <v>8245</v>
      </c>
      <c r="J701">
        <v>1385136000</v>
      </c>
      <c r="K701" s="9">
        <f>(J701/86400) + DATE(1970,1,1)</f>
        <v>41600.666666666664</v>
      </c>
      <c r="L701">
        <v>1381923548</v>
      </c>
      <c r="M701" s="9">
        <f>(L701/86400) + DATE(1970,1,1)</f>
        <v>41563.485509259262</v>
      </c>
      <c r="N701" s="18">
        <f>YEAR(M701)</f>
        <v>2013</v>
      </c>
      <c r="O701" s="18">
        <f xml:space="preserve"> ROUND((J701-L701)/86400, 0)</f>
        <v>37</v>
      </c>
      <c r="P701" t="b">
        <v>0</v>
      </c>
      <c r="Q701">
        <v>890</v>
      </c>
      <c r="R701" s="14">
        <f>IFERROR(ROUND(E701/Q701,2), "N/A")</f>
        <v>120.39</v>
      </c>
      <c r="S701" t="b">
        <v>0</v>
      </c>
      <c r="T701" t="s">
        <v>8277</v>
      </c>
      <c r="U701" t="s">
        <v>8279</v>
      </c>
    </row>
    <row r="702" spans="1:21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s="12">
        <f>ROUND(E702/D702, 0)</f>
        <v>0</v>
      </c>
      <c r="G702" t="s">
        <v>8220</v>
      </c>
      <c r="H702" t="s">
        <v>8226</v>
      </c>
      <c r="I702" t="s">
        <v>8248</v>
      </c>
      <c r="J702">
        <v>1484065881</v>
      </c>
      <c r="K702" s="9">
        <f>(J702/86400) + DATE(1970,1,1)</f>
        <v>42745.688437500001</v>
      </c>
      <c r="L702">
        <v>1481473881</v>
      </c>
      <c r="M702" s="9">
        <f>(L702/86400) + DATE(1970,1,1)</f>
        <v>42715.688437500001</v>
      </c>
      <c r="N702" s="18">
        <f>YEAR(M702)</f>
        <v>2016</v>
      </c>
      <c r="O702" s="18">
        <f xml:space="preserve"> ROUND((J702-L702)/86400, 0)</f>
        <v>30</v>
      </c>
      <c r="P702" t="b">
        <v>0</v>
      </c>
      <c r="Q702">
        <v>31</v>
      </c>
      <c r="R702" s="14">
        <f>IFERROR(ROUND(E702/Q702,2), "N/A")</f>
        <v>13</v>
      </c>
      <c r="S702" t="b">
        <v>0</v>
      </c>
      <c r="T702" t="s">
        <v>8277</v>
      </c>
      <c r="U702" t="s">
        <v>8279</v>
      </c>
    </row>
    <row r="703" spans="1:21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s="12">
        <f>ROUND(E703/D703, 0)</f>
        <v>0</v>
      </c>
      <c r="G703" t="s">
        <v>8220</v>
      </c>
      <c r="H703" t="s">
        <v>8224</v>
      </c>
      <c r="I703" t="s">
        <v>8246</v>
      </c>
      <c r="J703">
        <v>1406130880</v>
      </c>
      <c r="K703" s="9">
        <f>(J703/86400) + DATE(1970,1,1)</f>
        <v>41843.662962962961</v>
      </c>
      <c r="L703">
        <v>1403538880</v>
      </c>
      <c r="M703" s="9">
        <f>(L703/86400) + DATE(1970,1,1)</f>
        <v>41813.662962962961</v>
      </c>
      <c r="N703" s="18">
        <f>YEAR(M703)</f>
        <v>2014</v>
      </c>
      <c r="O703" s="18">
        <f xml:space="preserve"> ROUND((J703-L703)/86400, 0)</f>
        <v>30</v>
      </c>
      <c r="P703" t="b">
        <v>0</v>
      </c>
      <c r="Q703">
        <v>21</v>
      </c>
      <c r="R703" s="14">
        <f>IFERROR(ROUND(E703/Q703,2), "N/A")</f>
        <v>291.33</v>
      </c>
      <c r="S703" t="b">
        <v>0</v>
      </c>
      <c r="T703" t="s">
        <v>8277</v>
      </c>
      <c r="U703" t="s">
        <v>8279</v>
      </c>
    </row>
    <row r="704" spans="1:21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s="12">
        <f>ROUND(E704/D704, 0)</f>
        <v>0</v>
      </c>
      <c r="G704" t="s">
        <v>8220</v>
      </c>
      <c r="H704" t="s">
        <v>8223</v>
      </c>
      <c r="I704" t="s">
        <v>8245</v>
      </c>
      <c r="J704">
        <v>1480011987</v>
      </c>
      <c r="K704" s="9">
        <f>(J704/86400) + DATE(1970,1,1)</f>
        <v>42698.768368055556</v>
      </c>
      <c r="L704">
        <v>1477416387</v>
      </c>
      <c r="M704" s="9">
        <f>(L704/86400) + DATE(1970,1,1)</f>
        <v>42668.726701388892</v>
      </c>
      <c r="N704" s="18">
        <f>YEAR(M704)</f>
        <v>2016</v>
      </c>
      <c r="O704" s="18">
        <f xml:space="preserve"> ROUND((J704-L704)/86400, 0)</f>
        <v>30</v>
      </c>
      <c r="P704" t="b">
        <v>0</v>
      </c>
      <c r="Q704">
        <v>37</v>
      </c>
      <c r="R704" s="14">
        <f>IFERROR(ROUND(E704/Q704,2), "N/A")</f>
        <v>124.92</v>
      </c>
      <c r="S704" t="b">
        <v>0</v>
      </c>
      <c r="T704" t="s">
        <v>8277</v>
      </c>
      <c r="U704" t="s">
        <v>8279</v>
      </c>
    </row>
    <row r="705" spans="1:21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s="12">
        <f>ROUND(E705/D705, 0)</f>
        <v>0</v>
      </c>
      <c r="G705" t="s">
        <v>8220</v>
      </c>
      <c r="H705" t="s">
        <v>8223</v>
      </c>
      <c r="I705" t="s">
        <v>8245</v>
      </c>
      <c r="J705">
        <v>1485905520</v>
      </c>
      <c r="K705" s="9">
        <f>(J705/86400) + DATE(1970,1,1)</f>
        <v>42766.98055555555</v>
      </c>
      <c r="L705">
        <v>1481150949</v>
      </c>
      <c r="M705" s="9">
        <f>(L705/86400) + DATE(1970,1,1)</f>
        <v>42711.950798611113</v>
      </c>
      <c r="N705" s="18">
        <f>YEAR(M705)</f>
        <v>2016</v>
      </c>
      <c r="O705" s="18">
        <f xml:space="preserve"> ROUND((J705-L705)/86400, 0)</f>
        <v>55</v>
      </c>
      <c r="P705" t="b">
        <v>0</v>
      </c>
      <c r="Q705">
        <v>7</v>
      </c>
      <c r="R705" s="14">
        <f>IFERROR(ROUND(E705/Q705,2), "N/A")</f>
        <v>119.57</v>
      </c>
      <c r="S705" t="b">
        <v>0</v>
      </c>
      <c r="T705" t="s">
        <v>8277</v>
      </c>
      <c r="U705" t="s">
        <v>8279</v>
      </c>
    </row>
    <row r="706" spans="1:21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s="12">
        <f>ROUND(E706/D706, 0)</f>
        <v>0</v>
      </c>
      <c r="G706" t="s">
        <v>8220</v>
      </c>
      <c r="H706" t="s">
        <v>8228</v>
      </c>
      <c r="I706" t="s">
        <v>8250</v>
      </c>
      <c r="J706">
        <v>1487565468</v>
      </c>
      <c r="K706" s="9">
        <f>(J706/86400) + DATE(1970,1,1)</f>
        <v>42786.192916666667</v>
      </c>
      <c r="L706">
        <v>1482381468</v>
      </c>
      <c r="M706" s="9">
        <f>(L706/86400) + DATE(1970,1,1)</f>
        <v>42726.192916666667</v>
      </c>
      <c r="N706" s="18">
        <f>YEAR(M706)</f>
        <v>2016</v>
      </c>
      <c r="O706" s="18">
        <f xml:space="preserve"> ROUND((J706-L706)/86400, 0)</f>
        <v>60</v>
      </c>
      <c r="P706" t="b">
        <v>0</v>
      </c>
      <c r="Q706">
        <v>4</v>
      </c>
      <c r="R706" s="14">
        <f>IFERROR(ROUND(E706/Q706,2), "N/A")</f>
        <v>120.25</v>
      </c>
      <c r="S706" t="b">
        <v>0</v>
      </c>
      <c r="T706" t="s">
        <v>8277</v>
      </c>
      <c r="U706" t="s">
        <v>8279</v>
      </c>
    </row>
    <row r="707" spans="1:21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s="12">
        <f>ROUND(E707/D707, 0)</f>
        <v>0</v>
      </c>
      <c r="G707" t="s">
        <v>8220</v>
      </c>
      <c r="H707" t="s">
        <v>8232</v>
      </c>
      <c r="I707" t="s">
        <v>8248</v>
      </c>
      <c r="J707">
        <v>1484999278</v>
      </c>
      <c r="K707" s="9">
        <f>(J707/86400) + DATE(1970,1,1)</f>
        <v>42756.491643518515</v>
      </c>
      <c r="L707">
        <v>1482407278</v>
      </c>
      <c r="M707" s="9">
        <f>(L707/86400) + DATE(1970,1,1)</f>
        <v>42726.491643518515</v>
      </c>
      <c r="N707" s="18">
        <f>YEAR(M707)</f>
        <v>2016</v>
      </c>
      <c r="O707" s="18">
        <f xml:space="preserve"> ROUND((J707-L707)/86400, 0)</f>
        <v>30</v>
      </c>
      <c r="P707" t="b">
        <v>0</v>
      </c>
      <c r="Q707">
        <v>5</v>
      </c>
      <c r="R707" s="14">
        <f>IFERROR(ROUND(E707/Q707,2), "N/A")</f>
        <v>195.4</v>
      </c>
      <c r="S707" t="b">
        <v>0</v>
      </c>
      <c r="T707" t="s">
        <v>8277</v>
      </c>
      <c r="U707" t="s">
        <v>8279</v>
      </c>
    </row>
    <row r="708" spans="1:21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s="12">
        <f>ROUND(E708/D708, 0)</f>
        <v>0</v>
      </c>
      <c r="G708" t="s">
        <v>8220</v>
      </c>
      <c r="H708" t="s">
        <v>8226</v>
      </c>
      <c r="I708" t="s">
        <v>8248</v>
      </c>
      <c r="J708">
        <v>1481740740</v>
      </c>
      <c r="K708" s="9">
        <f>(J708/86400) + DATE(1970,1,1)</f>
        <v>42718.777083333334</v>
      </c>
      <c r="L708">
        <v>1478130783</v>
      </c>
      <c r="M708" s="9">
        <f>(L708/86400) + DATE(1970,1,1)</f>
        <v>42676.995173611111</v>
      </c>
      <c r="N708" s="18">
        <f>YEAR(M708)</f>
        <v>2016</v>
      </c>
      <c r="O708" s="18">
        <f xml:space="preserve"> ROUND((J708-L708)/86400, 0)</f>
        <v>42</v>
      </c>
      <c r="P708" t="b">
        <v>0</v>
      </c>
      <c r="Q708">
        <v>0</v>
      </c>
      <c r="R708" s="14" t="str">
        <f>IFERROR(ROUND(E708/Q708,2), "N/A")</f>
        <v>N/A</v>
      </c>
      <c r="S708" t="b">
        <v>0</v>
      </c>
      <c r="T708" t="s">
        <v>8277</v>
      </c>
      <c r="U708" t="s">
        <v>8279</v>
      </c>
    </row>
    <row r="709" spans="1:21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s="12">
        <f>ROUND(E709/D709, 0)</f>
        <v>1</v>
      </c>
      <c r="G709" t="s">
        <v>8220</v>
      </c>
      <c r="H709" t="s">
        <v>8224</v>
      </c>
      <c r="I709" t="s">
        <v>8246</v>
      </c>
      <c r="J709">
        <v>1483286127</v>
      </c>
      <c r="K709" s="9">
        <f>(J709/86400) + DATE(1970,1,1)</f>
        <v>42736.663506944446</v>
      </c>
      <c r="L709">
        <v>1479830127</v>
      </c>
      <c r="M709" s="9">
        <f>(L709/86400) + DATE(1970,1,1)</f>
        <v>42696.663506944446</v>
      </c>
      <c r="N709" s="18">
        <f>YEAR(M709)</f>
        <v>2016</v>
      </c>
      <c r="O709" s="18">
        <f xml:space="preserve"> ROUND((J709-L709)/86400, 0)</f>
        <v>40</v>
      </c>
      <c r="P709" t="b">
        <v>0</v>
      </c>
      <c r="Q709">
        <v>456</v>
      </c>
      <c r="R709" s="14">
        <f>IFERROR(ROUND(E709/Q709,2), "N/A")</f>
        <v>117.7</v>
      </c>
      <c r="S709" t="b">
        <v>0</v>
      </c>
      <c r="T709" t="s">
        <v>8277</v>
      </c>
      <c r="U709" t="s">
        <v>8279</v>
      </c>
    </row>
    <row r="710" spans="1:21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s="12">
        <f>ROUND(E710/D710, 0)</f>
        <v>0</v>
      </c>
      <c r="G710" t="s">
        <v>8220</v>
      </c>
      <c r="H710" t="s">
        <v>8224</v>
      </c>
      <c r="I710" t="s">
        <v>8246</v>
      </c>
      <c r="J710">
        <v>1410616600</v>
      </c>
      <c r="K710" s="9">
        <f>(J710/86400) + DATE(1970,1,1)</f>
        <v>41895.581018518518</v>
      </c>
      <c r="L710">
        <v>1405432600</v>
      </c>
      <c r="M710" s="9">
        <f>(L710/86400) + DATE(1970,1,1)</f>
        <v>41835.581018518518</v>
      </c>
      <c r="N710" s="18">
        <f>YEAR(M710)</f>
        <v>2014</v>
      </c>
      <c r="O710" s="18">
        <f xml:space="preserve"> ROUND((J710-L710)/86400, 0)</f>
        <v>60</v>
      </c>
      <c r="P710" t="b">
        <v>0</v>
      </c>
      <c r="Q710">
        <v>369</v>
      </c>
      <c r="R710" s="14">
        <f>IFERROR(ROUND(E710/Q710,2), "N/A")</f>
        <v>23.95</v>
      </c>
      <c r="S710" t="b">
        <v>0</v>
      </c>
      <c r="T710" t="s">
        <v>8277</v>
      </c>
      <c r="U710" t="s">
        <v>8279</v>
      </c>
    </row>
    <row r="711" spans="1:21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s="12">
        <f>ROUND(E711/D711, 0)</f>
        <v>0</v>
      </c>
      <c r="G711" t="s">
        <v>8220</v>
      </c>
      <c r="H711" t="s">
        <v>8223</v>
      </c>
      <c r="I711" t="s">
        <v>8245</v>
      </c>
      <c r="J711">
        <v>1417741159</v>
      </c>
      <c r="K711" s="9">
        <f>(J711/86400) + DATE(1970,1,1)</f>
        <v>41978.041192129633</v>
      </c>
      <c r="L711">
        <v>1415149159</v>
      </c>
      <c r="M711" s="9">
        <f>(L711/86400) + DATE(1970,1,1)</f>
        <v>41948.041192129633</v>
      </c>
      <c r="N711" s="18">
        <f>YEAR(M711)</f>
        <v>2014</v>
      </c>
      <c r="O711" s="18">
        <f xml:space="preserve"> ROUND((J711-L711)/86400, 0)</f>
        <v>30</v>
      </c>
      <c r="P711" t="b">
        <v>0</v>
      </c>
      <c r="Q711">
        <v>2</v>
      </c>
      <c r="R711" s="14">
        <f>IFERROR(ROUND(E711/Q711,2), "N/A")</f>
        <v>30.5</v>
      </c>
      <c r="S711" t="b">
        <v>0</v>
      </c>
      <c r="T711" t="s">
        <v>8277</v>
      </c>
      <c r="U711" t="s">
        <v>8279</v>
      </c>
    </row>
    <row r="712" spans="1:21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s="12">
        <f>ROUND(E712/D712, 0)</f>
        <v>0</v>
      </c>
      <c r="G712" t="s">
        <v>8220</v>
      </c>
      <c r="H712" t="s">
        <v>8228</v>
      </c>
      <c r="I712" t="s">
        <v>8250</v>
      </c>
      <c r="J712">
        <v>1408495440</v>
      </c>
      <c r="K712" s="9">
        <f>(J712/86400) + DATE(1970,1,1)</f>
        <v>41871.030555555553</v>
      </c>
      <c r="L712">
        <v>1405640302</v>
      </c>
      <c r="M712" s="9">
        <f>(L712/86400) + DATE(1970,1,1)</f>
        <v>41837.984976851854</v>
      </c>
      <c r="N712" s="18">
        <f>YEAR(M712)</f>
        <v>2014</v>
      </c>
      <c r="O712" s="18">
        <f xml:space="preserve"> ROUND((J712-L712)/86400, 0)</f>
        <v>33</v>
      </c>
      <c r="P712" t="b">
        <v>0</v>
      </c>
      <c r="Q712">
        <v>0</v>
      </c>
      <c r="R712" s="14" t="str">
        <f>IFERROR(ROUND(E712/Q712,2), "N/A")</f>
        <v>N/A</v>
      </c>
      <c r="S712" t="b">
        <v>0</v>
      </c>
      <c r="T712" t="s">
        <v>8277</v>
      </c>
      <c r="U712" t="s">
        <v>8279</v>
      </c>
    </row>
    <row r="713" spans="1:21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s="12">
        <f>ROUND(E713/D713, 0)</f>
        <v>0</v>
      </c>
      <c r="G713" t="s">
        <v>8220</v>
      </c>
      <c r="H713" t="s">
        <v>8232</v>
      </c>
      <c r="I713" t="s">
        <v>8248</v>
      </c>
      <c r="J713">
        <v>1481716868</v>
      </c>
      <c r="K713" s="9">
        <f>(J713/86400) + DATE(1970,1,1)</f>
        <v>42718.500787037032</v>
      </c>
      <c r="L713">
        <v>1478257268</v>
      </c>
      <c r="M713" s="9">
        <f>(L713/86400) + DATE(1970,1,1)</f>
        <v>42678.459120370375</v>
      </c>
      <c r="N713" s="18">
        <f>YEAR(M713)</f>
        <v>2016</v>
      </c>
      <c r="O713" s="18">
        <f xml:space="preserve"> ROUND((J713-L713)/86400, 0)</f>
        <v>40</v>
      </c>
      <c r="P713" t="b">
        <v>0</v>
      </c>
      <c r="Q713">
        <v>338</v>
      </c>
      <c r="R713" s="14">
        <f>IFERROR(ROUND(E713/Q713,2), "N/A")</f>
        <v>99.97</v>
      </c>
      <c r="S713" t="b">
        <v>0</v>
      </c>
      <c r="T713" t="s">
        <v>8277</v>
      </c>
      <c r="U713" t="s">
        <v>8279</v>
      </c>
    </row>
    <row r="714" spans="1:21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s="12">
        <f>ROUND(E714/D714, 0)</f>
        <v>0</v>
      </c>
      <c r="G714" t="s">
        <v>8220</v>
      </c>
      <c r="H714" t="s">
        <v>8223</v>
      </c>
      <c r="I714" t="s">
        <v>8245</v>
      </c>
      <c r="J714">
        <v>1455466832</v>
      </c>
      <c r="K714" s="9">
        <f>(J714/86400) + DATE(1970,1,1)</f>
        <v>42414.680925925924</v>
      </c>
      <c r="L714">
        <v>1452874832</v>
      </c>
      <c r="M714" s="9">
        <f>(L714/86400) + DATE(1970,1,1)</f>
        <v>42384.680925925924</v>
      </c>
      <c r="N714" s="18">
        <f>YEAR(M714)</f>
        <v>2016</v>
      </c>
      <c r="O714" s="18">
        <f xml:space="preserve"> ROUND((J714-L714)/86400, 0)</f>
        <v>30</v>
      </c>
      <c r="P714" t="b">
        <v>0</v>
      </c>
      <c r="Q714">
        <v>4</v>
      </c>
      <c r="R714" s="14">
        <f>IFERROR(ROUND(E714/Q714,2), "N/A")</f>
        <v>26.25</v>
      </c>
      <c r="S714" t="b">
        <v>0</v>
      </c>
      <c r="T714" t="s">
        <v>8277</v>
      </c>
      <c r="U714" t="s">
        <v>8279</v>
      </c>
    </row>
    <row r="715" spans="1:21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s="12">
        <f>ROUND(E715/D715, 0)</f>
        <v>0</v>
      </c>
      <c r="G715" t="s">
        <v>8220</v>
      </c>
      <c r="H715" t="s">
        <v>8236</v>
      </c>
      <c r="I715" t="s">
        <v>8248</v>
      </c>
      <c r="J715">
        <v>1465130532</v>
      </c>
      <c r="K715" s="9">
        <f>(J715/86400) + DATE(1970,1,1)</f>
        <v>42526.529305555552</v>
      </c>
      <c r="L715">
        <v>1462538532</v>
      </c>
      <c r="M715" s="9">
        <f>(L715/86400) + DATE(1970,1,1)</f>
        <v>42496.529305555552</v>
      </c>
      <c r="N715" s="18">
        <f>YEAR(M715)</f>
        <v>2016</v>
      </c>
      <c r="O715" s="18">
        <f xml:space="preserve"> ROUND((J715-L715)/86400, 0)</f>
        <v>30</v>
      </c>
      <c r="P715" t="b">
        <v>0</v>
      </c>
      <c r="Q715">
        <v>1</v>
      </c>
      <c r="R715" s="14">
        <f>IFERROR(ROUND(E715/Q715,2), "N/A")</f>
        <v>199</v>
      </c>
      <c r="S715" t="b">
        <v>0</v>
      </c>
      <c r="T715" t="s">
        <v>8277</v>
      </c>
      <c r="U715" t="s">
        <v>8279</v>
      </c>
    </row>
    <row r="716" spans="1:21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s="12">
        <f>ROUND(E716/D716, 0)</f>
        <v>0</v>
      </c>
      <c r="G716" t="s">
        <v>8220</v>
      </c>
      <c r="H716" t="s">
        <v>8223</v>
      </c>
      <c r="I716" t="s">
        <v>8245</v>
      </c>
      <c r="J716">
        <v>1488308082</v>
      </c>
      <c r="K716" s="9">
        <f>(J716/86400) + DATE(1970,1,1)</f>
        <v>42794.787986111114</v>
      </c>
      <c r="L716">
        <v>1483124082</v>
      </c>
      <c r="M716" s="9">
        <f>(L716/86400) + DATE(1970,1,1)</f>
        <v>42734.787986111114</v>
      </c>
      <c r="N716" s="18">
        <f>YEAR(M716)</f>
        <v>2016</v>
      </c>
      <c r="O716" s="18">
        <f xml:space="preserve"> ROUND((J716-L716)/86400, 0)</f>
        <v>60</v>
      </c>
      <c r="P716" t="b">
        <v>0</v>
      </c>
      <c r="Q716">
        <v>28</v>
      </c>
      <c r="R716" s="14">
        <f>IFERROR(ROUND(E716/Q716,2), "N/A")</f>
        <v>80.319999999999993</v>
      </c>
      <c r="S716" t="b">
        <v>0</v>
      </c>
      <c r="T716" t="s">
        <v>8277</v>
      </c>
      <c r="U716" t="s">
        <v>8279</v>
      </c>
    </row>
    <row r="717" spans="1:21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s="12">
        <f>ROUND(E717/D717, 0)</f>
        <v>0</v>
      </c>
      <c r="G717" t="s">
        <v>8220</v>
      </c>
      <c r="H717" t="s">
        <v>8223</v>
      </c>
      <c r="I717" t="s">
        <v>8245</v>
      </c>
      <c r="J717">
        <v>1446693040</v>
      </c>
      <c r="K717" s="9">
        <f>(J717/86400) + DATE(1970,1,1)</f>
        <v>42313.132407407407</v>
      </c>
      <c r="L717">
        <v>1443233440</v>
      </c>
      <c r="M717" s="9">
        <f>(L717/86400) + DATE(1970,1,1)</f>
        <v>42273.090740740736</v>
      </c>
      <c r="N717" s="18">
        <f>YEAR(M717)</f>
        <v>2015</v>
      </c>
      <c r="O717" s="18">
        <f xml:space="preserve"> ROUND((J717-L717)/86400, 0)</f>
        <v>40</v>
      </c>
      <c r="P717" t="b">
        <v>0</v>
      </c>
      <c r="Q717">
        <v>12</v>
      </c>
      <c r="R717" s="14">
        <f>IFERROR(ROUND(E717/Q717,2), "N/A")</f>
        <v>115.75</v>
      </c>
      <c r="S717" t="b">
        <v>0</v>
      </c>
      <c r="T717" t="s">
        <v>8277</v>
      </c>
      <c r="U717" t="s">
        <v>8279</v>
      </c>
    </row>
    <row r="718" spans="1:21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s="12">
        <f>ROUND(E718/D718, 0)</f>
        <v>0</v>
      </c>
      <c r="G718" t="s">
        <v>8220</v>
      </c>
      <c r="H718" t="s">
        <v>8223</v>
      </c>
      <c r="I718" t="s">
        <v>8245</v>
      </c>
      <c r="J718">
        <v>1417392000</v>
      </c>
      <c r="K718" s="9">
        <f>(J718/86400) + DATE(1970,1,1)</f>
        <v>41974</v>
      </c>
      <c r="L718">
        <v>1414511307</v>
      </c>
      <c r="M718" s="9">
        <f>(L718/86400) + DATE(1970,1,1)</f>
        <v>41940.658645833333</v>
      </c>
      <c r="N718" s="18">
        <f>YEAR(M718)</f>
        <v>2014</v>
      </c>
      <c r="O718" s="18">
        <f xml:space="preserve"> ROUND((J718-L718)/86400, 0)</f>
        <v>33</v>
      </c>
      <c r="P718" t="b">
        <v>0</v>
      </c>
      <c r="Q718">
        <v>16</v>
      </c>
      <c r="R718" s="14">
        <f>IFERROR(ROUND(E718/Q718,2), "N/A")</f>
        <v>44.69</v>
      </c>
      <c r="S718" t="b">
        <v>0</v>
      </c>
      <c r="T718" t="s">
        <v>8277</v>
      </c>
      <c r="U718" t="s">
        <v>8279</v>
      </c>
    </row>
    <row r="719" spans="1:21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s="12">
        <f>ROUND(E719/D719, 0)</f>
        <v>0</v>
      </c>
      <c r="G719" t="s">
        <v>8220</v>
      </c>
      <c r="H719" t="s">
        <v>8223</v>
      </c>
      <c r="I719" t="s">
        <v>8245</v>
      </c>
      <c r="J719">
        <v>1409949002</v>
      </c>
      <c r="K719" s="9">
        <f>(J719/86400) + DATE(1970,1,1)</f>
        <v>41887.854189814811</v>
      </c>
      <c r="L719">
        <v>1407357002</v>
      </c>
      <c r="M719" s="9">
        <f>(L719/86400) + DATE(1970,1,1)</f>
        <v>41857.854189814811</v>
      </c>
      <c r="N719" s="18">
        <f>YEAR(M719)</f>
        <v>2014</v>
      </c>
      <c r="O719" s="18">
        <f xml:space="preserve"> ROUND((J719-L719)/86400, 0)</f>
        <v>30</v>
      </c>
      <c r="P719" t="b">
        <v>0</v>
      </c>
      <c r="Q719">
        <v>4</v>
      </c>
      <c r="R719" s="14">
        <f>IFERROR(ROUND(E719/Q719,2), "N/A")</f>
        <v>76.25</v>
      </c>
      <c r="S719" t="b">
        <v>0</v>
      </c>
      <c r="T719" t="s">
        <v>8277</v>
      </c>
      <c r="U719" t="s">
        <v>8279</v>
      </c>
    </row>
    <row r="720" spans="1:21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s="12">
        <f>ROUND(E720/D720, 0)</f>
        <v>0</v>
      </c>
      <c r="G720" t="s">
        <v>8220</v>
      </c>
      <c r="H720" t="s">
        <v>8223</v>
      </c>
      <c r="I720" t="s">
        <v>8245</v>
      </c>
      <c r="J720">
        <v>1487397540</v>
      </c>
      <c r="K720" s="9">
        <f>(J720/86400) + DATE(1970,1,1)</f>
        <v>42784.249305555553</v>
      </c>
      <c r="L720">
        <v>1484684247</v>
      </c>
      <c r="M720" s="9">
        <f>(L720/86400) + DATE(1970,1,1)</f>
        <v>42752.845451388886</v>
      </c>
      <c r="N720" s="18">
        <f>YEAR(M720)</f>
        <v>2017</v>
      </c>
      <c r="O720" s="18">
        <f xml:space="preserve"> ROUND((J720-L720)/86400, 0)</f>
        <v>31</v>
      </c>
      <c r="P720" t="b">
        <v>0</v>
      </c>
      <c r="Q720">
        <v>4</v>
      </c>
      <c r="R720" s="14">
        <f>IFERROR(ROUND(E720/Q720,2), "N/A")</f>
        <v>22.5</v>
      </c>
      <c r="S720" t="b">
        <v>0</v>
      </c>
      <c r="T720" t="s">
        <v>8277</v>
      </c>
      <c r="U720" t="s">
        <v>8279</v>
      </c>
    </row>
    <row r="721" spans="1:21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s="12">
        <f>ROUND(E721/D721, 0)</f>
        <v>0</v>
      </c>
      <c r="G721" t="s">
        <v>8220</v>
      </c>
      <c r="H721" t="s">
        <v>8223</v>
      </c>
      <c r="I721" t="s">
        <v>8245</v>
      </c>
      <c r="J721">
        <v>1456189076</v>
      </c>
      <c r="K721" s="9">
        <f>(J721/86400) + DATE(1970,1,1)</f>
        <v>42423.040231481486</v>
      </c>
      <c r="L721">
        <v>1454979476</v>
      </c>
      <c r="M721" s="9">
        <f>(L721/86400) + DATE(1970,1,1)</f>
        <v>42409.040231481486</v>
      </c>
      <c r="N721" s="18">
        <f>YEAR(M721)</f>
        <v>2016</v>
      </c>
      <c r="O721" s="18">
        <f xml:space="preserve"> ROUND((J721-L721)/86400, 0)</f>
        <v>14</v>
      </c>
      <c r="P721" t="b">
        <v>0</v>
      </c>
      <c r="Q721">
        <v>10</v>
      </c>
      <c r="R721" s="14">
        <f>IFERROR(ROUND(E721/Q721,2), "N/A")</f>
        <v>19.399999999999999</v>
      </c>
      <c r="S721" t="b">
        <v>0</v>
      </c>
      <c r="T721" t="s">
        <v>8277</v>
      </c>
      <c r="U721" t="s">
        <v>8279</v>
      </c>
    </row>
    <row r="722" spans="1:21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s="12">
        <f>ROUND(E722/D722, 0)</f>
        <v>1</v>
      </c>
      <c r="G722" t="s">
        <v>8218</v>
      </c>
      <c r="H722" t="s">
        <v>8223</v>
      </c>
      <c r="I722" t="s">
        <v>8245</v>
      </c>
      <c r="J722">
        <v>1327851291</v>
      </c>
      <c r="K722" s="9">
        <f>(J722/86400) + DATE(1970,1,1)</f>
        <v>40937.649201388893</v>
      </c>
      <c r="L722">
        <v>1325432091</v>
      </c>
      <c r="M722" s="9">
        <f>(L722/86400) + DATE(1970,1,1)</f>
        <v>40909.649201388893</v>
      </c>
      <c r="N722" s="18">
        <f>YEAR(M722)</f>
        <v>2012</v>
      </c>
      <c r="O722" s="18">
        <f xml:space="preserve"> ROUND((J722-L722)/86400, 0)</f>
        <v>28</v>
      </c>
      <c r="P722" t="b">
        <v>0</v>
      </c>
      <c r="Q722">
        <v>41</v>
      </c>
      <c r="R722" s="14">
        <f>IFERROR(ROUND(E722/Q722,2), "N/A")</f>
        <v>66.709999999999994</v>
      </c>
      <c r="S722" t="b">
        <v>1</v>
      </c>
      <c r="T722" t="s">
        <v>8280</v>
      </c>
      <c r="U722" t="s">
        <v>8281</v>
      </c>
    </row>
    <row r="723" spans="1:21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s="12">
        <f>ROUND(E723/D723, 0)</f>
        <v>1</v>
      </c>
      <c r="G723" t="s">
        <v>8218</v>
      </c>
      <c r="H723" t="s">
        <v>8223</v>
      </c>
      <c r="I723" t="s">
        <v>8245</v>
      </c>
      <c r="J723">
        <v>1406900607</v>
      </c>
      <c r="K723" s="9">
        <f>(J723/86400) + DATE(1970,1,1)</f>
        <v>41852.571840277778</v>
      </c>
      <c r="L723">
        <v>1403012607</v>
      </c>
      <c r="M723" s="9">
        <f>(L723/86400) + DATE(1970,1,1)</f>
        <v>41807.571840277778</v>
      </c>
      <c r="N723" s="18">
        <f>YEAR(M723)</f>
        <v>2014</v>
      </c>
      <c r="O723" s="18">
        <f xml:space="preserve"> ROUND((J723-L723)/86400, 0)</f>
        <v>45</v>
      </c>
      <c r="P723" t="b">
        <v>0</v>
      </c>
      <c r="Q723">
        <v>119</v>
      </c>
      <c r="R723" s="14">
        <f>IFERROR(ROUND(E723/Q723,2), "N/A")</f>
        <v>84.14</v>
      </c>
      <c r="S723" t="b">
        <v>1</v>
      </c>
      <c r="T723" t="s">
        <v>8280</v>
      </c>
      <c r="U723" t="s">
        <v>8281</v>
      </c>
    </row>
    <row r="724" spans="1:21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s="12">
        <f>ROUND(E724/D724, 0)</f>
        <v>1</v>
      </c>
      <c r="G724" t="s">
        <v>8218</v>
      </c>
      <c r="H724" t="s">
        <v>8223</v>
      </c>
      <c r="I724" t="s">
        <v>8245</v>
      </c>
      <c r="J724">
        <v>1333909178</v>
      </c>
      <c r="K724" s="9">
        <f>(J724/86400) + DATE(1970,1,1)</f>
        <v>41007.76363425926</v>
      </c>
      <c r="L724">
        <v>1331320778</v>
      </c>
      <c r="M724" s="9">
        <f>(L724/86400) + DATE(1970,1,1)</f>
        <v>40977.805300925924</v>
      </c>
      <c r="N724" s="18">
        <f>YEAR(M724)</f>
        <v>2012</v>
      </c>
      <c r="O724" s="18">
        <f xml:space="preserve"> ROUND((J724-L724)/86400, 0)</f>
        <v>30</v>
      </c>
      <c r="P724" t="b">
        <v>0</v>
      </c>
      <c r="Q724">
        <v>153</v>
      </c>
      <c r="R724" s="14">
        <f>IFERROR(ROUND(E724/Q724,2), "N/A")</f>
        <v>215.73</v>
      </c>
      <c r="S724" t="b">
        <v>1</v>
      </c>
      <c r="T724" t="s">
        <v>8280</v>
      </c>
      <c r="U724" t="s">
        <v>8281</v>
      </c>
    </row>
    <row r="725" spans="1:21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s="12">
        <f>ROUND(E725/D725, 0)</f>
        <v>1</v>
      </c>
      <c r="G725" t="s">
        <v>8218</v>
      </c>
      <c r="H725" t="s">
        <v>8223</v>
      </c>
      <c r="I725" t="s">
        <v>8245</v>
      </c>
      <c r="J725">
        <v>1438228740</v>
      </c>
      <c r="K725" s="9">
        <f>(J725/86400) + DATE(1970,1,1)</f>
        <v>42215.165972222225</v>
      </c>
      <c r="L725">
        <v>1435606549</v>
      </c>
      <c r="M725" s="9">
        <f>(L725/86400) + DATE(1970,1,1)</f>
        <v>42184.81653935185</v>
      </c>
      <c r="N725" s="18">
        <f>YEAR(M725)</f>
        <v>2015</v>
      </c>
      <c r="O725" s="18">
        <f xml:space="preserve"> ROUND((J725-L725)/86400, 0)</f>
        <v>30</v>
      </c>
      <c r="P725" t="b">
        <v>0</v>
      </c>
      <c r="Q725">
        <v>100</v>
      </c>
      <c r="R725" s="14">
        <f>IFERROR(ROUND(E725/Q725,2), "N/A")</f>
        <v>54.69</v>
      </c>
      <c r="S725" t="b">
        <v>1</v>
      </c>
      <c r="T725" t="s">
        <v>8280</v>
      </c>
      <c r="U725" t="s">
        <v>8281</v>
      </c>
    </row>
    <row r="726" spans="1:21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s="12">
        <f>ROUND(E726/D726, 0)</f>
        <v>1</v>
      </c>
      <c r="G726" t="s">
        <v>8218</v>
      </c>
      <c r="H726" t="s">
        <v>8223</v>
      </c>
      <c r="I726" t="s">
        <v>8245</v>
      </c>
      <c r="J726">
        <v>1309447163</v>
      </c>
      <c r="K726" s="9">
        <f>(J726/86400) + DATE(1970,1,1)</f>
        <v>40724.638460648144</v>
      </c>
      <c r="L726">
        <v>1306855163</v>
      </c>
      <c r="M726" s="9">
        <f>(L726/86400) + DATE(1970,1,1)</f>
        <v>40694.638460648144</v>
      </c>
      <c r="N726" s="18">
        <f>YEAR(M726)</f>
        <v>2011</v>
      </c>
      <c r="O726" s="18">
        <f xml:space="preserve"> ROUND((J726-L726)/86400, 0)</f>
        <v>30</v>
      </c>
      <c r="P726" t="b">
        <v>0</v>
      </c>
      <c r="Q726">
        <v>143</v>
      </c>
      <c r="R726" s="14">
        <f>IFERROR(ROUND(E726/Q726,2), "N/A")</f>
        <v>51.63</v>
      </c>
      <c r="S726" t="b">
        <v>1</v>
      </c>
      <c r="T726" t="s">
        <v>8280</v>
      </c>
      <c r="U726" t="s">
        <v>8281</v>
      </c>
    </row>
    <row r="727" spans="1:21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s="12">
        <f>ROUND(E727/D727, 0)</f>
        <v>1</v>
      </c>
      <c r="G727" t="s">
        <v>8218</v>
      </c>
      <c r="H727" t="s">
        <v>8223</v>
      </c>
      <c r="I727" t="s">
        <v>8245</v>
      </c>
      <c r="J727">
        <v>1450018912</v>
      </c>
      <c r="K727" s="9">
        <f>(J727/86400) + DATE(1970,1,1)</f>
        <v>42351.626296296294</v>
      </c>
      <c r="L727">
        <v>1447426912</v>
      </c>
      <c r="M727" s="9">
        <f>(L727/86400) + DATE(1970,1,1)</f>
        <v>42321.626296296294</v>
      </c>
      <c r="N727" s="18">
        <f>YEAR(M727)</f>
        <v>2015</v>
      </c>
      <c r="O727" s="18">
        <f xml:space="preserve"> ROUND((J727-L727)/86400, 0)</f>
        <v>30</v>
      </c>
      <c r="P727" t="b">
        <v>0</v>
      </c>
      <c r="Q727">
        <v>140</v>
      </c>
      <c r="R727" s="14">
        <f>IFERROR(ROUND(E727/Q727,2), "N/A")</f>
        <v>143.36000000000001</v>
      </c>
      <c r="S727" t="b">
        <v>1</v>
      </c>
      <c r="T727" t="s">
        <v>8280</v>
      </c>
      <c r="U727" t="s">
        <v>8281</v>
      </c>
    </row>
    <row r="728" spans="1:21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s="12">
        <f>ROUND(E728/D728, 0)</f>
        <v>1</v>
      </c>
      <c r="G728" t="s">
        <v>8218</v>
      </c>
      <c r="H728" t="s">
        <v>8223</v>
      </c>
      <c r="I728" t="s">
        <v>8245</v>
      </c>
      <c r="J728">
        <v>1365728487</v>
      </c>
      <c r="K728" s="9">
        <f>(J728/86400) + DATE(1970,1,1)</f>
        <v>41376.042673611111</v>
      </c>
      <c r="L728">
        <v>1363136487</v>
      </c>
      <c r="M728" s="9">
        <f>(L728/86400) + DATE(1970,1,1)</f>
        <v>41346.042673611111</v>
      </c>
      <c r="N728" s="18">
        <f>YEAR(M728)</f>
        <v>2013</v>
      </c>
      <c r="O728" s="18">
        <f xml:space="preserve"> ROUND((J728-L728)/86400, 0)</f>
        <v>30</v>
      </c>
      <c r="P728" t="b">
        <v>0</v>
      </c>
      <c r="Q728">
        <v>35</v>
      </c>
      <c r="R728" s="14">
        <f>IFERROR(ROUND(E728/Q728,2), "N/A")</f>
        <v>72.430000000000007</v>
      </c>
      <c r="S728" t="b">
        <v>1</v>
      </c>
      <c r="T728" t="s">
        <v>8280</v>
      </c>
      <c r="U728" t="s">
        <v>8281</v>
      </c>
    </row>
    <row r="729" spans="1:21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s="12">
        <f>ROUND(E729/D729, 0)</f>
        <v>2</v>
      </c>
      <c r="G729" t="s">
        <v>8218</v>
      </c>
      <c r="H729" t="s">
        <v>8223</v>
      </c>
      <c r="I729" t="s">
        <v>8245</v>
      </c>
      <c r="J729">
        <v>1358198400</v>
      </c>
      <c r="K729" s="9">
        <f>(J729/86400) + DATE(1970,1,1)</f>
        <v>41288.888888888891</v>
      </c>
      <c r="L729">
        <v>1354580949</v>
      </c>
      <c r="M729" s="9">
        <f>(L729/86400) + DATE(1970,1,1)</f>
        <v>41247.020243055558</v>
      </c>
      <c r="N729" s="18">
        <f>YEAR(M729)</f>
        <v>2012</v>
      </c>
      <c r="O729" s="18">
        <f xml:space="preserve"> ROUND((J729-L729)/86400, 0)</f>
        <v>42</v>
      </c>
      <c r="P729" t="b">
        <v>0</v>
      </c>
      <c r="Q729">
        <v>149</v>
      </c>
      <c r="R729" s="14">
        <f>IFERROR(ROUND(E729/Q729,2), "N/A")</f>
        <v>36.53</v>
      </c>
      <c r="S729" t="b">
        <v>1</v>
      </c>
      <c r="T729" t="s">
        <v>8280</v>
      </c>
      <c r="U729" t="s">
        <v>8281</v>
      </c>
    </row>
    <row r="730" spans="1:21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s="12">
        <f>ROUND(E730/D730, 0)</f>
        <v>1</v>
      </c>
      <c r="G730" t="s">
        <v>8218</v>
      </c>
      <c r="H730" t="s">
        <v>8223</v>
      </c>
      <c r="I730" t="s">
        <v>8245</v>
      </c>
      <c r="J730">
        <v>1313957157</v>
      </c>
      <c r="K730" s="9">
        <f>(J730/86400) + DATE(1970,1,1)</f>
        <v>40776.837465277778</v>
      </c>
      <c r="L730">
        <v>1310069157</v>
      </c>
      <c r="M730" s="9">
        <f>(L730/86400) + DATE(1970,1,1)</f>
        <v>40731.837465277778</v>
      </c>
      <c r="N730" s="18">
        <f>YEAR(M730)</f>
        <v>2011</v>
      </c>
      <c r="O730" s="18">
        <f xml:space="preserve"> ROUND((J730-L730)/86400, 0)</f>
        <v>45</v>
      </c>
      <c r="P730" t="b">
        <v>0</v>
      </c>
      <c r="Q730">
        <v>130</v>
      </c>
      <c r="R730" s="14">
        <f>IFERROR(ROUND(E730/Q730,2), "N/A")</f>
        <v>60.9</v>
      </c>
      <c r="S730" t="b">
        <v>1</v>
      </c>
      <c r="T730" t="s">
        <v>8280</v>
      </c>
      <c r="U730" t="s">
        <v>8281</v>
      </c>
    </row>
    <row r="731" spans="1:21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s="12">
        <f>ROUND(E731/D731, 0)</f>
        <v>1</v>
      </c>
      <c r="G731" t="s">
        <v>8218</v>
      </c>
      <c r="H731" t="s">
        <v>8223</v>
      </c>
      <c r="I731" t="s">
        <v>8245</v>
      </c>
      <c r="J731">
        <v>1348028861</v>
      </c>
      <c r="K731" s="9">
        <f>(J731/86400) + DATE(1970,1,1)</f>
        <v>41171.185891203706</v>
      </c>
      <c r="L731">
        <v>1342844861</v>
      </c>
      <c r="M731" s="9">
        <f>(L731/86400) + DATE(1970,1,1)</f>
        <v>41111.185891203706</v>
      </c>
      <c r="N731" s="18">
        <f>YEAR(M731)</f>
        <v>2012</v>
      </c>
      <c r="O731" s="18">
        <f xml:space="preserve"> ROUND((J731-L731)/86400, 0)</f>
        <v>60</v>
      </c>
      <c r="P731" t="b">
        <v>0</v>
      </c>
      <c r="Q731">
        <v>120</v>
      </c>
      <c r="R731" s="14">
        <f>IFERROR(ROUND(E731/Q731,2), "N/A")</f>
        <v>43.55</v>
      </c>
      <c r="S731" t="b">
        <v>1</v>
      </c>
      <c r="T731" t="s">
        <v>8280</v>
      </c>
      <c r="U731" t="s">
        <v>8281</v>
      </c>
    </row>
    <row r="732" spans="1:21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s="12">
        <f>ROUND(E732/D732, 0)</f>
        <v>1</v>
      </c>
      <c r="G732" t="s">
        <v>8218</v>
      </c>
      <c r="H732" t="s">
        <v>8223</v>
      </c>
      <c r="I732" t="s">
        <v>8245</v>
      </c>
      <c r="J732">
        <v>1323280391</v>
      </c>
      <c r="K732" s="9">
        <f>(J732/86400) + DATE(1970,1,1)</f>
        <v>40884.745266203703</v>
      </c>
      <c r="L732">
        <v>1320688391</v>
      </c>
      <c r="M732" s="9">
        <f>(L732/86400) + DATE(1970,1,1)</f>
        <v>40854.745266203703</v>
      </c>
      <c r="N732" s="18">
        <f>YEAR(M732)</f>
        <v>2011</v>
      </c>
      <c r="O732" s="18">
        <f xml:space="preserve"> ROUND((J732-L732)/86400, 0)</f>
        <v>30</v>
      </c>
      <c r="P732" t="b">
        <v>0</v>
      </c>
      <c r="Q732">
        <v>265</v>
      </c>
      <c r="R732" s="14">
        <f>IFERROR(ROUND(E732/Q732,2), "N/A")</f>
        <v>99.77</v>
      </c>
      <c r="S732" t="b">
        <v>1</v>
      </c>
      <c r="T732" t="s">
        <v>8280</v>
      </c>
      <c r="U732" t="s">
        <v>8281</v>
      </c>
    </row>
    <row r="733" spans="1:21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s="12">
        <f>ROUND(E733/D733, 0)</f>
        <v>1</v>
      </c>
      <c r="G733" t="s">
        <v>8218</v>
      </c>
      <c r="H733" t="s">
        <v>8223</v>
      </c>
      <c r="I733" t="s">
        <v>8245</v>
      </c>
      <c r="J733">
        <v>1327212000</v>
      </c>
      <c r="K733" s="9">
        <f>(J733/86400) + DATE(1970,1,1)</f>
        <v>40930.25</v>
      </c>
      <c r="L733">
        <v>1322852747</v>
      </c>
      <c r="M733" s="9">
        <f>(L733/86400) + DATE(1970,1,1)</f>
        <v>40879.795682870368</v>
      </c>
      <c r="N733" s="18">
        <f>YEAR(M733)</f>
        <v>2011</v>
      </c>
      <c r="O733" s="18">
        <f xml:space="preserve"> ROUND((J733-L733)/86400, 0)</f>
        <v>50</v>
      </c>
      <c r="P733" t="b">
        <v>0</v>
      </c>
      <c r="Q733">
        <v>71</v>
      </c>
      <c r="R733" s="14">
        <f>IFERROR(ROUND(E733/Q733,2), "N/A")</f>
        <v>88.73</v>
      </c>
      <c r="S733" t="b">
        <v>1</v>
      </c>
      <c r="T733" t="s">
        <v>8280</v>
      </c>
      <c r="U733" t="s">
        <v>8281</v>
      </c>
    </row>
    <row r="734" spans="1:21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s="12">
        <f>ROUND(E734/D734, 0)</f>
        <v>2</v>
      </c>
      <c r="G734" t="s">
        <v>8218</v>
      </c>
      <c r="H734" t="s">
        <v>8224</v>
      </c>
      <c r="I734" t="s">
        <v>8246</v>
      </c>
      <c r="J734">
        <v>1380449461</v>
      </c>
      <c r="K734" s="9">
        <f>(J734/86400) + DATE(1970,1,1)</f>
        <v>41546.424317129626</v>
      </c>
      <c r="L734">
        <v>1375265461</v>
      </c>
      <c r="M734" s="9">
        <f>(L734/86400) + DATE(1970,1,1)</f>
        <v>41486.424317129626</v>
      </c>
      <c r="N734" s="18">
        <f>YEAR(M734)</f>
        <v>2013</v>
      </c>
      <c r="O734" s="18">
        <f xml:space="preserve"> ROUND((J734-L734)/86400, 0)</f>
        <v>60</v>
      </c>
      <c r="P734" t="b">
        <v>0</v>
      </c>
      <c r="Q734">
        <v>13</v>
      </c>
      <c r="R734" s="14">
        <f>IFERROR(ROUND(E734/Q734,2), "N/A")</f>
        <v>4.92</v>
      </c>
      <c r="S734" t="b">
        <v>1</v>
      </c>
      <c r="T734" t="s">
        <v>8280</v>
      </c>
      <c r="U734" t="s">
        <v>8281</v>
      </c>
    </row>
    <row r="735" spans="1:21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s="12">
        <f>ROUND(E735/D735, 0)</f>
        <v>1</v>
      </c>
      <c r="G735" t="s">
        <v>8218</v>
      </c>
      <c r="H735" t="s">
        <v>8224</v>
      </c>
      <c r="I735" t="s">
        <v>8246</v>
      </c>
      <c r="J735">
        <v>1387533892</v>
      </c>
      <c r="K735" s="9">
        <f>(J735/86400) + DATE(1970,1,1)</f>
        <v>41628.420046296298</v>
      </c>
      <c r="L735">
        <v>1384941892</v>
      </c>
      <c r="M735" s="9">
        <f>(L735/86400) + DATE(1970,1,1)</f>
        <v>41598.420046296298</v>
      </c>
      <c r="N735" s="18">
        <f>YEAR(M735)</f>
        <v>2013</v>
      </c>
      <c r="O735" s="18">
        <f xml:space="preserve"> ROUND((J735-L735)/86400, 0)</f>
        <v>30</v>
      </c>
      <c r="P735" t="b">
        <v>0</v>
      </c>
      <c r="Q735">
        <v>169</v>
      </c>
      <c r="R735" s="14">
        <f>IFERROR(ROUND(E735/Q735,2), "N/A")</f>
        <v>17.82</v>
      </c>
      <c r="S735" t="b">
        <v>1</v>
      </c>
      <c r="T735" t="s">
        <v>8280</v>
      </c>
      <c r="U735" t="s">
        <v>8281</v>
      </c>
    </row>
    <row r="736" spans="1:21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s="12">
        <f>ROUND(E736/D736, 0)</f>
        <v>1</v>
      </c>
      <c r="G736" t="s">
        <v>8218</v>
      </c>
      <c r="H736" t="s">
        <v>8228</v>
      </c>
      <c r="I736" t="s">
        <v>8250</v>
      </c>
      <c r="J736">
        <v>1431147600</v>
      </c>
      <c r="K736" s="9">
        <f>(J736/86400) + DATE(1970,1,1)</f>
        <v>42133.208333333328</v>
      </c>
      <c r="L736">
        <v>1428465420</v>
      </c>
      <c r="M736" s="9">
        <f>(L736/86400) + DATE(1970,1,1)</f>
        <v>42102.164583333331</v>
      </c>
      <c r="N736" s="18">
        <f>YEAR(M736)</f>
        <v>2015</v>
      </c>
      <c r="O736" s="18">
        <f xml:space="preserve"> ROUND((J736-L736)/86400, 0)</f>
        <v>31</v>
      </c>
      <c r="P736" t="b">
        <v>0</v>
      </c>
      <c r="Q736">
        <v>57</v>
      </c>
      <c r="R736" s="14">
        <f>IFERROR(ROUND(E736/Q736,2), "N/A")</f>
        <v>187.19</v>
      </c>
      <c r="S736" t="b">
        <v>1</v>
      </c>
      <c r="T736" t="s">
        <v>8280</v>
      </c>
      <c r="U736" t="s">
        <v>8281</v>
      </c>
    </row>
    <row r="737" spans="1:21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s="12">
        <f>ROUND(E737/D737, 0)</f>
        <v>1</v>
      </c>
      <c r="G737" t="s">
        <v>8218</v>
      </c>
      <c r="H737" t="s">
        <v>8223</v>
      </c>
      <c r="I737" t="s">
        <v>8245</v>
      </c>
      <c r="J737">
        <v>1417653540</v>
      </c>
      <c r="K737" s="9">
        <f>(J737/86400) + DATE(1970,1,1)</f>
        <v>41977.027083333334</v>
      </c>
      <c r="L737">
        <v>1414975346</v>
      </c>
      <c r="M737" s="9">
        <f>(L737/86400) + DATE(1970,1,1)</f>
        <v>41946.029467592591</v>
      </c>
      <c r="N737" s="18">
        <f>YEAR(M737)</f>
        <v>2014</v>
      </c>
      <c r="O737" s="18">
        <f xml:space="preserve"> ROUND((J737-L737)/86400, 0)</f>
        <v>31</v>
      </c>
      <c r="P737" t="b">
        <v>0</v>
      </c>
      <c r="Q737">
        <v>229</v>
      </c>
      <c r="R737" s="14">
        <f>IFERROR(ROUND(E737/Q737,2), "N/A")</f>
        <v>234.81</v>
      </c>
      <c r="S737" t="b">
        <v>1</v>
      </c>
      <c r="T737" t="s">
        <v>8280</v>
      </c>
      <c r="U737" t="s">
        <v>8281</v>
      </c>
    </row>
    <row r="738" spans="1:21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s="12">
        <f>ROUND(E738/D738, 0)</f>
        <v>3</v>
      </c>
      <c r="G738" t="s">
        <v>8218</v>
      </c>
      <c r="H738" t="s">
        <v>8223</v>
      </c>
      <c r="I738" t="s">
        <v>8245</v>
      </c>
      <c r="J738">
        <v>1385009940</v>
      </c>
      <c r="K738" s="9">
        <f>(J738/86400) + DATE(1970,1,1)</f>
        <v>41599.207638888889</v>
      </c>
      <c r="L738">
        <v>1383327440</v>
      </c>
      <c r="M738" s="9">
        <f>(L738/86400) + DATE(1970,1,1)</f>
        <v>41579.734259259261</v>
      </c>
      <c r="N738" s="18">
        <f>YEAR(M738)</f>
        <v>2013</v>
      </c>
      <c r="O738" s="18">
        <f xml:space="preserve"> ROUND((J738-L738)/86400, 0)</f>
        <v>19</v>
      </c>
      <c r="P738" t="b">
        <v>0</v>
      </c>
      <c r="Q738">
        <v>108</v>
      </c>
      <c r="R738" s="14">
        <f>IFERROR(ROUND(E738/Q738,2), "N/A")</f>
        <v>105.05</v>
      </c>
      <c r="S738" t="b">
        <v>1</v>
      </c>
      <c r="T738" t="s">
        <v>8280</v>
      </c>
      <c r="U738" t="s">
        <v>8281</v>
      </c>
    </row>
    <row r="739" spans="1:21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s="12">
        <f>ROUND(E739/D739, 0)</f>
        <v>1</v>
      </c>
      <c r="G739" t="s">
        <v>8218</v>
      </c>
      <c r="H739" t="s">
        <v>8223</v>
      </c>
      <c r="I739" t="s">
        <v>8245</v>
      </c>
      <c r="J739">
        <v>1392408000</v>
      </c>
      <c r="K739" s="9">
        <f>(J739/86400) + DATE(1970,1,1)</f>
        <v>41684.833333333336</v>
      </c>
      <c r="L739">
        <v>1390890987</v>
      </c>
      <c r="M739" s="9">
        <f>(L739/86400) + DATE(1970,1,1)</f>
        <v>41667.275312500002</v>
      </c>
      <c r="N739" s="18">
        <f>YEAR(M739)</f>
        <v>2014</v>
      </c>
      <c r="O739" s="18">
        <f xml:space="preserve"> ROUND((J739-L739)/86400, 0)</f>
        <v>18</v>
      </c>
      <c r="P739" t="b">
        <v>0</v>
      </c>
      <c r="Q739">
        <v>108</v>
      </c>
      <c r="R739" s="14">
        <f>IFERROR(ROUND(E739/Q739,2), "N/A")</f>
        <v>56.67</v>
      </c>
      <c r="S739" t="b">
        <v>1</v>
      </c>
      <c r="T739" t="s">
        <v>8280</v>
      </c>
      <c r="U739" t="s">
        <v>8281</v>
      </c>
    </row>
    <row r="740" spans="1:21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s="12">
        <f>ROUND(E740/D740, 0)</f>
        <v>1</v>
      </c>
      <c r="G740" t="s">
        <v>8218</v>
      </c>
      <c r="H740" t="s">
        <v>8223</v>
      </c>
      <c r="I740" t="s">
        <v>8245</v>
      </c>
      <c r="J740">
        <v>1417409940</v>
      </c>
      <c r="K740" s="9">
        <f>(J740/86400) + DATE(1970,1,1)</f>
        <v>41974.207638888889</v>
      </c>
      <c r="L740">
        <v>1414765794</v>
      </c>
      <c r="M740" s="9">
        <f>(L740/86400) + DATE(1970,1,1)</f>
        <v>41943.604097222225</v>
      </c>
      <c r="N740" s="18">
        <f>YEAR(M740)</f>
        <v>2014</v>
      </c>
      <c r="O740" s="18">
        <f xml:space="preserve"> ROUND((J740-L740)/86400, 0)</f>
        <v>31</v>
      </c>
      <c r="P740" t="b">
        <v>0</v>
      </c>
      <c r="Q740">
        <v>41</v>
      </c>
      <c r="R740" s="14">
        <f>IFERROR(ROUND(E740/Q740,2), "N/A")</f>
        <v>39.049999999999997</v>
      </c>
      <c r="S740" t="b">
        <v>1</v>
      </c>
      <c r="T740" t="s">
        <v>8280</v>
      </c>
      <c r="U740" t="s">
        <v>8281</v>
      </c>
    </row>
    <row r="741" spans="1:21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s="12">
        <f>ROUND(E741/D741, 0)</f>
        <v>2</v>
      </c>
      <c r="G741" t="s">
        <v>8218</v>
      </c>
      <c r="H741" t="s">
        <v>8223</v>
      </c>
      <c r="I741" t="s">
        <v>8245</v>
      </c>
      <c r="J741">
        <v>1407758629</v>
      </c>
      <c r="K741" s="9">
        <f>(J741/86400) + DATE(1970,1,1)</f>
        <v>41862.502650462964</v>
      </c>
      <c r="L741">
        <v>1404907429</v>
      </c>
      <c r="M741" s="9">
        <f>(L741/86400) + DATE(1970,1,1)</f>
        <v>41829.502650462964</v>
      </c>
      <c r="N741" s="18">
        <f>YEAR(M741)</f>
        <v>2014</v>
      </c>
      <c r="O741" s="18">
        <f xml:space="preserve"> ROUND((J741-L741)/86400, 0)</f>
        <v>33</v>
      </c>
      <c r="P741" t="b">
        <v>0</v>
      </c>
      <c r="Q741">
        <v>139</v>
      </c>
      <c r="R741" s="14">
        <f>IFERROR(ROUND(E741/Q741,2), "N/A")</f>
        <v>68.349999999999994</v>
      </c>
      <c r="S741" t="b">
        <v>1</v>
      </c>
      <c r="T741" t="s">
        <v>8280</v>
      </c>
      <c r="U741" t="s">
        <v>8281</v>
      </c>
    </row>
    <row r="742" spans="1:21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s="12">
        <f>ROUND(E742/D742, 0)</f>
        <v>1</v>
      </c>
      <c r="G742" t="s">
        <v>8218</v>
      </c>
      <c r="H742" t="s">
        <v>8223</v>
      </c>
      <c r="I742" t="s">
        <v>8245</v>
      </c>
      <c r="J742">
        <v>1434857482</v>
      </c>
      <c r="K742" s="9">
        <f>(J742/86400) + DATE(1970,1,1)</f>
        <v>42176.146782407406</v>
      </c>
      <c r="L742">
        <v>1433647882</v>
      </c>
      <c r="M742" s="9">
        <f>(L742/86400) + DATE(1970,1,1)</f>
        <v>42162.146782407406</v>
      </c>
      <c r="N742" s="18">
        <f>YEAR(M742)</f>
        <v>2015</v>
      </c>
      <c r="O742" s="18">
        <f xml:space="preserve"> ROUND((J742-L742)/86400, 0)</f>
        <v>14</v>
      </c>
      <c r="P742" t="b">
        <v>0</v>
      </c>
      <c r="Q742">
        <v>19</v>
      </c>
      <c r="R742" s="14">
        <f>IFERROR(ROUND(E742/Q742,2), "N/A")</f>
        <v>169.58</v>
      </c>
      <c r="S742" t="b">
        <v>1</v>
      </c>
      <c r="T742" t="s">
        <v>8280</v>
      </c>
      <c r="U742" t="s">
        <v>8281</v>
      </c>
    </row>
    <row r="743" spans="1:21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s="12">
        <f>ROUND(E743/D743, 0)</f>
        <v>1</v>
      </c>
      <c r="G743" t="s">
        <v>8218</v>
      </c>
      <c r="H743" t="s">
        <v>8223</v>
      </c>
      <c r="I743" t="s">
        <v>8245</v>
      </c>
      <c r="J743">
        <v>1370964806</v>
      </c>
      <c r="K743" s="9">
        <f>(J743/86400) + DATE(1970,1,1)</f>
        <v>41436.648217592592</v>
      </c>
      <c r="L743">
        <v>1367940806</v>
      </c>
      <c r="M743" s="9">
        <f>(L743/86400) + DATE(1970,1,1)</f>
        <v>41401.648217592592</v>
      </c>
      <c r="N743" s="18">
        <f>YEAR(M743)</f>
        <v>2013</v>
      </c>
      <c r="O743" s="18">
        <f xml:space="preserve"> ROUND((J743-L743)/86400, 0)</f>
        <v>35</v>
      </c>
      <c r="P743" t="b">
        <v>0</v>
      </c>
      <c r="Q743">
        <v>94</v>
      </c>
      <c r="R743" s="14">
        <f>IFERROR(ROUND(E743/Q743,2), "N/A")</f>
        <v>141.41999999999999</v>
      </c>
      <c r="S743" t="b">
        <v>1</v>
      </c>
      <c r="T743" t="s">
        <v>8280</v>
      </c>
      <c r="U743" t="s">
        <v>8281</v>
      </c>
    </row>
    <row r="744" spans="1:21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s="12">
        <f>ROUND(E744/D744, 0)</f>
        <v>1</v>
      </c>
      <c r="G744" t="s">
        <v>8218</v>
      </c>
      <c r="H744" t="s">
        <v>8223</v>
      </c>
      <c r="I744" t="s">
        <v>8245</v>
      </c>
      <c r="J744">
        <v>1395435712</v>
      </c>
      <c r="K744" s="9">
        <f>(J744/86400) + DATE(1970,1,1)</f>
        <v>41719.876296296294</v>
      </c>
      <c r="L744">
        <v>1392847312</v>
      </c>
      <c r="M744" s="9">
        <f>(L744/86400) + DATE(1970,1,1)</f>
        <v>41689.917962962965</v>
      </c>
      <c r="N744" s="18">
        <f>YEAR(M744)</f>
        <v>2014</v>
      </c>
      <c r="O744" s="18">
        <f xml:space="preserve"> ROUND((J744-L744)/86400, 0)</f>
        <v>30</v>
      </c>
      <c r="P744" t="b">
        <v>0</v>
      </c>
      <c r="Q744">
        <v>23</v>
      </c>
      <c r="R744" s="14">
        <f>IFERROR(ROUND(E744/Q744,2), "N/A")</f>
        <v>67.39</v>
      </c>
      <c r="S744" t="b">
        <v>1</v>
      </c>
      <c r="T744" t="s">
        <v>8280</v>
      </c>
      <c r="U744" t="s">
        <v>8281</v>
      </c>
    </row>
    <row r="745" spans="1:21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s="12">
        <f>ROUND(E745/D745, 0)</f>
        <v>1</v>
      </c>
      <c r="G745" t="s">
        <v>8218</v>
      </c>
      <c r="H745" t="s">
        <v>8223</v>
      </c>
      <c r="I745" t="s">
        <v>8245</v>
      </c>
      <c r="J745">
        <v>1334610000</v>
      </c>
      <c r="K745" s="9">
        <f>(J745/86400) + DATE(1970,1,1)</f>
        <v>41015.875</v>
      </c>
      <c r="L745">
        <v>1332435685</v>
      </c>
      <c r="M745" s="9">
        <f>(L745/86400) + DATE(1970,1,1)</f>
        <v>40990.709317129629</v>
      </c>
      <c r="N745" s="18">
        <f>YEAR(M745)</f>
        <v>2012</v>
      </c>
      <c r="O745" s="18">
        <f xml:space="preserve"> ROUND((J745-L745)/86400, 0)</f>
        <v>25</v>
      </c>
      <c r="P745" t="b">
        <v>0</v>
      </c>
      <c r="Q745">
        <v>15</v>
      </c>
      <c r="R745" s="14">
        <f>IFERROR(ROUND(E745/Q745,2), "N/A")</f>
        <v>54.27</v>
      </c>
      <c r="S745" t="b">
        <v>1</v>
      </c>
      <c r="T745" t="s">
        <v>8280</v>
      </c>
      <c r="U745" t="s">
        <v>8281</v>
      </c>
    </row>
    <row r="746" spans="1:21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s="12">
        <f>ROUND(E746/D746, 0)</f>
        <v>1</v>
      </c>
      <c r="G746" t="s">
        <v>8218</v>
      </c>
      <c r="H746" t="s">
        <v>8223</v>
      </c>
      <c r="I746" t="s">
        <v>8245</v>
      </c>
      <c r="J746">
        <v>1355439503</v>
      </c>
      <c r="K746" s="9">
        <f>(J746/86400) + DATE(1970,1,1)</f>
        <v>41256.95721064815</v>
      </c>
      <c r="L746">
        <v>1352847503</v>
      </c>
      <c r="M746" s="9">
        <f>(L746/86400) + DATE(1970,1,1)</f>
        <v>41226.95721064815</v>
      </c>
      <c r="N746" s="18">
        <f>YEAR(M746)</f>
        <v>2012</v>
      </c>
      <c r="O746" s="18">
        <f xml:space="preserve"> ROUND((J746-L746)/86400, 0)</f>
        <v>30</v>
      </c>
      <c r="P746" t="b">
        <v>0</v>
      </c>
      <c r="Q746">
        <v>62</v>
      </c>
      <c r="R746" s="14">
        <f>IFERROR(ROUND(E746/Q746,2), "N/A")</f>
        <v>82.52</v>
      </c>
      <c r="S746" t="b">
        <v>1</v>
      </c>
      <c r="T746" t="s">
        <v>8280</v>
      </c>
      <c r="U746" t="s">
        <v>8281</v>
      </c>
    </row>
    <row r="747" spans="1:21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s="12">
        <f>ROUND(E747/D747, 0)</f>
        <v>2</v>
      </c>
      <c r="G747" t="s">
        <v>8218</v>
      </c>
      <c r="H747" t="s">
        <v>8223</v>
      </c>
      <c r="I747" t="s">
        <v>8245</v>
      </c>
      <c r="J747">
        <v>1367588645</v>
      </c>
      <c r="K747" s="9">
        <f>(J747/86400) + DATE(1970,1,1)</f>
        <v>41397.572280092594</v>
      </c>
      <c r="L747">
        <v>1364996645</v>
      </c>
      <c r="M747" s="9">
        <f>(L747/86400) + DATE(1970,1,1)</f>
        <v>41367.572280092594</v>
      </c>
      <c r="N747" s="18">
        <f>YEAR(M747)</f>
        <v>2013</v>
      </c>
      <c r="O747" s="18">
        <f xml:space="preserve"> ROUND((J747-L747)/86400, 0)</f>
        <v>30</v>
      </c>
      <c r="P747" t="b">
        <v>0</v>
      </c>
      <c r="Q747">
        <v>74</v>
      </c>
      <c r="R747" s="14">
        <f>IFERROR(ROUND(E747/Q747,2), "N/A")</f>
        <v>53.73</v>
      </c>
      <c r="S747" t="b">
        <v>1</v>
      </c>
      <c r="T747" t="s">
        <v>8280</v>
      </c>
      <c r="U747" t="s">
        <v>8281</v>
      </c>
    </row>
    <row r="748" spans="1:21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s="12">
        <f>ROUND(E748/D748, 0)</f>
        <v>1</v>
      </c>
      <c r="G748" t="s">
        <v>8218</v>
      </c>
      <c r="H748" t="s">
        <v>8223</v>
      </c>
      <c r="I748" t="s">
        <v>8245</v>
      </c>
      <c r="J748">
        <v>1348372740</v>
      </c>
      <c r="K748" s="9">
        <f>(J748/86400) + DATE(1970,1,1)</f>
        <v>41175.165972222225</v>
      </c>
      <c r="L748">
        <v>1346806909</v>
      </c>
      <c r="M748" s="9">
        <f>(L748/86400) + DATE(1970,1,1)</f>
        <v>41157.042928240742</v>
      </c>
      <c r="N748" s="18">
        <f>YEAR(M748)</f>
        <v>2012</v>
      </c>
      <c r="O748" s="18">
        <f xml:space="preserve"> ROUND((J748-L748)/86400, 0)</f>
        <v>18</v>
      </c>
      <c r="P748" t="b">
        <v>0</v>
      </c>
      <c r="Q748">
        <v>97</v>
      </c>
      <c r="R748" s="14">
        <f>IFERROR(ROUND(E748/Q748,2), "N/A")</f>
        <v>34.21</v>
      </c>
      <c r="S748" t="b">
        <v>1</v>
      </c>
      <c r="T748" t="s">
        <v>8280</v>
      </c>
      <c r="U748" t="s">
        <v>8281</v>
      </c>
    </row>
    <row r="749" spans="1:21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s="12">
        <f>ROUND(E749/D749, 0)</f>
        <v>1</v>
      </c>
      <c r="G749" t="s">
        <v>8218</v>
      </c>
      <c r="H749" t="s">
        <v>8232</v>
      </c>
      <c r="I749" t="s">
        <v>8248</v>
      </c>
      <c r="J749">
        <v>1421319240</v>
      </c>
      <c r="K749" s="9">
        <f>(J749/86400) + DATE(1970,1,1)</f>
        <v>42019.454166666663</v>
      </c>
      <c r="L749">
        <v>1418649019</v>
      </c>
      <c r="M749" s="9">
        <f>(L749/86400) + DATE(1970,1,1)</f>
        <v>41988.548831018517</v>
      </c>
      <c r="N749" s="18">
        <f>YEAR(M749)</f>
        <v>2014</v>
      </c>
      <c r="O749" s="18">
        <f xml:space="preserve"> ROUND((J749-L749)/86400, 0)</f>
        <v>31</v>
      </c>
      <c r="P749" t="b">
        <v>0</v>
      </c>
      <c r="Q749">
        <v>55</v>
      </c>
      <c r="R749" s="14">
        <f>IFERROR(ROUND(E749/Q749,2), "N/A")</f>
        <v>127.33</v>
      </c>
      <c r="S749" t="b">
        <v>1</v>
      </c>
      <c r="T749" t="s">
        <v>8280</v>
      </c>
      <c r="U749" t="s">
        <v>8281</v>
      </c>
    </row>
    <row r="750" spans="1:21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s="12">
        <f>ROUND(E750/D750, 0)</f>
        <v>1</v>
      </c>
      <c r="G750" t="s">
        <v>8218</v>
      </c>
      <c r="H750" t="s">
        <v>8223</v>
      </c>
      <c r="I750" t="s">
        <v>8245</v>
      </c>
      <c r="J750">
        <v>1407701966</v>
      </c>
      <c r="K750" s="9">
        <f>(J750/86400) + DATE(1970,1,1)</f>
        <v>41861.846828703703</v>
      </c>
      <c r="L750">
        <v>1405109966</v>
      </c>
      <c r="M750" s="9">
        <f>(L750/86400) + DATE(1970,1,1)</f>
        <v>41831.846828703703</v>
      </c>
      <c r="N750" s="18">
        <f>YEAR(M750)</f>
        <v>2014</v>
      </c>
      <c r="O750" s="18">
        <f xml:space="preserve"> ROUND((J750-L750)/86400, 0)</f>
        <v>30</v>
      </c>
      <c r="P750" t="b">
        <v>0</v>
      </c>
      <c r="Q750">
        <v>44</v>
      </c>
      <c r="R750" s="14">
        <f>IFERROR(ROUND(E750/Q750,2), "N/A")</f>
        <v>45.57</v>
      </c>
      <c r="S750" t="b">
        <v>1</v>
      </c>
      <c r="T750" t="s">
        <v>8280</v>
      </c>
      <c r="U750" t="s">
        <v>8281</v>
      </c>
    </row>
    <row r="751" spans="1:21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s="12">
        <f>ROUND(E751/D751, 0)</f>
        <v>1</v>
      </c>
      <c r="G751" t="s">
        <v>8218</v>
      </c>
      <c r="H751" t="s">
        <v>8223</v>
      </c>
      <c r="I751" t="s">
        <v>8245</v>
      </c>
      <c r="J751">
        <v>1485642930</v>
      </c>
      <c r="K751" s="9">
        <f>(J751/86400) + DATE(1970,1,1)</f>
        <v>42763.94131944445</v>
      </c>
      <c r="L751">
        <v>1483050930</v>
      </c>
      <c r="M751" s="9">
        <f>(L751/86400) + DATE(1970,1,1)</f>
        <v>42733.94131944445</v>
      </c>
      <c r="N751" s="18">
        <f>YEAR(M751)</f>
        <v>2016</v>
      </c>
      <c r="O751" s="18">
        <f xml:space="preserve"> ROUND((J751-L751)/86400, 0)</f>
        <v>30</v>
      </c>
      <c r="P751" t="b">
        <v>0</v>
      </c>
      <c r="Q751">
        <v>110</v>
      </c>
      <c r="R751" s="14">
        <f>IFERROR(ROUND(E751/Q751,2), "N/A")</f>
        <v>95.96</v>
      </c>
      <c r="S751" t="b">
        <v>1</v>
      </c>
      <c r="T751" t="s">
        <v>8280</v>
      </c>
      <c r="U751" t="s">
        <v>8281</v>
      </c>
    </row>
    <row r="752" spans="1:21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s="12">
        <f>ROUND(E752/D752, 0)</f>
        <v>1</v>
      </c>
      <c r="G752" t="s">
        <v>8218</v>
      </c>
      <c r="H752" t="s">
        <v>8223</v>
      </c>
      <c r="I752" t="s">
        <v>8245</v>
      </c>
      <c r="J752">
        <v>1361739872</v>
      </c>
      <c r="K752" s="9">
        <f>(J752/86400) + DATE(1970,1,1)</f>
        <v>41329.878148148149</v>
      </c>
      <c r="L752">
        <v>1359147872</v>
      </c>
      <c r="M752" s="9">
        <f>(L752/86400) + DATE(1970,1,1)</f>
        <v>41299.878148148149</v>
      </c>
      <c r="N752" s="18">
        <f>YEAR(M752)</f>
        <v>2013</v>
      </c>
      <c r="O752" s="18">
        <f xml:space="preserve"> ROUND((J752-L752)/86400, 0)</f>
        <v>30</v>
      </c>
      <c r="P752" t="b">
        <v>0</v>
      </c>
      <c r="Q752">
        <v>59</v>
      </c>
      <c r="R752" s="14">
        <f>IFERROR(ROUND(E752/Q752,2), "N/A")</f>
        <v>77.27</v>
      </c>
      <c r="S752" t="b">
        <v>1</v>
      </c>
      <c r="T752" t="s">
        <v>8280</v>
      </c>
      <c r="U752" t="s">
        <v>8281</v>
      </c>
    </row>
    <row r="753" spans="1:21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s="12">
        <f>ROUND(E753/D753, 0)</f>
        <v>1</v>
      </c>
      <c r="G753" t="s">
        <v>8218</v>
      </c>
      <c r="H753" t="s">
        <v>8223</v>
      </c>
      <c r="I753" t="s">
        <v>8245</v>
      </c>
      <c r="J753">
        <v>1312470475</v>
      </c>
      <c r="K753" s="9">
        <f>(J753/86400) + DATE(1970,1,1)</f>
        <v>40759.630497685182</v>
      </c>
      <c r="L753">
        <v>1308496075</v>
      </c>
      <c r="M753" s="9">
        <f>(L753/86400) + DATE(1970,1,1)</f>
        <v>40713.630497685182</v>
      </c>
      <c r="N753" s="18">
        <f>YEAR(M753)</f>
        <v>2011</v>
      </c>
      <c r="O753" s="18">
        <f xml:space="preserve"> ROUND((J753-L753)/86400, 0)</f>
        <v>46</v>
      </c>
      <c r="P753" t="b">
        <v>0</v>
      </c>
      <c r="Q753">
        <v>62</v>
      </c>
      <c r="R753" s="14">
        <f>IFERROR(ROUND(E753/Q753,2), "N/A")</f>
        <v>57.34</v>
      </c>
      <c r="S753" t="b">
        <v>1</v>
      </c>
      <c r="T753" t="s">
        <v>8280</v>
      </c>
      <c r="U753" t="s">
        <v>8281</v>
      </c>
    </row>
    <row r="754" spans="1:21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s="12">
        <f>ROUND(E754/D754, 0)</f>
        <v>1</v>
      </c>
      <c r="G754" t="s">
        <v>8218</v>
      </c>
      <c r="H754" t="s">
        <v>8225</v>
      </c>
      <c r="I754" t="s">
        <v>8247</v>
      </c>
      <c r="J754">
        <v>1476615600</v>
      </c>
      <c r="K754" s="9">
        <f>(J754/86400) + DATE(1970,1,1)</f>
        <v>42659.458333333328</v>
      </c>
      <c r="L754">
        <v>1474884417</v>
      </c>
      <c r="M754" s="9">
        <f>(L754/86400) + DATE(1970,1,1)</f>
        <v>42639.421493055561</v>
      </c>
      <c r="N754" s="18">
        <f>YEAR(M754)</f>
        <v>2016</v>
      </c>
      <c r="O754" s="18">
        <f xml:space="preserve"> ROUND((J754-L754)/86400, 0)</f>
        <v>20</v>
      </c>
      <c r="P754" t="b">
        <v>0</v>
      </c>
      <c r="Q754">
        <v>105</v>
      </c>
      <c r="R754" s="14">
        <f>IFERROR(ROUND(E754/Q754,2), "N/A")</f>
        <v>53.19</v>
      </c>
      <c r="S754" t="b">
        <v>1</v>
      </c>
      <c r="T754" t="s">
        <v>8280</v>
      </c>
      <c r="U754" t="s">
        <v>8281</v>
      </c>
    </row>
    <row r="755" spans="1:21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s="12">
        <f>ROUND(E755/D755, 0)</f>
        <v>1</v>
      </c>
      <c r="G755" t="s">
        <v>8218</v>
      </c>
      <c r="H755" t="s">
        <v>8223</v>
      </c>
      <c r="I755" t="s">
        <v>8245</v>
      </c>
      <c r="J755">
        <v>1423922991</v>
      </c>
      <c r="K755" s="9">
        <f>(J755/86400) + DATE(1970,1,1)</f>
        <v>42049.590173611112</v>
      </c>
      <c r="L755">
        <v>1421330991</v>
      </c>
      <c r="M755" s="9">
        <f>(L755/86400) + DATE(1970,1,1)</f>
        <v>42019.590173611112</v>
      </c>
      <c r="N755" s="18">
        <f>YEAR(M755)</f>
        <v>2015</v>
      </c>
      <c r="O755" s="18">
        <f xml:space="preserve"> ROUND((J755-L755)/86400, 0)</f>
        <v>30</v>
      </c>
      <c r="P755" t="b">
        <v>0</v>
      </c>
      <c r="Q755">
        <v>26</v>
      </c>
      <c r="R755" s="14">
        <f>IFERROR(ROUND(E755/Q755,2), "N/A")</f>
        <v>492.31</v>
      </c>
      <c r="S755" t="b">
        <v>1</v>
      </c>
      <c r="T755" t="s">
        <v>8280</v>
      </c>
      <c r="U755" t="s">
        <v>8281</v>
      </c>
    </row>
    <row r="756" spans="1:21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s="12">
        <f>ROUND(E756/D756, 0)</f>
        <v>1</v>
      </c>
      <c r="G756" t="s">
        <v>8218</v>
      </c>
      <c r="H756" t="s">
        <v>8223</v>
      </c>
      <c r="I756" t="s">
        <v>8245</v>
      </c>
      <c r="J756">
        <v>1357408721</v>
      </c>
      <c r="K756" s="9">
        <f>(J756/86400) + DATE(1970,1,1)</f>
        <v>41279.749085648145</v>
      </c>
      <c r="L756">
        <v>1354816721</v>
      </c>
      <c r="M756" s="9">
        <f>(L756/86400) + DATE(1970,1,1)</f>
        <v>41249.749085648145</v>
      </c>
      <c r="N756" s="18">
        <f>YEAR(M756)</f>
        <v>2012</v>
      </c>
      <c r="O756" s="18">
        <f xml:space="preserve"> ROUND((J756-L756)/86400, 0)</f>
        <v>30</v>
      </c>
      <c r="P756" t="b">
        <v>0</v>
      </c>
      <c r="Q756">
        <v>49</v>
      </c>
      <c r="R756" s="14">
        <f>IFERROR(ROUND(E756/Q756,2), "N/A")</f>
        <v>42.35</v>
      </c>
      <c r="S756" t="b">
        <v>1</v>
      </c>
      <c r="T756" t="s">
        <v>8280</v>
      </c>
      <c r="U756" t="s">
        <v>8281</v>
      </c>
    </row>
    <row r="757" spans="1:21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s="12">
        <f>ROUND(E757/D757, 0)</f>
        <v>1</v>
      </c>
      <c r="G757" t="s">
        <v>8218</v>
      </c>
      <c r="H757" t="s">
        <v>8223</v>
      </c>
      <c r="I757" t="s">
        <v>8245</v>
      </c>
      <c r="J757">
        <v>1369010460</v>
      </c>
      <c r="K757" s="9">
        <f>(J757/86400) + DATE(1970,1,1)</f>
        <v>41414.02847222222</v>
      </c>
      <c r="L757">
        <v>1366381877</v>
      </c>
      <c r="M757" s="9">
        <f>(L757/86400) + DATE(1970,1,1)</f>
        <v>41383.605057870373</v>
      </c>
      <c r="N757" s="18">
        <f>YEAR(M757)</f>
        <v>2013</v>
      </c>
      <c r="O757" s="18">
        <f xml:space="preserve"> ROUND((J757-L757)/86400, 0)</f>
        <v>30</v>
      </c>
      <c r="P757" t="b">
        <v>0</v>
      </c>
      <c r="Q757">
        <v>68</v>
      </c>
      <c r="R757" s="14">
        <f>IFERROR(ROUND(E757/Q757,2), "N/A")</f>
        <v>37.47</v>
      </c>
      <c r="S757" t="b">
        <v>1</v>
      </c>
      <c r="T757" t="s">
        <v>8280</v>
      </c>
      <c r="U757" t="s">
        <v>8281</v>
      </c>
    </row>
    <row r="758" spans="1:21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s="12">
        <f>ROUND(E758/D758, 0)</f>
        <v>1</v>
      </c>
      <c r="G758" t="s">
        <v>8218</v>
      </c>
      <c r="H758" t="s">
        <v>8223</v>
      </c>
      <c r="I758" t="s">
        <v>8245</v>
      </c>
      <c r="J758">
        <v>1303147459</v>
      </c>
      <c r="K758" s="9">
        <f>(J758/86400) + DATE(1970,1,1)</f>
        <v>40651.725219907406</v>
      </c>
      <c r="L758">
        <v>1297880659</v>
      </c>
      <c r="M758" s="9">
        <f>(L758/86400) + DATE(1970,1,1)</f>
        <v>40590.766886574071</v>
      </c>
      <c r="N758" s="18">
        <f>YEAR(M758)</f>
        <v>2011</v>
      </c>
      <c r="O758" s="18">
        <f xml:space="preserve"> ROUND((J758-L758)/86400, 0)</f>
        <v>61</v>
      </c>
      <c r="P758" t="b">
        <v>0</v>
      </c>
      <c r="Q758">
        <v>22</v>
      </c>
      <c r="R758" s="14">
        <f>IFERROR(ROUND(E758/Q758,2), "N/A")</f>
        <v>37.450000000000003</v>
      </c>
      <c r="S758" t="b">
        <v>1</v>
      </c>
      <c r="T758" t="s">
        <v>8280</v>
      </c>
      <c r="U758" t="s">
        <v>8281</v>
      </c>
    </row>
    <row r="759" spans="1:21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s="12">
        <f>ROUND(E759/D759, 0)</f>
        <v>2</v>
      </c>
      <c r="G759" t="s">
        <v>8218</v>
      </c>
      <c r="H759" t="s">
        <v>8223</v>
      </c>
      <c r="I759" t="s">
        <v>8245</v>
      </c>
      <c r="J759">
        <v>1354756714</v>
      </c>
      <c r="K759" s="9">
        <f>(J759/86400) + DATE(1970,1,1)</f>
        <v>41249.054560185185</v>
      </c>
      <c r="L759">
        <v>1353547114</v>
      </c>
      <c r="M759" s="9">
        <f>(L759/86400) + DATE(1970,1,1)</f>
        <v>41235.054560185185</v>
      </c>
      <c r="N759" s="18">
        <f>YEAR(M759)</f>
        <v>2012</v>
      </c>
      <c r="O759" s="18">
        <f xml:space="preserve"> ROUND((J759-L759)/86400, 0)</f>
        <v>14</v>
      </c>
      <c r="P759" t="b">
        <v>0</v>
      </c>
      <c r="Q759">
        <v>18</v>
      </c>
      <c r="R759" s="14">
        <f>IFERROR(ROUND(E759/Q759,2), "N/A")</f>
        <v>33.06</v>
      </c>
      <c r="S759" t="b">
        <v>1</v>
      </c>
      <c r="T759" t="s">
        <v>8280</v>
      </c>
      <c r="U759" t="s">
        <v>8281</v>
      </c>
    </row>
    <row r="760" spans="1:21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s="12">
        <f>ROUND(E760/D760, 0)</f>
        <v>1</v>
      </c>
      <c r="G760" t="s">
        <v>8218</v>
      </c>
      <c r="H760" t="s">
        <v>8223</v>
      </c>
      <c r="I760" t="s">
        <v>8245</v>
      </c>
      <c r="J760">
        <v>1286568268</v>
      </c>
      <c r="K760" s="9">
        <f>(J760/86400) + DATE(1970,1,1)</f>
        <v>40459.836435185185</v>
      </c>
      <c r="L760">
        <v>1283976268</v>
      </c>
      <c r="M760" s="9">
        <f>(L760/86400) + DATE(1970,1,1)</f>
        <v>40429.836435185185</v>
      </c>
      <c r="N760" s="18">
        <f>YEAR(M760)</f>
        <v>2010</v>
      </c>
      <c r="O760" s="18">
        <f xml:space="preserve"> ROUND((J760-L760)/86400, 0)</f>
        <v>30</v>
      </c>
      <c r="P760" t="b">
        <v>0</v>
      </c>
      <c r="Q760">
        <v>19</v>
      </c>
      <c r="R760" s="14">
        <f>IFERROR(ROUND(E760/Q760,2), "N/A")</f>
        <v>134.21</v>
      </c>
      <c r="S760" t="b">
        <v>1</v>
      </c>
      <c r="T760" t="s">
        <v>8280</v>
      </c>
      <c r="U760" t="s">
        <v>8281</v>
      </c>
    </row>
    <row r="761" spans="1:21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s="12">
        <f>ROUND(E761/D761, 0)</f>
        <v>1</v>
      </c>
      <c r="G761" t="s">
        <v>8218</v>
      </c>
      <c r="H761" t="s">
        <v>8224</v>
      </c>
      <c r="I761" t="s">
        <v>8246</v>
      </c>
      <c r="J761">
        <v>1404892539</v>
      </c>
      <c r="K761" s="9">
        <f>(J761/86400) + DATE(1970,1,1)</f>
        <v>41829.330312500002</v>
      </c>
      <c r="L761">
        <v>1401436539</v>
      </c>
      <c r="M761" s="9">
        <f>(L761/86400) + DATE(1970,1,1)</f>
        <v>41789.330312500002</v>
      </c>
      <c r="N761" s="18">
        <f>YEAR(M761)</f>
        <v>2014</v>
      </c>
      <c r="O761" s="18">
        <f xml:space="preserve"> ROUND((J761-L761)/86400, 0)</f>
        <v>40</v>
      </c>
      <c r="P761" t="b">
        <v>0</v>
      </c>
      <c r="Q761">
        <v>99</v>
      </c>
      <c r="R761" s="14">
        <f>IFERROR(ROUND(E761/Q761,2), "N/A")</f>
        <v>51.47</v>
      </c>
      <c r="S761" t="b">
        <v>1</v>
      </c>
      <c r="T761" t="s">
        <v>8280</v>
      </c>
      <c r="U761" t="s">
        <v>8281</v>
      </c>
    </row>
    <row r="762" spans="1:21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s="12">
        <f>ROUND(E762/D762, 0)</f>
        <v>0</v>
      </c>
      <c r="G762" t="s">
        <v>8220</v>
      </c>
      <c r="H762" t="s">
        <v>8223</v>
      </c>
      <c r="I762" t="s">
        <v>8245</v>
      </c>
      <c r="J762">
        <v>1480188013</v>
      </c>
      <c r="K762" s="9">
        <f>(J762/86400) + DATE(1970,1,1)</f>
        <v>42700.805706018524</v>
      </c>
      <c r="L762">
        <v>1477592413</v>
      </c>
      <c r="M762" s="9">
        <f>(L762/86400) + DATE(1970,1,1)</f>
        <v>42670.764039351852</v>
      </c>
      <c r="N762" s="18">
        <f>YEAR(M762)</f>
        <v>2016</v>
      </c>
      <c r="O762" s="18">
        <f xml:space="preserve"> ROUND((J762-L762)/86400, 0)</f>
        <v>30</v>
      </c>
      <c r="P762" t="b">
        <v>0</v>
      </c>
      <c r="Q762">
        <v>0</v>
      </c>
      <c r="R762" s="14" t="str">
        <f>IFERROR(ROUND(E762/Q762,2), "N/A")</f>
        <v>N/A</v>
      </c>
      <c r="S762" t="b">
        <v>0</v>
      </c>
      <c r="T762" t="s">
        <v>8280</v>
      </c>
      <c r="U762" t="s">
        <v>8282</v>
      </c>
    </row>
    <row r="763" spans="1:21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s="12">
        <f>ROUND(E763/D763, 0)</f>
        <v>0</v>
      </c>
      <c r="G763" t="s">
        <v>8220</v>
      </c>
      <c r="H763" t="s">
        <v>8223</v>
      </c>
      <c r="I763" t="s">
        <v>8245</v>
      </c>
      <c r="J763">
        <v>1391364126</v>
      </c>
      <c r="K763" s="9">
        <f>(J763/86400) + DATE(1970,1,1)</f>
        <v>41672.751458333332</v>
      </c>
      <c r="L763">
        <v>1388772126</v>
      </c>
      <c r="M763" s="9">
        <f>(L763/86400) + DATE(1970,1,1)</f>
        <v>41642.751458333332</v>
      </c>
      <c r="N763" s="18">
        <f>YEAR(M763)</f>
        <v>2014</v>
      </c>
      <c r="O763" s="18">
        <f xml:space="preserve"> ROUND((J763-L763)/86400, 0)</f>
        <v>30</v>
      </c>
      <c r="P763" t="b">
        <v>0</v>
      </c>
      <c r="Q763">
        <v>6</v>
      </c>
      <c r="R763" s="14">
        <f>IFERROR(ROUND(E763/Q763,2), "N/A")</f>
        <v>39.17</v>
      </c>
      <c r="S763" t="b">
        <v>0</v>
      </c>
      <c r="T763" t="s">
        <v>8280</v>
      </c>
      <c r="U763" t="s">
        <v>8282</v>
      </c>
    </row>
    <row r="764" spans="1:21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s="12">
        <f>ROUND(E764/D764, 0)</f>
        <v>0</v>
      </c>
      <c r="G764" t="s">
        <v>8220</v>
      </c>
      <c r="H764" t="s">
        <v>8237</v>
      </c>
      <c r="I764" t="s">
        <v>8255</v>
      </c>
      <c r="J764">
        <v>1480831200</v>
      </c>
      <c r="K764" s="9">
        <f>(J764/86400) + DATE(1970,1,1)</f>
        <v>42708.25</v>
      </c>
      <c r="L764">
        <v>1479328570</v>
      </c>
      <c r="M764" s="9">
        <f>(L764/86400) + DATE(1970,1,1)</f>
        <v>42690.858449074076</v>
      </c>
      <c r="N764" s="18">
        <f>YEAR(M764)</f>
        <v>2016</v>
      </c>
      <c r="O764" s="18">
        <f xml:space="preserve"> ROUND((J764-L764)/86400, 0)</f>
        <v>17</v>
      </c>
      <c r="P764" t="b">
        <v>0</v>
      </c>
      <c r="Q764">
        <v>0</v>
      </c>
      <c r="R764" s="14" t="str">
        <f>IFERROR(ROUND(E764/Q764,2), "N/A")</f>
        <v>N/A</v>
      </c>
      <c r="S764" t="b">
        <v>0</v>
      </c>
      <c r="T764" t="s">
        <v>8280</v>
      </c>
      <c r="U764" t="s">
        <v>8282</v>
      </c>
    </row>
    <row r="765" spans="1:21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s="12">
        <f>ROUND(E765/D765, 0)</f>
        <v>0</v>
      </c>
      <c r="G765" t="s">
        <v>8220</v>
      </c>
      <c r="H765" t="s">
        <v>8224</v>
      </c>
      <c r="I765" t="s">
        <v>8246</v>
      </c>
      <c r="J765">
        <v>1376563408</v>
      </c>
      <c r="K765" s="9">
        <f>(J765/86400) + DATE(1970,1,1)</f>
        <v>41501.446851851855</v>
      </c>
      <c r="L765">
        <v>1373971408</v>
      </c>
      <c r="M765" s="9">
        <f>(L765/86400) + DATE(1970,1,1)</f>
        <v>41471.446851851855</v>
      </c>
      <c r="N765" s="18">
        <f>YEAR(M765)</f>
        <v>2013</v>
      </c>
      <c r="O765" s="18">
        <f xml:space="preserve"> ROUND((J765-L765)/86400, 0)</f>
        <v>30</v>
      </c>
      <c r="P765" t="b">
        <v>0</v>
      </c>
      <c r="Q765">
        <v>1</v>
      </c>
      <c r="R765" s="14">
        <f>IFERROR(ROUND(E765/Q765,2), "N/A")</f>
        <v>5</v>
      </c>
      <c r="S765" t="b">
        <v>0</v>
      </c>
      <c r="T765" t="s">
        <v>8280</v>
      </c>
      <c r="U765" t="s">
        <v>8282</v>
      </c>
    </row>
    <row r="766" spans="1:21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s="12">
        <f>ROUND(E766/D766, 0)</f>
        <v>0</v>
      </c>
      <c r="G766" t="s">
        <v>8220</v>
      </c>
      <c r="H766" t="s">
        <v>8223</v>
      </c>
      <c r="I766" t="s">
        <v>8245</v>
      </c>
      <c r="J766">
        <v>1441858161</v>
      </c>
      <c r="K766" s="9">
        <f>(J766/86400) + DATE(1970,1,1)</f>
        <v>42257.173159722224</v>
      </c>
      <c r="L766">
        <v>1439266161</v>
      </c>
      <c r="M766" s="9">
        <f>(L766/86400) + DATE(1970,1,1)</f>
        <v>42227.173159722224</v>
      </c>
      <c r="N766" s="18">
        <f>YEAR(M766)</f>
        <v>2015</v>
      </c>
      <c r="O766" s="18">
        <f xml:space="preserve"> ROUND((J766-L766)/86400, 0)</f>
        <v>30</v>
      </c>
      <c r="P766" t="b">
        <v>0</v>
      </c>
      <c r="Q766">
        <v>0</v>
      </c>
      <c r="R766" s="14" t="str">
        <f>IFERROR(ROUND(E766/Q766,2), "N/A")</f>
        <v>N/A</v>
      </c>
      <c r="S766" t="b">
        <v>0</v>
      </c>
      <c r="T766" t="s">
        <v>8280</v>
      </c>
      <c r="U766" t="s">
        <v>8282</v>
      </c>
    </row>
    <row r="767" spans="1:21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s="12">
        <f>ROUND(E767/D767, 0)</f>
        <v>0</v>
      </c>
      <c r="G767" t="s">
        <v>8220</v>
      </c>
      <c r="H767" t="s">
        <v>8223</v>
      </c>
      <c r="I767" t="s">
        <v>8245</v>
      </c>
      <c r="J767">
        <v>1413723684</v>
      </c>
      <c r="K767" s="9">
        <f>(J767/86400) + DATE(1970,1,1)</f>
        <v>41931.542638888888</v>
      </c>
      <c r="L767">
        <v>1411131684</v>
      </c>
      <c r="M767" s="9">
        <f>(L767/86400) + DATE(1970,1,1)</f>
        <v>41901.542638888888</v>
      </c>
      <c r="N767" s="18">
        <f>YEAR(M767)</f>
        <v>2014</v>
      </c>
      <c r="O767" s="18">
        <f xml:space="preserve"> ROUND((J767-L767)/86400, 0)</f>
        <v>30</v>
      </c>
      <c r="P767" t="b">
        <v>0</v>
      </c>
      <c r="Q767">
        <v>44</v>
      </c>
      <c r="R767" s="14">
        <f>IFERROR(ROUND(E767/Q767,2), "N/A")</f>
        <v>57.3</v>
      </c>
      <c r="S767" t="b">
        <v>0</v>
      </c>
      <c r="T767" t="s">
        <v>8280</v>
      </c>
      <c r="U767" t="s">
        <v>8282</v>
      </c>
    </row>
    <row r="768" spans="1:21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s="12">
        <f>ROUND(E768/D768, 0)</f>
        <v>0</v>
      </c>
      <c r="G768" t="s">
        <v>8220</v>
      </c>
      <c r="H768" t="s">
        <v>8228</v>
      </c>
      <c r="I768" t="s">
        <v>8250</v>
      </c>
      <c r="J768">
        <v>1424112483</v>
      </c>
      <c r="K768" s="9">
        <f>(J768/86400) + DATE(1970,1,1)</f>
        <v>42051.783368055556</v>
      </c>
      <c r="L768">
        <v>1421520483</v>
      </c>
      <c r="M768" s="9">
        <f>(L768/86400) + DATE(1970,1,1)</f>
        <v>42021.783368055556</v>
      </c>
      <c r="N768" s="18">
        <f>YEAR(M768)</f>
        <v>2015</v>
      </c>
      <c r="O768" s="18">
        <f xml:space="preserve"> ROUND((J768-L768)/86400, 0)</f>
        <v>30</v>
      </c>
      <c r="P768" t="b">
        <v>0</v>
      </c>
      <c r="Q768">
        <v>0</v>
      </c>
      <c r="R768" s="14" t="str">
        <f>IFERROR(ROUND(E768/Q768,2), "N/A")</f>
        <v>N/A</v>
      </c>
      <c r="S768" t="b">
        <v>0</v>
      </c>
      <c r="T768" t="s">
        <v>8280</v>
      </c>
      <c r="U768" t="s">
        <v>8282</v>
      </c>
    </row>
    <row r="769" spans="1:21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s="12">
        <f>ROUND(E769/D769, 0)</f>
        <v>0</v>
      </c>
      <c r="G769" t="s">
        <v>8220</v>
      </c>
      <c r="H769" t="s">
        <v>8223</v>
      </c>
      <c r="I769" t="s">
        <v>8245</v>
      </c>
      <c r="J769">
        <v>1432178810</v>
      </c>
      <c r="K769" s="9">
        <f>(J769/86400) + DATE(1970,1,1)</f>
        <v>42145.143634259264</v>
      </c>
      <c r="L769">
        <v>1429586810</v>
      </c>
      <c r="M769" s="9">
        <f>(L769/86400) + DATE(1970,1,1)</f>
        <v>42115.143634259264</v>
      </c>
      <c r="N769" s="18">
        <f>YEAR(M769)</f>
        <v>2015</v>
      </c>
      <c r="O769" s="18">
        <f xml:space="preserve"> ROUND((J769-L769)/86400, 0)</f>
        <v>30</v>
      </c>
      <c r="P769" t="b">
        <v>0</v>
      </c>
      <c r="Q769">
        <v>3</v>
      </c>
      <c r="R769" s="14">
        <f>IFERROR(ROUND(E769/Q769,2), "N/A")</f>
        <v>59</v>
      </c>
      <c r="S769" t="b">
        <v>0</v>
      </c>
      <c r="T769" t="s">
        <v>8280</v>
      </c>
      <c r="U769" t="s">
        <v>8282</v>
      </c>
    </row>
    <row r="770" spans="1:21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s="12">
        <f>ROUND(E770/D770, 0)</f>
        <v>0</v>
      </c>
      <c r="G770" t="s">
        <v>8220</v>
      </c>
      <c r="H770" t="s">
        <v>8223</v>
      </c>
      <c r="I770" t="s">
        <v>8245</v>
      </c>
      <c r="J770">
        <v>1387169890</v>
      </c>
      <c r="K770" s="9">
        <f>(J770/86400) + DATE(1970,1,1)</f>
        <v>41624.207060185188</v>
      </c>
      <c r="L770">
        <v>1384577890</v>
      </c>
      <c r="M770" s="9">
        <f>(L770/86400) + DATE(1970,1,1)</f>
        <v>41594.207060185188</v>
      </c>
      <c r="N770" s="18">
        <f>YEAR(M770)</f>
        <v>2013</v>
      </c>
      <c r="O770" s="18">
        <f xml:space="preserve"> ROUND((J770-L770)/86400, 0)</f>
        <v>30</v>
      </c>
      <c r="P770" t="b">
        <v>0</v>
      </c>
      <c r="Q770">
        <v>0</v>
      </c>
      <c r="R770" s="14" t="str">
        <f>IFERROR(ROUND(E770/Q770,2), "N/A")</f>
        <v>N/A</v>
      </c>
      <c r="S770" t="b">
        <v>0</v>
      </c>
      <c r="T770" t="s">
        <v>8280</v>
      </c>
      <c r="U770" t="s">
        <v>8282</v>
      </c>
    </row>
    <row r="771" spans="1:21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s="12">
        <f>ROUND(E771/D771, 0)</f>
        <v>0</v>
      </c>
      <c r="G771" t="s">
        <v>8220</v>
      </c>
      <c r="H771" t="s">
        <v>8223</v>
      </c>
      <c r="I771" t="s">
        <v>8245</v>
      </c>
      <c r="J771">
        <v>1388102094</v>
      </c>
      <c r="K771" s="9">
        <f>(J771/86400) + DATE(1970,1,1)</f>
        <v>41634.996458333335</v>
      </c>
      <c r="L771">
        <v>1385510094</v>
      </c>
      <c r="M771" s="9">
        <f>(L771/86400) + DATE(1970,1,1)</f>
        <v>41604.996458333335</v>
      </c>
      <c r="N771" s="18">
        <f>YEAR(M771)</f>
        <v>2013</v>
      </c>
      <c r="O771" s="18">
        <f xml:space="preserve"> ROUND((J771-L771)/86400, 0)</f>
        <v>30</v>
      </c>
      <c r="P771" t="b">
        <v>0</v>
      </c>
      <c r="Q771">
        <v>52</v>
      </c>
      <c r="R771" s="14">
        <f>IFERROR(ROUND(E771/Q771,2), "N/A")</f>
        <v>31.85</v>
      </c>
      <c r="S771" t="b">
        <v>0</v>
      </c>
      <c r="T771" t="s">
        <v>8280</v>
      </c>
      <c r="U771" t="s">
        <v>8282</v>
      </c>
    </row>
    <row r="772" spans="1:21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s="12">
        <f>ROUND(E772/D772, 0)</f>
        <v>0</v>
      </c>
      <c r="G772" t="s">
        <v>8220</v>
      </c>
      <c r="H772" t="s">
        <v>8223</v>
      </c>
      <c r="I772" t="s">
        <v>8245</v>
      </c>
      <c r="J772">
        <v>1361750369</v>
      </c>
      <c r="K772" s="9">
        <f>(J772/86400) + DATE(1970,1,1)</f>
        <v>41329.9996412037</v>
      </c>
      <c r="L772">
        <v>1358294369</v>
      </c>
      <c r="M772" s="9">
        <f>(L772/86400) + DATE(1970,1,1)</f>
        <v>41289.9996412037</v>
      </c>
      <c r="N772" s="18">
        <f>YEAR(M772)</f>
        <v>2013</v>
      </c>
      <c r="O772" s="18">
        <f xml:space="preserve"> ROUND((J772-L772)/86400, 0)</f>
        <v>40</v>
      </c>
      <c r="P772" t="b">
        <v>0</v>
      </c>
      <c r="Q772">
        <v>0</v>
      </c>
      <c r="R772" s="14" t="str">
        <f>IFERROR(ROUND(E772/Q772,2), "N/A")</f>
        <v>N/A</v>
      </c>
      <c r="S772" t="b">
        <v>0</v>
      </c>
      <c r="T772" t="s">
        <v>8280</v>
      </c>
      <c r="U772" t="s">
        <v>8282</v>
      </c>
    </row>
    <row r="773" spans="1:21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s="12">
        <f>ROUND(E773/D773, 0)</f>
        <v>0</v>
      </c>
      <c r="G773" t="s">
        <v>8220</v>
      </c>
      <c r="H773" t="s">
        <v>8223</v>
      </c>
      <c r="I773" t="s">
        <v>8245</v>
      </c>
      <c r="J773">
        <v>1454183202</v>
      </c>
      <c r="K773" s="9">
        <f>(J773/86400) + DATE(1970,1,1)</f>
        <v>42399.824097222227</v>
      </c>
      <c r="L773">
        <v>1449863202</v>
      </c>
      <c r="M773" s="9">
        <f>(L773/86400) + DATE(1970,1,1)</f>
        <v>42349.824097222227</v>
      </c>
      <c r="N773" s="18">
        <f>YEAR(M773)</f>
        <v>2015</v>
      </c>
      <c r="O773" s="18">
        <f xml:space="preserve"> ROUND((J773-L773)/86400, 0)</f>
        <v>50</v>
      </c>
      <c r="P773" t="b">
        <v>0</v>
      </c>
      <c r="Q773">
        <v>1</v>
      </c>
      <c r="R773" s="14">
        <f>IFERROR(ROUND(E773/Q773,2), "N/A")</f>
        <v>10</v>
      </c>
      <c r="S773" t="b">
        <v>0</v>
      </c>
      <c r="T773" t="s">
        <v>8280</v>
      </c>
      <c r="U773" t="s">
        <v>8282</v>
      </c>
    </row>
    <row r="774" spans="1:21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s="12">
        <f>ROUND(E774/D774, 0)</f>
        <v>0</v>
      </c>
      <c r="G774" t="s">
        <v>8220</v>
      </c>
      <c r="H774" t="s">
        <v>8223</v>
      </c>
      <c r="I774" t="s">
        <v>8245</v>
      </c>
      <c r="J774">
        <v>1257047940</v>
      </c>
      <c r="K774" s="9">
        <f>(J774/86400) + DATE(1970,1,1)</f>
        <v>40118.165972222225</v>
      </c>
      <c r="L774">
        <v>1252718519</v>
      </c>
      <c r="M774" s="9">
        <f>(L774/86400) + DATE(1970,1,1)</f>
        <v>40068.056932870371</v>
      </c>
      <c r="N774" s="18">
        <f>YEAR(M774)</f>
        <v>2009</v>
      </c>
      <c r="O774" s="18">
        <f xml:space="preserve"> ROUND((J774-L774)/86400, 0)</f>
        <v>50</v>
      </c>
      <c r="P774" t="b">
        <v>0</v>
      </c>
      <c r="Q774">
        <v>1</v>
      </c>
      <c r="R774" s="14">
        <f>IFERROR(ROUND(E774/Q774,2), "N/A")</f>
        <v>50</v>
      </c>
      <c r="S774" t="b">
        <v>0</v>
      </c>
      <c r="T774" t="s">
        <v>8280</v>
      </c>
      <c r="U774" t="s">
        <v>8282</v>
      </c>
    </row>
    <row r="775" spans="1:21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s="12">
        <f>ROUND(E775/D775, 0)</f>
        <v>0</v>
      </c>
      <c r="G775" t="s">
        <v>8220</v>
      </c>
      <c r="H775" t="s">
        <v>8224</v>
      </c>
      <c r="I775" t="s">
        <v>8246</v>
      </c>
      <c r="J775">
        <v>1431298860</v>
      </c>
      <c r="K775" s="9">
        <f>(J775/86400) + DATE(1970,1,1)</f>
        <v>42134.959027777775</v>
      </c>
      <c r="L775">
        <v>1428341985</v>
      </c>
      <c r="M775" s="9">
        <f>(L775/86400) + DATE(1970,1,1)</f>
        <v>42100.735937500001</v>
      </c>
      <c r="N775" s="18">
        <f>YEAR(M775)</f>
        <v>2015</v>
      </c>
      <c r="O775" s="18">
        <f xml:space="preserve"> ROUND((J775-L775)/86400, 0)</f>
        <v>34</v>
      </c>
      <c r="P775" t="b">
        <v>0</v>
      </c>
      <c r="Q775">
        <v>2</v>
      </c>
      <c r="R775" s="14">
        <f>IFERROR(ROUND(E775/Q775,2), "N/A")</f>
        <v>16</v>
      </c>
      <c r="S775" t="b">
        <v>0</v>
      </c>
      <c r="T775" t="s">
        <v>8280</v>
      </c>
      <c r="U775" t="s">
        <v>8282</v>
      </c>
    </row>
    <row r="776" spans="1:21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s="12">
        <f>ROUND(E776/D776, 0)</f>
        <v>1</v>
      </c>
      <c r="G776" t="s">
        <v>8220</v>
      </c>
      <c r="H776" t="s">
        <v>8223</v>
      </c>
      <c r="I776" t="s">
        <v>8245</v>
      </c>
      <c r="J776">
        <v>1393181018</v>
      </c>
      <c r="K776" s="9">
        <f>(J776/86400) + DATE(1970,1,1)</f>
        <v>41693.780300925922</v>
      </c>
      <c r="L776">
        <v>1390589018</v>
      </c>
      <c r="M776" s="9">
        <f>(L776/86400) + DATE(1970,1,1)</f>
        <v>41663.780300925922</v>
      </c>
      <c r="N776" s="18">
        <f>YEAR(M776)</f>
        <v>2014</v>
      </c>
      <c r="O776" s="18">
        <f xml:space="preserve"> ROUND((J776-L776)/86400, 0)</f>
        <v>30</v>
      </c>
      <c r="P776" t="b">
        <v>0</v>
      </c>
      <c r="Q776">
        <v>9</v>
      </c>
      <c r="R776" s="14">
        <f>IFERROR(ROUND(E776/Q776,2), "N/A")</f>
        <v>39</v>
      </c>
      <c r="S776" t="b">
        <v>0</v>
      </c>
      <c r="T776" t="s">
        <v>8280</v>
      </c>
      <c r="U776" t="s">
        <v>8282</v>
      </c>
    </row>
    <row r="777" spans="1:21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s="12">
        <f>ROUND(E777/D777, 0)</f>
        <v>0</v>
      </c>
      <c r="G777" t="s">
        <v>8220</v>
      </c>
      <c r="H777" t="s">
        <v>8223</v>
      </c>
      <c r="I777" t="s">
        <v>8245</v>
      </c>
      <c r="J777">
        <v>1323998795</v>
      </c>
      <c r="K777" s="9">
        <f>(J777/86400) + DATE(1970,1,1)</f>
        <v>40893.060127314813</v>
      </c>
      <c r="L777">
        <v>1321406795</v>
      </c>
      <c r="M777" s="9">
        <f>(L777/86400) + DATE(1970,1,1)</f>
        <v>40863.060127314813</v>
      </c>
      <c r="N777" s="18">
        <f>YEAR(M777)</f>
        <v>2011</v>
      </c>
      <c r="O777" s="18">
        <f xml:space="preserve"> ROUND((J777-L777)/86400, 0)</f>
        <v>30</v>
      </c>
      <c r="P777" t="b">
        <v>0</v>
      </c>
      <c r="Q777">
        <v>5</v>
      </c>
      <c r="R777" s="14">
        <f>IFERROR(ROUND(E777/Q777,2), "N/A")</f>
        <v>34</v>
      </c>
      <c r="S777" t="b">
        <v>0</v>
      </c>
      <c r="T777" t="s">
        <v>8280</v>
      </c>
      <c r="U777" t="s">
        <v>8282</v>
      </c>
    </row>
    <row r="778" spans="1:21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s="12">
        <f>ROUND(E778/D778, 0)</f>
        <v>1</v>
      </c>
      <c r="G778" t="s">
        <v>8220</v>
      </c>
      <c r="H778" t="s">
        <v>8223</v>
      </c>
      <c r="I778" t="s">
        <v>8245</v>
      </c>
      <c r="J778">
        <v>1444539600</v>
      </c>
      <c r="K778" s="9">
        <f>(J778/86400) + DATE(1970,1,1)</f>
        <v>42288.208333333328</v>
      </c>
      <c r="L778">
        <v>1441297645</v>
      </c>
      <c r="M778" s="9">
        <f>(L778/86400) + DATE(1970,1,1)</f>
        <v>42250.685706018514</v>
      </c>
      <c r="N778" s="18">
        <f>YEAR(M778)</f>
        <v>2015</v>
      </c>
      <c r="O778" s="18">
        <f xml:space="preserve"> ROUND((J778-L778)/86400, 0)</f>
        <v>38</v>
      </c>
      <c r="P778" t="b">
        <v>0</v>
      </c>
      <c r="Q778">
        <v>57</v>
      </c>
      <c r="R778" s="14">
        <f>IFERROR(ROUND(E778/Q778,2), "N/A")</f>
        <v>63.12</v>
      </c>
      <c r="S778" t="b">
        <v>0</v>
      </c>
      <c r="T778" t="s">
        <v>8280</v>
      </c>
      <c r="U778" t="s">
        <v>8282</v>
      </c>
    </row>
    <row r="779" spans="1:21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s="12">
        <f>ROUND(E779/D779, 0)</f>
        <v>0</v>
      </c>
      <c r="G779" t="s">
        <v>8220</v>
      </c>
      <c r="H779" t="s">
        <v>8223</v>
      </c>
      <c r="I779" t="s">
        <v>8245</v>
      </c>
      <c r="J779">
        <v>1375313577</v>
      </c>
      <c r="K779" s="9">
        <f>(J779/86400) + DATE(1970,1,1)</f>
        <v>41486.981215277774</v>
      </c>
      <c r="L779">
        <v>1372721577</v>
      </c>
      <c r="M779" s="9">
        <f>(L779/86400) + DATE(1970,1,1)</f>
        <v>41456.981215277774</v>
      </c>
      <c r="N779" s="18">
        <f>YEAR(M779)</f>
        <v>2013</v>
      </c>
      <c r="O779" s="18">
        <f xml:space="preserve"> ROUND((J779-L779)/86400, 0)</f>
        <v>30</v>
      </c>
      <c r="P779" t="b">
        <v>0</v>
      </c>
      <c r="Q779">
        <v>3</v>
      </c>
      <c r="R779" s="14">
        <f>IFERROR(ROUND(E779/Q779,2), "N/A")</f>
        <v>7</v>
      </c>
      <c r="S779" t="b">
        <v>0</v>
      </c>
      <c r="T779" t="s">
        <v>8280</v>
      </c>
      <c r="U779" t="s">
        <v>8282</v>
      </c>
    </row>
    <row r="780" spans="1:21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s="12">
        <f>ROUND(E780/D780, 0)</f>
        <v>0</v>
      </c>
      <c r="G780" t="s">
        <v>8220</v>
      </c>
      <c r="H780" t="s">
        <v>8223</v>
      </c>
      <c r="I780" t="s">
        <v>8245</v>
      </c>
      <c r="J780">
        <v>1398876680</v>
      </c>
      <c r="K780" s="9">
        <f>(J780/86400) + DATE(1970,1,1)</f>
        <v>41759.702314814815</v>
      </c>
      <c r="L780">
        <v>1396284680</v>
      </c>
      <c r="M780" s="9">
        <f>(L780/86400) + DATE(1970,1,1)</f>
        <v>41729.702314814815</v>
      </c>
      <c r="N780" s="18">
        <f>YEAR(M780)</f>
        <v>2014</v>
      </c>
      <c r="O780" s="18">
        <f xml:space="preserve"> ROUND((J780-L780)/86400, 0)</f>
        <v>30</v>
      </c>
      <c r="P780" t="b">
        <v>0</v>
      </c>
      <c r="Q780">
        <v>1</v>
      </c>
      <c r="R780" s="14">
        <f>IFERROR(ROUND(E780/Q780,2), "N/A")</f>
        <v>2</v>
      </c>
      <c r="S780" t="b">
        <v>0</v>
      </c>
      <c r="T780" t="s">
        <v>8280</v>
      </c>
      <c r="U780" t="s">
        <v>8282</v>
      </c>
    </row>
    <row r="781" spans="1:21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s="12">
        <f>ROUND(E781/D781, 0)</f>
        <v>0</v>
      </c>
      <c r="G781" t="s">
        <v>8220</v>
      </c>
      <c r="H781" t="s">
        <v>8223</v>
      </c>
      <c r="I781" t="s">
        <v>8245</v>
      </c>
      <c r="J781">
        <v>1287115200</v>
      </c>
      <c r="K781" s="9">
        <f>(J781/86400) + DATE(1970,1,1)</f>
        <v>40466.166666666664</v>
      </c>
      <c r="L781">
        <v>1284567905</v>
      </c>
      <c r="M781" s="9">
        <f>(L781/86400) + DATE(1970,1,1)</f>
        <v>40436.68408564815</v>
      </c>
      <c r="N781" s="18">
        <f>YEAR(M781)</f>
        <v>2010</v>
      </c>
      <c r="O781" s="18">
        <f xml:space="preserve"> ROUND((J781-L781)/86400, 0)</f>
        <v>29</v>
      </c>
      <c r="P781" t="b">
        <v>0</v>
      </c>
      <c r="Q781">
        <v>6</v>
      </c>
      <c r="R781" s="14">
        <f>IFERROR(ROUND(E781/Q781,2), "N/A")</f>
        <v>66.67</v>
      </c>
      <c r="S781" t="b">
        <v>0</v>
      </c>
      <c r="T781" t="s">
        <v>8280</v>
      </c>
      <c r="U781" t="s">
        <v>8282</v>
      </c>
    </row>
    <row r="782" spans="1:21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s="12">
        <f>ROUND(E782/D782, 0)</f>
        <v>1</v>
      </c>
      <c r="G782" t="s">
        <v>8218</v>
      </c>
      <c r="H782" t="s">
        <v>8223</v>
      </c>
      <c r="I782" t="s">
        <v>8245</v>
      </c>
      <c r="J782">
        <v>1304439025</v>
      </c>
      <c r="K782" s="9">
        <f>(J782/86400) + DATE(1970,1,1)</f>
        <v>40666.673900462964</v>
      </c>
      <c r="L782">
        <v>1301847025</v>
      </c>
      <c r="M782" s="9">
        <f>(L782/86400) + DATE(1970,1,1)</f>
        <v>40636.673900462964</v>
      </c>
      <c r="N782" s="18">
        <f>YEAR(M782)</f>
        <v>2011</v>
      </c>
      <c r="O782" s="18">
        <f xml:space="preserve"> ROUND((J782-L782)/86400, 0)</f>
        <v>30</v>
      </c>
      <c r="P782" t="b">
        <v>0</v>
      </c>
      <c r="Q782">
        <v>27</v>
      </c>
      <c r="R782" s="14">
        <f>IFERROR(ROUND(E782/Q782,2), "N/A")</f>
        <v>38.520000000000003</v>
      </c>
      <c r="S782" t="b">
        <v>1</v>
      </c>
      <c r="T782" t="s">
        <v>8283</v>
      </c>
      <c r="U782" t="s">
        <v>8284</v>
      </c>
    </row>
    <row r="783" spans="1:21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s="12">
        <f>ROUND(E783/D783, 0)</f>
        <v>1</v>
      </c>
      <c r="G783" t="s">
        <v>8218</v>
      </c>
      <c r="H783" t="s">
        <v>8223</v>
      </c>
      <c r="I783" t="s">
        <v>8245</v>
      </c>
      <c r="J783">
        <v>1370649674</v>
      </c>
      <c r="K783" s="9">
        <f>(J783/86400) + DATE(1970,1,1)</f>
        <v>41433.000856481478</v>
      </c>
      <c r="L783">
        <v>1368057674</v>
      </c>
      <c r="M783" s="9">
        <f>(L783/86400) + DATE(1970,1,1)</f>
        <v>41403.000856481478</v>
      </c>
      <c r="N783" s="18">
        <f>YEAR(M783)</f>
        <v>2013</v>
      </c>
      <c r="O783" s="18">
        <f xml:space="preserve"> ROUND((J783-L783)/86400, 0)</f>
        <v>30</v>
      </c>
      <c r="P783" t="b">
        <v>0</v>
      </c>
      <c r="Q783">
        <v>25</v>
      </c>
      <c r="R783" s="14">
        <f>IFERROR(ROUND(E783/Q783,2), "N/A")</f>
        <v>42.61</v>
      </c>
      <c r="S783" t="b">
        <v>1</v>
      </c>
      <c r="T783" t="s">
        <v>8283</v>
      </c>
      <c r="U783" t="s">
        <v>8284</v>
      </c>
    </row>
    <row r="784" spans="1:21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s="12">
        <f>ROUND(E784/D784, 0)</f>
        <v>1</v>
      </c>
      <c r="G784" t="s">
        <v>8218</v>
      </c>
      <c r="H784" t="s">
        <v>8223</v>
      </c>
      <c r="I784" t="s">
        <v>8245</v>
      </c>
      <c r="J784">
        <v>1345918302</v>
      </c>
      <c r="K784" s="9">
        <f>(J784/86400) + DATE(1970,1,1)</f>
        <v>41146.758125</v>
      </c>
      <c r="L784">
        <v>1343326302</v>
      </c>
      <c r="M784" s="9">
        <f>(L784/86400) + DATE(1970,1,1)</f>
        <v>41116.758125</v>
      </c>
      <c r="N784" s="18">
        <f>YEAR(M784)</f>
        <v>2012</v>
      </c>
      <c r="O784" s="18">
        <f xml:space="preserve"> ROUND((J784-L784)/86400, 0)</f>
        <v>30</v>
      </c>
      <c r="P784" t="b">
        <v>0</v>
      </c>
      <c r="Q784">
        <v>14</v>
      </c>
      <c r="R784" s="14">
        <f>IFERROR(ROUND(E784/Q784,2), "N/A")</f>
        <v>50</v>
      </c>
      <c r="S784" t="b">
        <v>1</v>
      </c>
      <c r="T784" t="s">
        <v>8283</v>
      </c>
      <c r="U784" t="s">
        <v>8284</v>
      </c>
    </row>
    <row r="785" spans="1:21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s="12">
        <f>ROUND(E785/D785, 0)</f>
        <v>1</v>
      </c>
      <c r="G785" t="s">
        <v>8218</v>
      </c>
      <c r="H785" t="s">
        <v>8223</v>
      </c>
      <c r="I785" t="s">
        <v>8245</v>
      </c>
      <c r="J785">
        <v>1335564000</v>
      </c>
      <c r="K785" s="9">
        <f>(J785/86400) + DATE(1970,1,1)</f>
        <v>41026.916666666664</v>
      </c>
      <c r="L785">
        <v>1332182049</v>
      </c>
      <c r="M785" s="9">
        <f>(L785/86400) + DATE(1970,1,1)</f>
        <v>40987.773715277777</v>
      </c>
      <c r="N785" s="18">
        <f>YEAR(M785)</f>
        <v>2012</v>
      </c>
      <c r="O785" s="18">
        <f xml:space="preserve"> ROUND((J785-L785)/86400, 0)</f>
        <v>39</v>
      </c>
      <c r="P785" t="b">
        <v>0</v>
      </c>
      <c r="Q785">
        <v>35</v>
      </c>
      <c r="R785" s="14">
        <f>IFERROR(ROUND(E785/Q785,2), "N/A")</f>
        <v>63.49</v>
      </c>
      <c r="S785" t="b">
        <v>1</v>
      </c>
      <c r="T785" t="s">
        <v>8283</v>
      </c>
      <c r="U785" t="s">
        <v>8284</v>
      </c>
    </row>
    <row r="786" spans="1:21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s="12">
        <f>ROUND(E786/D786, 0)</f>
        <v>1</v>
      </c>
      <c r="G786" t="s">
        <v>8218</v>
      </c>
      <c r="H786" t="s">
        <v>8223</v>
      </c>
      <c r="I786" t="s">
        <v>8245</v>
      </c>
      <c r="J786">
        <v>1395023719</v>
      </c>
      <c r="K786" s="9">
        <f>(J786/86400) + DATE(1970,1,1)</f>
        <v>41715.107858796298</v>
      </c>
      <c r="L786">
        <v>1391571319</v>
      </c>
      <c r="M786" s="9">
        <f>(L786/86400) + DATE(1970,1,1)</f>
        <v>41675.149525462963</v>
      </c>
      <c r="N786" s="18">
        <f>YEAR(M786)</f>
        <v>2014</v>
      </c>
      <c r="O786" s="18">
        <f xml:space="preserve"> ROUND((J786-L786)/86400, 0)</f>
        <v>40</v>
      </c>
      <c r="P786" t="b">
        <v>0</v>
      </c>
      <c r="Q786">
        <v>10</v>
      </c>
      <c r="R786" s="14">
        <f>IFERROR(ROUND(E786/Q786,2), "N/A")</f>
        <v>102.5</v>
      </c>
      <c r="S786" t="b">
        <v>1</v>
      </c>
      <c r="T786" t="s">
        <v>8283</v>
      </c>
      <c r="U786" t="s">
        <v>8284</v>
      </c>
    </row>
    <row r="787" spans="1:21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s="12">
        <f>ROUND(E787/D787, 0)</f>
        <v>2</v>
      </c>
      <c r="G787" t="s">
        <v>8218</v>
      </c>
      <c r="H787" t="s">
        <v>8223</v>
      </c>
      <c r="I787" t="s">
        <v>8245</v>
      </c>
      <c r="J787">
        <v>1362060915</v>
      </c>
      <c r="K787" s="9">
        <f>(J787/86400) + DATE(1970,1,1)</f>
        <v>41333.593923611115</v>
      </c>
      <c r="L787">
        <v>1359468915</v>
      </c>
      <c r="M787" s="9">
        <f>(L787/86400) + DATE(1970,1,1)</f>
        <v>41303.593923611115</v>
      </c>
      <c r="N787" s="18">
        <f>YEAR(M787)</f>
        <v>2013</v>
      </c>
      <c r="O787" s="18">
        <f xml:space="preserve"> ROUND((J787-L787)/86400, 0)</f>
        <v>30</v>
      </c>
      <c r="P787" t="b">
        <v>0</v>
      </c>
      <c r="Q787">
        <v>29</v>
      </c>
      <c r="R787" s="14">
        <f>IFERROR(ROUND(E787/Q787,2), "N/A")</f>
        <v>31.14</v>
      </c>
      <c r="S787" t="b">
        <v>1</v>
      </c>
      <c r="T787" t="s">
        <v>8283</v>
      </c>
      <c r="U787" t="s">
        <v>8284</v>
      </c>
    </row>
    <row r="788" spans="1:21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s="12">
        <f>ROUND(E788/D788, 0)</f>
        <v>1</v>
      </c>
      <c r="G788" t="s">
        <v>8218</v>
      </c>
      <c r="H788" t="s">
        <v>8223</v>
      </c>
      <c r="I788" t="s">
        <v>8245</v>
      </c>
      <c r="J788">
        <v>1336751220</v>
      </c>
      <c r="K788" s="9">
        <f>(J788/86400) + DATE(1970,1,1)</f>
        <v>41040.657638888893</v>
      </c>
      <c r="L788">
        <v>1331774434</v>
      </c>
      <c r="M788" s="9">
        <f>(L788/86400) + DATE(1970,1,1)</f>
        <v>40983.055949074071</v>
      </c>
      <c r="N788" s="18">
        <f>YEAR(M788)</f>
        <v>2012</v>
      </c>
      <c r="O788" s="18">
        <f xml:space="preserve"> ROUND((J788-L788)/86400, 0)</f>
        <v>58</v>
      </c>
      <c r="P788" t="b">
        <v>0</v>
      </c>
      <c r="Q788">
        <v>44</v>
      </c>
      <c r="R788" s="14">
        <f>IFERROR(ROUND(E788/Q788,2), "N/A")</f>
        <v>162.27000000000001</v>
      </c>
      <c r="S788" t="b">
        <v>1</v>
      </c>
      <c r="T788" t="s">
        <v>8283</v>
      </c>
      <c r="U788" t="s">
        <v>8284</v>
      </c>
    </row>
    <row r="789" spans="1:21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s="12">
        <f>ROUND(E789/D789, 0)</f>
        <v>1</v>
      </c>
      <c r="G789" t="s">
        <v>8218</v>
      </c>
      <c r="H789" t="s">
        <v>8223</v>
      </c>
      <c r="I789" t="s">
        <v>8245</v>
      </c>
      <c r="J789">
        <v>1383318226</v>
      </c>
      <c r="K789" s="9">
        <f>(J789/86400) + DATE(1970,1,1)</f>
        <v>41579.627615740741</v>
      </c>
      <c r="L789">
        <v>1380726226</v>
      </c>
      <c r="M789" s="9">
        <f>(L789/86400) + DATE(1970,1,1)</f>
        <v>41549.627615740741</v>
      </c>
      <c r="N789" s="18">
        <f>YEAR(M789)</f>
        <v>2013</v>
      </c>
      <c r="O789" s="18">
        <f xml:space="preserve"> ROUND((J789-L789)/86400, 0)</f>
        <v>30</v>
      </c>
      <c r="P789" t="b">
        <v>0</v>
      </c>
      <c r="Q789">
        <v>17</v>
      </c>
      <c r="R789" s="14">
        <f>IFERROR(ROUND(E789/Q789,2), "N/A")</f>
        <v>80.59</v>
      </c>
      <c r="S789" t="b">
        <v>1</v>
      </c>
      <c r="T789" t="s">
        <v>8283</v>
      </c>
      <c r="U789" t="s">
        <v>8284</v>
      </c>
    </row>
    <row r="790" spans="1:21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s="12">
        <f>ROUND(E790/D790, 0)</f>
        <v>2</v>
      </c>
      <c r="G790" t="s">
        <v>8218</v>
      </c>
      <c r="H790" t="s">
        <v>8223</v>
      </c>
      <c r="I790" t="s">
        <v>8245</v>
      </c>
      <c r="J790">
        <v>1341633540</v>
      </c>
      <c r="K790" s="9">
        <f>(J790/86400) + DATE(1970,1,1)</f>
        <v>41097.165972222225</v>
      </c>
      <c r="L790">
        <v>1338336588</v>
      </c>
      <c r="M790" s="9">
        <f>(L790/86400) + DATE(1970,1,1)</f>
        <v>41059.006805555553</v>
      </c>
      <c r="N790" s="18">
        <f>YEAR(M790)</f>
        <v>2012</v>
      </c>
      <c r="O790" s="18">
        <f xml:space="preserve"> ROUND((J790-L790)/86400, 0)</f>
        <v>38</v>
      </c>
      <c r="P790" t="b">
        <v>0</v>
      </c>
      <c r="Q790">
        <v>34</v>
      </c>
      <c r="R790" s="14">
        <f>IFERROR(ROUND(E790/Q790,2), "N/A")</f>
        <v>59.85</v>
      </c>
      <c r="S790" t="b">
        <v>1</v>
      </c>
      <c r="T790" t="s">
        <v>8283</v>
      </c>
      <c r="U790" t="s">
        <v>8284</v>
      </c>
    </row>
    <row r="791" spans="1:21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s="12">
        <f>ROUND(E791/D791, 0)</f>
        <v>1</v>
      </c>
      <c r="G791" t="s">
        <v>8218</v>
      </c>
      <c r="H791" t="s">
        <v>8223</v>
      </c>
      <c r="I791" t="s">
        <v>8245</v>
      </c>
      <c r="J791">
        <v>1358755140</v>
      </c>
      <c r="K791" s="9">
        <f>(J791/86400) + DATE(1970,1,1)</f>
        <v>41295.332638888889</v>
      </c>
      <c r="L791">
        <v>1357187280</v>
      </c>
      <c r="M791" s="9">
        <f>(L791/86400) + DATE(1970,1,1)</f>
        <v>41277.186111111107</v>
      </c>
      <c r="N791" s="18">
        <f>YEAR(M791)</f>
        <v>2013</v>
      </c>
      <c r="O791" s="18">
        <f xml:space="preserve"> ROUND((J791-L791)/86400, 0)</f>
        <v>18</v>
      </c>
      <c r="P791" t="b">
        <v>0</v>
      </c>
      <c r="Q791">
        <v>14</v>
      </c>
      <c r="R791" s="14">
        <f>IFERROR(ROUND(E791/Q791,2), "N/A")</f>
        <v>132.86000000000001</v>
      </c>
      <c r="S791" t="b">
        <v>1</v>
      </c>
      <c r="T791" t="s">
        <v>8283</v>
      </c>
      <c r="U791" t="s">
        <v>8284</v>
      </c>
    </row>
    <row r="792" spans="1:21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s="12">
        <f>ROUND(E792/D792, 0)</f>
        <v>1</v>
      </c>
      <c r="G792" t="s">
        <v>8218</v>
      </c>
      <c r="H792" t="s">
        <v>8223</v>
      </c>
      <c r="I792" t="s">
        <v>8245</v>
      </c>
      <c r="J792">
        <v>1359680939</v>
      </c>
      <c r="K792" s="9">
        <f>(J792/86400) + DATE(1970,1,1)</f>
        <v>41306.047905092593</v>
      </c>
      <c r="L792">
        <v>1357088939</v>
      </c>
      <c r="M792" s="9">
        <f>(L792/86400) + DATE(1970,1,1)</f>
        <v>41276.047905092593</v>
      </c>
      <c r="N792" s="18">
        <f>YEAR(M792)</f>
        <v>2013</v>
      </c>
      <c r="O792" s="18">
        <f xml:space="preserve"> ROUND((J792-L792)/86400, 0)</f>
        <v>30</v>
      </c>
      <c r="P792" t="b">
        <v>0</v>
      </c>
      <c r="Q792">
        <v>156</v>
      </c>
      <c r="R792" s="14">
        <f>IFERROR(ROUND(E792/Q792,2), "N/A")</f>
        <v>92.55</v>
      </c>
      <c r="S792" t="b">
        <v>1</v>
      </c>
      <c r="T792" t="s">
        <v>8283</v>
      </c>
      <c r="U792" t="s">
        <v>8284</v>
      </c>
    </row>
    <row r="793" spans="1:21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s="12">
        <f>ROUND(E793/D793, 0)</f>
        <v>1</v>
      </c>
      <c r="G793" t="s">
        <v>8218</v>
      </c>
      <c r="H793" t="s">
        <v>8223</v>
      </c>
      <c r="I793" t="s">
        <v>8245</v>
      </c>
      <c r="J793">
        <v>1384322340</v>
      </c>
      <c r="K793" s="9">
        <f>(J793/86400) + DATE(1970,1,1)</f>
        <v>41591.249305555553</v>
      </c>
      <c r="L793">
        <v>1381430646</v>
      </c>
      <c r="M793" s="9">
        <f>(L793/86400) + DATE(1970,1,1)</f>
        <v>41557.780624999999</v>
      </c>
      <c r="N793" s="18">
        <f>YEAR(M793)</f>
        <v>2013</v>
      </c>
      <c r="O793" s="18">
        <f xml:space="preserve"> ROUND((J793-L793)/86400, 0)</f>
        <v>33</v>
      </c>
      <c r="P793" t="b">
        <v>0</v>
      </c>
      <c r="Q793">
        <v>128</v>
      </c>
      <c r="R793" s="14">
        <f>IFERROR(ROUND(E793/Q793,2), "N/A")</f>
        <v>60.86</v>
      </c>
      <c r="S793" t="b">
        <v>1</v>
      </c>
      <c r="T793" t="s">
        <v>8283</v>
      </c>
      <c r="U793" t="s">
        <v>8284</v>
      </c>
    </row>
    <row r="794" spans="1:21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s="12">
        <f>ROUND(E794/D794, 0)</f>
        <v>1</v>
      </c>
      <c r="G794" t="s">
        <v>8218</v>
      </c>
      <c r="H794" t="s">
        <v>8223</v>
      </c>
      <c r="I794" t="s">
        <v>8245</v>
      </c>
      <c r="J794">
        <v>1383861483</v>
      </c>
      <c r="K794" s="9">
        <f>(J794/86400) + DATE(1970,1,1)</f>
        <v>41585.915312500001</v>
      </c>
      <c r="L794">
        <v>1381265883</v>
      </c>
      <c r="M794" s="9">
        <f>(L794/86400) + DATE(1970,1,1)</f>
        <v>41555.87364583333</v>
      </c>
      <c r="N794" s="18">
        <f>YEAR(M794)</f>
        <v>2013</v>
      </c>
      <c r="O794" s="18">
        <f xml:space="preserve"> ROUND((J794-L794)/86400, 0)</f>
        <v>30</v>
      </c>
      <c r="P794" t="b">
        <v>0</v>
      </c>
      <c r="Q794">
        <v>60</v>
      </c>
      <c r="R794" s="14">
        <f>IFERROR(ROUND(E794/Q794,2), "N/A")</f>
        <v>41.85</v>
      </c>
      <c r="S794" t="b">
        <v>1</v>
      </c>
      <c r="T794" t="s">
        <v>8283</v>
      </c>
      <c r="U794" t="s">
        <v>8284</v>
      </c>
    </row>
    <row r="795" spans="1:21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s="12">
        <f>ROUND(E795/D795, 0)</f>
        <v>1</v>
      </c>
      <c r="G795" t="s">
        <v>8218</v>
      </c>
      <c r="H795" t="s">
        <v>8223</v>
      </c>
      <c r="I795" t="s">
        <v>8245</v>
      </c>
      <c r="J795">
        <v>1372827540</v>
      </c>
      <c r="K795" s="9">
        <f>(J795/86400) + DATE(1970,1,1)</f>
        <v>41458.207638888889</v>
      </c>
      <c r="L795">
        <v>1371491244</v>
      </c>
      <c r="M795" s="9">
        <f>(L795/86400) + DATE(1970,1,1)</f>
        <v>41442.741249999999</v>
      </c>
      <c r="N795" s="18">
        <f>YEAR(M795)</f>
        <v>2013</v>
      </c>
      <c r="O795" s="18">
        <f xml:space="preserve"> ROUND((J795-L795)/86400, 0)</f>
        <v>15</v>
      </c>
      <c r="P795" t="b">
        <v>0</v>
      </c>
      <c r="Q795">
        <v>32</v>
      </c>
      <c r="R795" s="14">
        <f>IFERROR(ROUND(E795/Q795,2), "N/A")</f>
        <v>88.33</v>
      </c>
      <c r="S795" t="b">
        <v>1</v>
      </c>
      <c r="T795" t="s">
        <v>8283</v>
      </c>
      <c r="U795" t="s">
        <v>8284</v>
      </c>
    </row>
    <row r="796" spans="1:21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s="12">
        <f>ROUND(E796/D796, 0)</f>
        <v>1</v>
      </c>
      <c r="G796" t="s">
        <v>8218</v>
      </c>
      <c r="H796" t="s">
        <v>8223</v>
      </c>
      <c r="I796" t="s">
        <v>8245</v>
      </c>
      <c r="J796">
        <v>1315242360</v>
      </c>
      <c r="K796" s="9">
        <f>(J796/86400) + DATE(1970,1,1)</f>
        <v>40791.712500000001</v>
      </c>
      <c r="L796">
        <v>1310438737</v>
      </c>
      <c r="M796" s="9">
        <f>(L796/86400) + DATE(1970,1,1)</f>
        <v>40736.115011574075</v>
      </c>
      <c r="N796" s="18">
        <f>YEAR(M796)</f>
        <v>2011</v>
      </c>
      <c r="O796" s="18">
        <f xml:space="preserve"> ROUND((J796-L796)/86400, 0)</f>
        <v>56</v>
      </c>
      <c r="P796" t="b">
        <v>0</v>
      </c>
      <c r="Q796">
        <v>53</v>
      </c>
      <c r="R796" s="14">
        <f>IFERROR(ROUND(E796/Q796,2), "N/A")</f>
        <v>158.96</v>
      </c>
      <c r="S796" t="b">
        <v>1</v>
      </c>
      <c r="T796" t="s">
        <v>8283</v>
      </c>
      <c r="U796" t="s">
        <v>8284</v>
      </c>
    </row>
    <row r="797" spans="1:21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s="12">
        <f>ROUND(E797/D797, 0)</f>
        <v>1</v>
      </c>
      <c r="G797" t="s">
        <v>8218</v>
      </c>
      <c r="H797" t="s">
        <v>8223</v>
      </c>
      <c r="I797" t="s">
        <v>8245</v>
      </c>
      <c r="J797">
        <v>1333774740</v>
      </c>
      <c r="K797" s="9">
        <f>(J797/86400) + DATE(1970,1,1)</f>
        <v>41006.207638888889</v>
      </c>
      <c r="L797">
        <v>1330094566</v>
      </c>
      <c r="M797" s="9">
        <f>(L797/86400) + DATE(1970,1,1)</f>
        <v>40963.613032407404</v>
      </c>
      <c r="N797" s="18">
        <f>YEAR(M797)</f>
        <v>2012</v>
      </c>
      <c r="O797" s="18">
        <f xml:space="preserve"> ROUND((J797-L797)/86400, 0)</f>
        <v>43</v>
      </c>
      <c r="P797" t="b">
        <v>0</v>
      </c>
      <c r="Q797">
        <v>184</v>
      </c>
      <c r="R797" s="14">
        <f>IFERROR(ROUND(E797/Q797,2), "N/A")</f>
        <v>85.05</v>
      </c>
      <c r="S797" t="b">
        <v>1</v>
      </c>
      <c r="T797" t="s">
        <v>8283</v>
      </c>
      <c r="U797" t="s">
        <v>8284</v>
      </c>
    </row>
    <row r="798" spans="1:21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s="12">
        <f>ROUND(E798/D798, 0)</f>
        <v>1</v>
      </c>
      <c r="G798" t="s">
        <v>8218</v>
      </c>
      <c r="H798" t="s">
        <v>8223</v>
      </c>
      <c r="I798" t="s">
        <v>8245</v>
      </c>
      <c r="J798">
        <v>1379279400</v>
      </c>
      <c r="K798" s="9">
        <f>(J798/86400) + DATE(1970,1,1)</f>
        <v>41532.881944444445</v>
      </c>
      <c r="L798">
        <v>1376687485</v>
      </c>
      <c r="M798" s="9">
        <f>(L798/86400) + DATE(1970,1,1)</f>
        <v>41502.882928240739</v>
      </c>
      <c r="N798" s="18">
        <f>YEAR(M798)</f>
        <v>2013</v>
      </c>
      <c r="O798" s="18">
        <f xml:space="preserve"> ROUND((J798-L798)/86400, 0)</f>
        <v>30</v>
      </c>
      <c r="P798" t="b">
        <v>0</v>
      </c>
      <c r="Q798">
        <v>90</v>
      </c>
      <c r="R798" s="14">
        <f>IFERROR(ROUND(E798/Q798,2), "N/A")</f>
        <v>112.61</v>
      </c>
      <c r="S798" t="b">
        <v>1</v>
      </c>
      <c r="T798" t="s">
        <v>8283</v>
      </c>
      <c r="U798" t="s">
        <v>8284</v>
      </c>
    </row>
    <row r="799" spans="1:21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s="12">
        <f>ROUND(E799/D799, 0)</f>
        <v>1</v>
      </c>
      <c r="G799" t="s">
        <v>8218</v>
      </c>
      <c r="H799" t="s">
        <v>8223</v>
      </c>
      <c r="I799" t="s">
        <v>8245</v>
      </c>
      <c r="J799">
        <v>1335672000</v>
      </c>
      <c r="K799" s="9">
        <f>(J799/86400) + DATE(1970,1,1)</f>
        <v>41028.166666666664</v>
      </c>
      <c r="L799">
        <v>1332978688</v>
      </c>
      <c r="M799" s="9">
        <f>(L799/86400) + DATE(1970,1,1)</f>
        <v>40996.994074074071</v>
      </c>
      <c r="N799" s="18">
        <f>YEAR(M799)</f>
        <v>2012</v>
      </c>
      <c r="O799" s="18">
        <f xml:space="preserve"> ROUND((J799-L799)/86400, 0)</f>
        <v>31</v>
      </c>
      <c r="P799" t="b">
        <v>0</v>
      </c>
      <c r="Q799">
        <v>71</v>
      </c>
      <c r="R799" s="14">
        <f>IFERROR(ROUND(E799/Q799,2), "N/A")</f>
        <v>45.44</v>
      </c>
      <c r="S799" t="b">
        <v>1</v>
      </c>
      <c r="T799" t="s">
        <v>8283</v>
      </c>
      <c r="U799" t="s">
        <v>8284</v>
      </c>
    </row>
    <row r="800" spans="1:21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s="12">
        <f>ROUND(E800/D800, 0)</f>
        <v>1</v>
      </c>
      <c r="G800" t="s">
        <v>8218</v>
      </c>
      <c r="H800" t="s">
        <v>8223</v>
      </c>
      <c r="I800" t="s">
        <v>8245</v>
      </c>
      <c r="J800">
        <v>1412086187</v>
      </c>
      <c r="K800" s="9">
        <f>(J800/86400) + DATE(1970,1,1)</f>
        <v>41912.590127314819</v>
      </c>
      <c r="L800">
        <v>1409494187</v>
      </c>
      <c r="M800" s="9">
        <f>(L800/86400) + DATE(1970,1,1)</f>
        <v>41882.590127314819</v>
      </c>
      <c r="N800" s="18">
        <f>YEAR(M800)</f>
        <v>2014</v>
      </c>
      <c r="O800" s="18">
        <f xml:space="preserve"> ROUND((J800-L800)/86400, 0)</f>
        <v>30</v>
      </c>
      <c r="P800" t="b">
        <v>0</v>
      </c>
      <c r="Q800">
        <v>87</v>
      </c>
      <c r="R800" s="14">
        <f>IFERROR(ROUND(E800/Q800,2), "N/A")</f>
        <v>46.22</v>
      </c>
      <c r="S800" t="b">
        <v>1</v>
      </c>
      <c r="T800" t="s">
        <v>8283</v>
      </c>
      <c r="U800" t="s">
        <v>8284</v>
      </c>
    </row>
    <row r="801" spans="1:21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s="12">
        <f>ROUND(E801/D801, 0)</f>
        <v>1</v>
      </c>
      <c r="G801" t="s">
        <v>8218</v>
      </c>
      <c r="H801" t="s">
        <v>8223</v>
      </c>
      <c r="I801" t="s">
        <v>8245</v>
      </c>
      <c r="J801">
        <v>1335542446</v>
      </c>
      <c r="K801" s="9">
        <f>(J801/86400) + DATE(1970,1,1)</f>
        <v>41026.667199074072</v>
      </c>
      <c r="L801">
        <v>1332950446</v>
      </c>
      <c r="M801" s="9">
        <f>(L801/86400) + DATE(1970,1,1)</f>
        <v>40996.667199074072</v>
      </c>
      <c r="N801" s="18">
        <f>YEAR(M801)</f>
        <v>2012</v>
      </c>
      <c r="O801" s="18">
        <f xml:space="preserve"> ROUND((J801-L801)/86400, 0)</f>
        <v>30</v>
      </c>
      <c r="P801" t="b">
        <v>0</v>
      </c>
      <c r="Q801">
        <v>28</v>
      </c>
      <c r="R801" s="14">
        <f>IFERROR(ROUND(E801/Q801,2), "N/A")</f>
        <v>178.61</v>
      </c>
      <c r="S801" t="b">
        <v>1</v>
      </c>
      <c r="T801" t="s">
        <v>8283</v>
      </c>
      <c r="U801" t="s">
        <v>8284</v>
      </c>
    </row>
    <row r="802" spans="1:21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s="12">
        <f>ROUND(E802/D802, 0)</f>
        <v>2</v>
      </c>
      <c r="G802" t="s">
        <v>8218</v>
      </c>
      <c r="H802" t="s">
        <v>8224</v>
      </c>
      <c r="I802" t="s">
        <v>8246</v>
      </c>
      <c r="J802">
        <v>1410431054</v>
      </c>
      <c r="K802" s="9">
        <f>(J802/86400) + DATE(1970,1,1)</f>
        <v>41893.433495370373</v>
      </c>
      <c r="L802">
        <v>1407839054</v>
      </c>
      <c r="M802" s="9">
        <f>(L802/86400) + DATE(1970,1,1)</f>
        <v>41863.433495370373</v>
      </c>
      <c r="N802" s="18">
        <f>YEAR(M802)</f>
        <v>2014</v>
      </c>
      <c r="O802" s="18">
        <f xml:space="preserve"> ROUND((J802-L802)/86400, 0)</f>
        <v>30</v>
      </c>
      <c r="P802" t="b">
        <v>0</v>
      </c>
      <c r="Q802">
        <v>56</v>
      </c>
      <c r="R802" s="14">
        <f>IFERROR(ROUND(E802/Q802,2), "N/A")</f>
        <v>40.75</v>
      </c>
      <c r="S802" t="b">
        <v>1</v>
      </c>
      <c r="T802" t="s">
        <v>8283</v>
      </c>
      <c r="U802" t="s">
        <v>8284</v>
      </c>
    </row>
    <row r="803" spans="1:21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s="12">
        <f>ROUND(E803/D803, 0)</f>
        <v>1</v>
      </c>
      <c r="G803" t="s">
        <v>8218</v>
      </c>
      <c r="H803" t="s">
        <v>8223</v>
      </c>
      <c r="I803" t="s">
        <v>8245</v>
      </c>
      <c r="J803">
        <v>1309547120</v>
      </c>
      <c r="K803" s="9">
        <f>(J803/86400) + DATE(1970,1,1)</f>
        <v>40725.795370370368</v>
      </c>
      <c r="L803">
        <v>1306955120</v>
      </c>
      <c r="M803" s="9">
        <f>(L803/86400) + DATE(1970,1,1)</f>
        <v>40695.795370370368</v>
      </c>
      <c r="N803" s="18">
        <f>YEAR(M803)</f>
        <v>2011</v>
      </c>
      <c r="O803" s="18">
        <f xml:space="preserve"> ROUND((J803-L803)/86400, 0)</f>
        <v>30</v>
      </c>
      <c r="P803" t="b">
        <v>0</v>
      </c>
      <c r="Q803">
        <v>51</v>
      </c>
      <c r="R803" s="14">
        <f>IFERROR(ROUND(E803/Q803,2), "N/A")</f>
        <v>43.73</v>
      </c>
      <c r="S803" t="b">
        <v>1</v>
      </c>
      <c r="T803" t="s">
        <v>8283</v>
      </c>
      <c r="U803" t="s">
        <v>8284</v>
      </c>
    </row>
    <row r="804" spans="1:21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s="12">
        <f>ROUND(E804/D804, 0)</f>
        <v>1</v>
      </c>
      <c r="G804" t="s">
        <v>8218</v>
      </c>
      <c r="H804" t="s">
        <v>8223</v>
      </c>
      <c r="I804" t="s">
        <v>8245</v>
      </c>
      <c r="J804">
        <v>1347854700</v>
      </c>
      <c r="K804" s="9">
        <f>(J804/86400) + DATE(1970,1,1)</f>
        <v>41169.170138888891</v>
      </c>
      <c r="L804">
        <v>1343867524</v>
      </c>
      <c r="M804" s="9">
        <f>(L804/86400) + DATE(1970,1,1)</f>
        <v>41123.022268518514</v>
      </c>
      <c r="N804" s="18">
        <f>YEAR(M804)</f>
        <v>2012</v>
      </c>
      <c r="O804" s="18">
        <f xml:space="preserve"> ROUND((J804-L804)/86400, 0)</f>
        <v>46</v>
      </c>
      <c r="P804" t="b">
        <v>0</v>
      </c>
      <c r="Q804">
        <v>75</v>
      </c>
      <c r="R804" s="14">
        <f>IFERROR(ROUND(E804/Q804,2), "N/A")</f>
        <v>81.069999999999993</v>
      </c>
      <c r="S804" t="b">
        <v>1</v>
      </c>
      <c r="T804" t="s">
        <v>8283</v>
      </c>
      <c r="U804" t="s">
        <v>8284</v>
      </c>
    </row>
    <row r="805" spans="1:21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s="12">
        <f>ROUND(E805/D805, 0)</f>
        <v>1</v>
      </c>
      <c r="G805" t="s">
        <v>8218</v>
      </c>
      <c r="H805" t="s">
        <v>8223</v>
      </c>
      <c r="I805" t="s">
        <v>8245</v>
      </c>
      <c r="J805">
        <v>1306630800</v>
      </c>
      <c r="K805" s="9">
        <f>(J805/86400) + DATE(1970,1,1)</f>
        <v>40692.041666666664</v>
      </c>
      <c r="L805">
        <v>1304376478</v>
      </c>
      <c r="M805" s="9">
        <f>(L805/86400) + DATE(1970,1,1)</f>
        <v>40665.949976851851</v>
      </c>
      <c r="N805" s="18">
        <f>YEAR(M805)</f>
        <v>2011</v>
      </c>
      <c r="O805" s="18">
        <f xml:space="preserve"> ROUND((J805-L805)/86400, 0)</f>
        <v>26</v>
      </c>
      <c r="P805" t="b">
        <v>0</v>
      </c>
      <c r="Q805">
        <v>38</v>
      </c>
      <c r="R805" s="14">
        <f>IFERROR(ROUND(E805/Q805,2), "N/A")</f>
        <v>74.61</v>
      </c>
      <c r="S805" t="b">
        <v>1</v>
      </c>
      <c r="T805" t="s">
        <v>8283</v>
      </c>
      <c r="U805" t="s">
        <v>8284</v>
      </c>
    </row>
    <row r="806" spans="1:21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s="12">
        <f>ROUND(E806/D806, 0)</f>
        <v>1</v>
      </c>
      <c r="G806" t="s">
        <v>8218</v>
      </c>
      <c r="H806" t="s">
        <v>8223</v>
      </c>
      <c r="I806" t="s">
        <v>8245</v>
      </c>
      <c r="J806">
        <v>1311393540</v>
      </c>
      <c r="K806" s="9">
        <f>(J806/86400) + DATE(1970,1,1)</f>
        <v>40747.165972222225</v>
      </c>
      <c r="L806">
        <v>1309919526</v>
      </c>
      <c r="M806" s="9">
        <f>(L806/86400) + DATE(1970,1,1)</f>
        <v>40730.105624999997</v>
      </c>
      <c r="N806" s="18">
        <f>YEAR(M806)</f>
        <v>2011</v>
      </c>
      <c r="O806" s="18">
        <f xml:space="preserve"> ROUND((J806-L806)/86400, 0)</f>
        <v>17</v>
      </c>
      <c r="P806" t="b">
        <v>0</v>
      </c>
      <c r="Q806">
        <v>18</v>
      </c>
      <c r="R806" s="14">
        <f>IFERROR(ROUND(E806/Q806,2), "N/A")</f>
        <v>305.56</v>
      </c>
      <c r="S806" t="b">
        <v>1</v>
      </c>
      <c r="T806" t="s">
        <v>8283</v>
      </c>
      <c r="U806" t="s">
        <v>8284</v>
      </c>
    </row>
    <row r="807" spans="1:21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s="12">
        <f>ROUND(E807/D807, 0)</f>
        <v>1</v>
      </c>
      <c r="G807" t="s">
        <v>8218</v>
      </c>
      <c r="H807" t="s">
        <v>8223</v>
      </c>
      <c r="I807" t="s">
        <v>8245</v>
      </c>
      <c r="J807">
        <v>1310857200</v>
      </c>
      <c r="K807" s="9">
        <f>(J807/86400) + DATE(1970,1,1)</f>
        <v>40740.958333333336</v>
      </c>
      <c r="L807">
        <v>1306525512</v>
      </c>
      <c r="M807" s="9">
        <f>(L807/86400) + DATE(1970,1,1)</f>
        <v>40690.823055555556</v>
      </c>
      <c r="N807" s="18">
        <f>YEAR(M807)</f>
        <v>2011</v>
      </c>
      <c r="O807" s="18">
        <f xml:space="preserve"> ROUND((J807-L807)/86400, 0)</f>
        <v>50</v>
      </c>
      <c r="P807" t="b">
        <v>0</v>
      </c>
      <c r="Q807">
        <v>54</v>
      </c>
      <c r="R807" s="14">
        <f>IFERROR(ROUND(E807/Q807,2), "N/A")</f>
        <v>58.33</v>
      </c>
      <c r="S807" t="b">
        <v>1</v>
      </c>
      <c r="T807" t="s">
        <v>8283</v>
      </c>
      <c r="U807" t="s">
        <v>8284</v>
      </c>
    </row>
    <row r="808" spans="1:21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s="12">
        <f>ROUND(E808/D808, 0)</f>
        <v>1</v>
      </c>
      <c r="G808" t="s">
        <v>8218</v>
      </c>
      <c r="H808" t="s">
        <v>8223</v>
      </c>
      <c r="I808" t="s">
        <v>8245</v>
      </c>
      <c r="J808">
        <v>1315413339</v>
      </c>
      <c r="K808" s="9">
        <f>(J808/86400) + DATE(1970,1,1)</f>
        <v>40793.691423611112</v>
      </c>
      <c r="L808">
        <v>1312821339</v>
      </c>
      <c r="M808" s="9">
        <f>(L808/86400) + DATE(1970,1,1)</f>
        <v>40763.691423611112</v>
      </c>
      <c r="N808" s="18">
        <f>YEAR(M808)</f>
        <v>2011</v>
      </c>
      <c r="O808" s="18">
        <f xml:space="preserve"> ROUND((J808-L808)/86400, 0)</f>
        <v>30</v>
      </c>
      <c r="P808" t="b">
        <v>0</v>
      </c>
      <c r="Q808">
        <v>71</v>
      </c>
      <c r="R808" s="14">
        <f>IFERROR(ROUND(E808/Q808,2), "N/A")</f>
        <v>117.68</v>
      </c>
      <c r="S808" t="b">
        <v>1</v>
      </c>
      <c r="T808" t="s">
        <v>8283</v>
      </c>
      <c r="U808" t="s">
        <v>8284</v>
      </c>
    </row>
    <row r="809" spans="1:21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s="12">
        <f>ROUND(E809/D809, 0)</f>
        <v>1</v>
      </c>
      <c r="G809" t="s">
        <v>8218</v>
      </c>
      <c r="H809" t="s">
        <v>8223</v>
      </c>
      <c r="I809" t="s">
        <v>8245</v>
      </c>
      <c r="J809">
        <v>1488333600</v>
      </c>
      <c r="K809" s="9">
        <f>(J809/86400) + DATE(1970,1,1)</f>
        <v>42795.083333333328</v>
      </c>
      <c r="L809">
        <v>1485270311</v>
      </c>
      <c r="M809" s="9">
        <f>(L809/86400) + DATE(1970,1,1)</f>
        <v>42759.628599537042</v>
      </c>
      <c r="N809" s="18">
        <f>YEAR(M809)</f>
        <v>2017</v>
      </c>
      <c r="O809" s="18">
        <f xml:space="preserve"> ROUND((J809-L809)/86400, 0)</f>
        <v>35</v>
      </c>
      <c r="P809" t="b">
        <v>0</v>
      </c>
      <c r="Q809">
        <v>57</v>
      </c>
      <c r="R809" s="14">
        <f>IFERROR(ROUND(E809/Q809,2), "N/A")</f>
        <v>73.77</v>
      </c>
      <c r="S809" t="b">
        <v>1</v>
      </c>
      <c r="T809" t="s">
        <v>8283</v>
      </c>
      <c r="U809" t="s">
        <v>8284</v>
      </c>
    </row>
    <row r="810" spans="1:21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s="12">
        <f>ROUND(E810/D810, 0)</f>
        <v>1</v>
      </c>
      <c r="G810" t="s">
        <v>8218</v>
      </c>
      <c r="H810" t="s">
        <v>8228</v>
      </c>
      <c r="I810" t="s">
        <v>8250</v>
      </c>
      <c r="J810">
        <v>1419224340</v>
      </c>
      <c r="K810" s="9">
        <f>(J810/86400) + DATE(1970,1,1)</f>
        <v>41995.207638888889</v>
      </c>
      <c r="L810">
        <v>1416363886</v>
      </c>
      <c r="M810" s="9">
        <f>(L810/86400) + DATE(1970,1,1)</f>
        <v>41962.100532407407</v>
      </c>
      <c r="N810" s="18">
        <f>YEAR(M810)</f>
        <v>2014</v>
      </c>
      <c r="O810" s="18">
        <f xml:space="preserve"> ROUND((J810-L810)/86400, 0)</f>
        <v>33</v>
      </c>
      <c r="P810" t="b">
        <v>0</v>
      </c>
      <c r="Q810">
        <v>43</v>
      </c>
      <c r="R810" s="14">
        <f>IFERROR(ROUND(E810/Q810,2), "N/A")</f>
        <v>104.65</v>
      </c>
      <c r="S810" t="b">
        <v>1</v>
      </c>
      <c r="T810" t="s">
        <v>8283</v>
      </c>
      <c r="U810" t="s">
        <v>8284</v>
      </c>
    </row>
    <row r="811" spans="1:21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s="12">
        <f>ROUND(E811/D811, 0)</f>
        <v>1</v>
      </c>
      <c r="G811" t="s">
        <v>8218</v>
      </c>
      <c r="H811" t="s">
        <v>8223</v>
      </c>
      <c r="I811" t="s">
        <v>8245</v>
      </c>
      <c r="J811">
        <v>1390161630</v>
      </c>
      <c r="K811" s="9">
        <f>(J811/86400) + DATE(1970,1,1)</f>
        <v>41658.833680555559</v>
      </c>
      <c r="L811">
        <v>1387569630</v>
      </c>
      <c r="M811" s="9">
        <f>(L811/86400) + DATE(1970,1,1)</f>
        <v>41628.833680555559</v>
      </c>
      <c r="N811" s="18">
        <f>YEAR(M811)</f>
        <v>2013</v>
      </c>
      <c r="O811" s="18">
        <f xml:space="preserve"> ROUND((J811-L811)/86400, 0)</f>
        <v>30</v>
      </c>
      <c r="P811" t="b">
        <v>0</v>
      </c>
      <c r="Q811">
        <v>52</v>
      </c>
      <c r="R811" s="14">
        <f>IFERROR(ROUND(E811/Q811,2), "N/A")</f>
        <v>79.83</v>
      </c>
      <c r="S811" t="b">
        <v>1</v>
      </c>
      <c r="T811" t="s">
        <v>8283</v>
      </c>
      <c r="U811" t="s">
        <v>8284</v>
      </c>
    </row>
    <row r="812" spans="1:21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s="12">
        <f>ROUND(E812/D812, 0)</f>
        <v>1</v>
      </c>
      <c r="G812" t="s">
        <v>8218</v>
      </c>
      <c r="H812" t="s">
        <v>8223</v>
      </c>
      <c r="I812" t="s">
        <v>8245</v>
      </c>
      <c r="J812">
        <v>1346462462</v>
      </c>
      <c r="K812" s="9">
        <f>(J812/86400) + DATE(1970,1,1)</f>
        <v>41153.056273148148</v>
      </c>
      <c r="L812">
        <v>1343870462</v>
      </c>
      <c r="M812" s="9">
        <f>(L812/86400) + DATE(1970,1,1)</f>
        <v>41123.056273148148</v>
      </c>
      <c r="N812" s="18">
        <f>YEAR(M812)</f>
        <v>2012</v>
      </c>
      <c r="O812" s="18">
        <f xml:space="preserve"> ROUND((J812-L812)/86400, 0)</f>
        <v>30</v>
      </c>
      <c r="P812" t="b">
        <v>0</v>
      </c>
      <c r="Q812">
        <v>27</v>
      </c>
      <c r="R812" s="14">
        <f>IFERROR(ROUND(E812/Q812,2), "N/A")</f>
        <v>58.33</v>
      </c>
      <c r="S812" t="b">
        <v>1</v>
      </c>
      <c r="T812" t="s">
        <v>8283</v>
      </c>
      <c r="U812" t="s">
        <v>8284</v>
      </c>
    </row>
    <row r="813" spans="1:21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s="12">
        <f>ROUND(E813/D813, 0)</f>
        <v>1</v>
      </c>
      <c r="G813" t="s">
        <v>8218</v>
      </c>
      <c r="H813" t="s">
        <v>8223</v>
      </c>
      <c r="I813" t="s">
        <v>8245</v>
      </c>
      <c r="J813">
        <v>1373475120</v>
      </c>
      <c r="K813" s="9">
        <f>(J813/86400) + DATE(1970,1,1)</f>
        <v>41465.702777777777</v>
      </c>
      <c r="L813">
        <v>1371569202</v>
      </c>
      <c r="M813" s="9">
        <f>(L813/86400) + DATE(1970,1,1)</f>
        <v>41443.643541666665</v>
      </c>
      <c r="N813" s="18">
        <f>YEAR(M813)</f>
        <v>2013</v>
      </c>
      <c r="O813" s="18">
        <f xml:space="preserve"> ROUND((J813-L813)/86400, 0)</f>
        <v>22</v>
      </c>
      <c r="P813" t="b">
        <v>0</v>
      </c>
      <c r="Q813">
        <v>12</v>
      </c>
      <c r="R813" s="14">
        <f>IFERROR(ROUND(E813/Q813,2), "N/A")</f>
        <v>86.67</v>
      </c>
      <c r="S813" t="b">
        <v>1</v>
      </c>
      <c r="T813" t="s">
        <v>8283</v>
      </c>
      <c r="U813" t="s">
        <v>8284</v>
      </c>
    </row>
    <row r="814" spans="1:21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s="12">
        <f>ROUND(E814/D814, 0)</f>
        <v>2</v>
      </c>
      <c r="G814" t="s">
        <v>8218</v>
      </c>
      <c r="H814" t="s">
        <v>8223</v>
      </c>
      <c r="I814" t="s">
        <v>8245</v>
      </c>
      <c r="J814">
        <v>1362146280</v>
      </c>
      <c r="K814" s="9">
        <f>(J814/86400) + DATE(1970,1,1)</f>
        <v>41334.581944444442</v>
      </c>
      <c r="L814">
        <v>1357604752</v>
      </c>
      <c r="M814" s="9">
        <f>(L814/86400) + DATE(1970,1,1)</f>
        <v>41282.017962962964</v>
      </c>
      <c r="N814" s="18">
        <f>YEAR(M814)</f>
        <v>2013</v>
      </c>
      <c r="O814" s="18">
        <f xml:space="preserve"> ROUND((J814-L814)/86400, 0)</f>
        <v>53</v>
      </c>
      <c r="P814" t="b">
        <v>0</v>
      </c>
      <c r="Q814">
        <v>33</v>
      </c>
      <c r="R814" s="14">
        <f>IFERROR(ROUND(E814/Q814,2), "N/A")</f>
        <v>27.61</v>
      </c>
      <c r="S814" t="b">
        <v>1</v>
      </c>
      <c r="T814" t="s">
        <v>8283</v>
      </c>
      <c r="U814" t="s">
        <v>8284</v>
      </c>
    </row>
    <row r="815" spans="1:21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s="12">
        <f>ROUND(E815/D815, 0)</f>
        <v>2</v>
      </c>
      <c r="G815" t="s">
        <v>8218</v>
      </c>
      <c r="H815" t="s">
        <v>8223</v>
      </c>
      <c r="I815" t="s">
        <v>8245</v>
      </c>
      <c r="J815">
        <v>1342825365</v>
      </c>
      <c r="K815" s="9">
        <f>(J815/86400) + DATE(1970,1,1)</f>
        <v>41110.960243055553</v>
      </c>
      <c r="L815">
        <v>1340233365</v>
      </c>
      <c r="M815" s="9">
        <f>(L815/86400) + DATE(1970,1,1)</f>
        <v>41080.960243055553</v>
      </c>
      <c r="N815" s="18">
        <f>YEAR(M815)</f>
        <v>2012</v>
      </c>
      <c r="O815" s="18">
        <f xml:space="preserve"> ROUND((J815-L815)/86400, 0)</f>
        <v>30</v>
      </c>
      <c r="P815" t="b">
        <v>0</v>
      </c>
      <c r="Q815">
        <v>96</v>
      </c>
      <c r="R815" s="14">
        <f>IFERROR(ROUND(E815/Q815,2), "N/A")</f>
        <v>25</v>
      </c>
      <c r="S815" t="b">
        <v>1</v>
      </c>
      <c r="T815" t="s">
        <v>8283</v>
      </c>
      <c r="U815" t="s">
        <v>8284</v>
      </c>
    </row>
    <row r="816" spans="1:21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s="12">
        <f>ROUND(E816/D816, 0)</f>
        <v>1</v>
      </c>
      <c r="G816" t="s">
        <v>8218</v>
      </c>
      <c r="H816" t="s">
        <v>8223</v>
      </c>
      <c r="I816" t="s">
        <v>8245</v>
      </c>
      <c r="J816">
        <v>1306865040</v>
      </c>
      <c r="K816" s="9">
        <f>(J816/86400) + DATE(1970,1,1)</f>
        <v>40694.75277777778</v>
      </c>
      <c r="L816">
        <v>1305568201</v>
      </c>
      <c r="M816" s="9">
        <f>(L816/86400) + DATE(1970,1,1)</f>
        <v>40679.743067129632</v>
      </c>
      <c r="N816" s="18">
        <f>YEAR(M816)</f>
        <v>2011</v>
      </c>
      <c r="O816" s="18">
        <f xml:space="preserve"> ROUND((J816-L816)/86400, 0)</f>
        <v>15</v>
      </c>
      <c r="P816" t="b">
        <v>0</v>
      </c>
      <c r="Q816">
        <v>28</v>
      </c>
      <c r="R816" s="14">
        <f>IFERROR(ROUND(E816/Q816,2), "N/A")</f>
        <v>45.46</v>
      </c>
      <c r="S816" t="b">
        <v>1</v>
      </c>
      <c r="T816" t="s">
        <v>8283</v>
      </c>
      <c r="U816" t="s">
        <v>8284</v>
      </c>
    </row>
    <row r="817" spans="1:21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s="12">
        <f>ROUND(E817/D817, 0)</f>
        <v>1</v>
      </c>
      <c r="G817" t="s">
        <v>8218</v>
      </c>
      <c r="H817" t="s">
        <v>8223</v>
      </c>
      <c r="I817" t="s">
        <v>8245</v>
      </c>
      <c r="J817">
        <v>1414879303</v>
      </c>
      <c r="K817" s="9">
        <f>(J817/86400) + DATE(1970,1,1)</f>
        <v>41944.917858796296</v>
      </c>
      <c r="L817">
        <v>1412287303</v>
      </c>
      <c r="M817" s="9">
        <f>(L817/86400) + DATE(1970,1,1)</f>
        <v>41914.917858796296</v>
      </c>
      <c r="N817" s="18">
        <f>YEAR(M817)</f>
        <v>2014</v>
      </c>
      <c r="O817" s="18">
        <f xml:space="preserve"> ROUND((J817-L817)/86400, 0)</f>
        <v>30</v>
      </c>
      <c r="P817" t="b">
        <v>0</v>
      </c>
      <c r="Q817">
        <v>43</v>
      </c>
      <c r="R817" s="14">
        <f>IFERROR(ROUND(E817/Q817,2), "N/A")</f>
        <v>99.53</v>
      </c>
      <c r="S817" t="b">
        <v>1</v>
      </c>
      <c r="T817" t="s">
        <v>8283</v>
      </c>
      <c r="U817" t="s">
        <v>8284</v>
      </c>
    </row>
    <row r="818" spans="1:21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s="12">
        <f>ROUND(E818/D818, 0)</f>
        <v>1</v>
      </c>
      <c r="G818" t="s">
        <v>8218</v>
      </c>
      <c r="H818" t="s">
        <v>8223</v>
      </c>
      <c r="I818" t="s">
        <v>8245</v>
      </c>
      <c r="J818">
        <v>1365489000</v>
      </c>
      <c r="K818" s="9">
        <f>(J818/86400) + DATE(1970,1,1)</f>
        <v>41373.270833333336</v>
      </c>
      <c r="L818">
        <v>1362776043</v>
      </c>
      <c r="M818" s="9">
        <f>(L818/86400) + DATE(1970,1,1)</f>
        <v>41341.870868055557</v>
      </c>
      <c r="N818" s="18">
        <f>YEAR(M818)</f>
        <v>2013</v>
      </c>
      <c r="O818" s="18">
        <f xml:space="preserve"> ROUND((J818-L818)/86400, 0)</f>
        <v>31</v>
      </c>
      <c r="P818" t="b">
        <v>0</v>
      </c>
      <c r="Q818">
        <v>205</v>
      </c>
      <c r="R818" s="14">
        <f>IFERROR(ROUND(E818/Q818,2), "N/A")</f>
        <v>39.31</v>
      </c>
      <c r="S818" t="b">
        <v>1</v>
      </c>
      <c r="T818" t="s">
        <v>8283</v>
      </c>
      <c r="U818" t="s">
        <v>8284</v>
      </c>
    </row>
    <row r="819" spans="1:21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s="12">
        <f>ROUND(E819/D819, 0)</f>
        <v>1</v>
      </c>
      <c r="G819" t="s">
        <v>8218</v>
      </c>
      <c r="H819" t="s">
        <v>8223</v>
      </c>
      <c r="I819" t="s">
        <v>8245</v>
      </c>
      <c r="J819">
        <v>1331441940</v>
      </c>
      <c r="K819" s="9">
        <f>(J819/86400) + DATE(1970,1,1)</f>
        <v>40979.207638888889</v>
      </c>
      <c r="L819">
        <v>1326810211</v>
      </c>
      <c r="M819" s="9">
        <f>(L819/86400) + DATE(1970,1,1)</f>
        <v>40925.599664351852</v>
      </c>
      <c r="N819" s="18">
        <f>YEAR(M819)</f>
        <v>2012</v>
      </c>
      <c r="O819" s="18">
        <f xml:space="preserve"> ROUND((J819-L819)/86400, 0)</f>
        <v>54</v>
      </c>
      <c r="P819" t="b">
        <v>0</v>
      </c>
      <c r="Q819">
        <v>23</v>
      </c>
      <c r="R819" s="14">
        <f>IFERROR(ROUND(E819/Q819,2), "N/A")</f>
        <v>89.42</v>
      </c>
      <c r="S819" t="b">
        <v>1</v>
      </c>
      <c r="T819" t="s">
        <v>8283</v>
      </c>
      <c r="U819" t="s">
        <v>8284</v>
      </c>
    </row>
    <row r="820" spans="1:21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s="12">
        <f>ROUND(E820/D820, 0)</f>
        <v>2</v>
      </c>
      <c r="G820" t="s">
        <v>8218</v>
      </c>
      <c r="H820" t="s">
        <v>8223</v>
      </c>
      <c r="I820" t="s">
        <v>8245</v>
      </c>
      <c r="J820">
        <v>1344358860</v>
      </c>
      <c r="K820" s="9">
        <f>(J820/86400) + DATE(1970,1,1)</f>
        <v>41128.709027777775</v>
      </c>
      <c r="L820">
        <v>1343682681</v>
      </c>
      <c r="M820" s="9">
        <f>(L820/86400) + DATE(1970,1,1)</f>
        <v>41120.882881944446</v>
      </c>
      <c r="N820" s="18">
        <f>YEAR(M820)</f>
        <v>2012</v>
      </c>
      <c r="O820" s="18">
        <f xml:space="preserve"> ROUND((J820-L820)/86400, 0)</f>
        <v>8</v>
      </c>
      <c r="P820" t="b">
        <v>0</v>
      </c>
      <c r="Q820">
        <v>19</v>
      </c>
      <c r="R820" s="14">
        <f>IFERROR(ROUND(E820/Q820,2), "N/A")</f>
        <v>28.68</v>
      </c>
      <c r="S820" t="b">
        <v>1</v>
      </c>
      <c r="T820" t="s">
        <v>8283</v>
      </c>
      <c r="U820" t="s">
        <v>8284</v>
      </c>
    </row>
    <row r="821" spans="1:21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s="12">
        <f>ROUND(E821/D821, 0)</f>
        <v>1</v>
      </c>
      <c r="G821" t="s">
        <v>8218</v>
      </c>
      <c r="H821" t="s">
        <v>8223</v>
      </c>
      <c r="I821" t="s">
        <v>8245</v>
      </c>
      <c r="J821">
        <v>1387601040</v>
      </c>
      <c r="K821" s="9">
        <f>(J821/86400) + DATE(1970,1,1)</f>
        <v>41629.197222222225</v>
      </c>
      <c r="L821">
        <v>1386806254</v>
      </c>
      <c r="M821" s="9">
        <f>(L821/86400) + DATE(1970,1,1)</f>
        <v>41619.998310185183</v>
      </c>
      <c r="N821" s="18">
        <f>YEAR(M821)</f>
        <v>2013</v>
      </c>
      <c r="O821" s="18">
        <f xml:space="preserve"> ROUND((J821-L821)/86400, 0)</f>
        <v>9</v>
      </c>
      <c r="P821" t="b">
        <v>0</v>
      </c>
      <c r="Q821">
        <v>14</v>
      </c>
      <c r="R821" s="14">
        <f>IFERROR(ROUND(E821/Q821,2), "N/A")</f>
        <v>31.07</v>
      </c>
      <c r="S821" t="b">
        <v>1</v>
      </c>
      <c r="T821" t="s">
        <v>8283</v>
      </c>
      <c r="U821" t="s">
        <v>8284</v>
      </c>
    </row>
    <row r="822" spans="1:21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s="12">
        <f>ROUND(E822/D822, 0)</f>
        <v>1</v>
      </c>
      <c r="G822" t="s">
        <v>8218</v>
      </c>
      <c r="H822" t="s">
        <v>8223</v>
      </c>
      <c r="I822" t="s">
        <v>8245</v>
      </c>
      <c r="J822">
        <v>1402290000</v>
      </c>
      <c r="K822" s="9">
        <f>(J822/86400) + DATE(1970,1,1)</f>
        <v>41799.208333333336</v>
      </c>
      <c r="L822">
        <v>1399666342</v>
      </c>
      <c r="M822" s="9">
        <f>(L822/86400) + DATE(1970,1,1)</f>
        <v>41768.841921296298</v>
      </c>
      <c r="N822" s="18">
        <f>YEAR(M822)</f>
        <v>2014</v>
      </c>
      <c r="O822" s="18">
        <f xml:space="preserve"> ROUND((J822-L822)/86400, 0)</f>
        <v>30</v>
      </c>
      <c r="P822" t="b">
        <v>0</v>
      </c>
      <c r="Q822">
        <v>38</v>
      </c>
      <c r="R822" s="14">
        <f>IFERROR(ROUND(E822/Q822,2), "N/A")</f>
        <v>70.55</v>
      </c>
      <c r="S822" t="b">
        <v>1</v>
      </c>
      <c r="T822" t="s">
        <v>8283</v>
      </c>
      <c r="U822" t="s">
        <v>8284</v>
      </c>
    </row>
    <row r="823" spans="1:21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s="12">
        <f>ROUND(E823/D823, 0)</f>
        <v>1</v>
      </c>
      <c r="G823" t="s">
        <v>8218</v>
      </c>
      <c r="H823" t="s">
        <v>8223</v>
      </c>
      <c r="I823" t="s">
        <v>8245</v>
      </c>
      <c r="J823">
        <v>1430712060</v>
      </c>
      <c r="K823" s="9">
        <f>(J823/86400) + DATE(1970,1,1)</f>
        <v>42128.167361111111</v>
      </c>
      <c r="L823">
        <v>1427753265</v>
      </c>
      <c r="M823" s="9">
        <f>(L823/86400) + DATE(1970,1,1)</f>
        <v>42093.922048611115</v>
      </c>
      <c r="N823" s="18">
        <f>YEAR(M823)</f>
        <v>2015</v>
      </c>
      <c r="O823" s="18">
        <f xml:space="preserve"> ROUND((J823-L823)/86400, 0)</f>
        <v>34</v>
      </c>
      <c r="P823" t="b">
        <v>0</v>
      </c>
      <c r="Q823">
        <v>78</v>
      </c>
      <c r="R823" s="14">
        <f>IFERROR(ROUND(E823/Q823,2), "N/A")</f>
        <v>224.13</v>
      </c>
      <c r="S823" t="b">
        <v>1</v>
      </c>
      <c r="T823" t="s">
        <v>8283</v>
      </c>
      <c r="U823" t="s">
        <v>8284</v>
      </c>
    </row>
    <row r="824" spans="1:21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s="12">
        <f>ROUND(E824/D824, 0)</f>
        <v>1</v>
      </c>
      <c r="G824" t="s">
        <v>8218</v>
      </c>
      <c r="H824" t="s">
        <v>8223</v>
      </c>
      <c r="I824" t="s">
        <v>8245</v>
      </c>
      <c r="J824">
        <v>1349477050</v>
      </c>
      <c r="K824" s="9">
        <f>(J824/86400) + DATE(1970,1,1)</f>
        <v>41187.947337962964</v>
      </c>
      <c r="L824">
        <v>1346885050</v>
      </c>
      <c r="M824" s="9">
        <f>(L824/86400) + DATE(1970,1,1)</f>
        <v>41157.947337962964</v>
      </c>
      <c r="N824" s="18">
        <f>YEAR(M824)</f>
        <v>2012</v>
      </c>
      <c r="O824" s="18">
        <f xml:space="preserve"> ROUND((J824-L824)/86400, 0)</f>
        <v>30</v>
      </c>
      <c r="P824" t="b">
        <v>0</v>
      </c>
      <c r="Q824">
        <v>69</v>
      </c>
      <c r="R824" s="14">
        <f>IFERROR(ROUND(E824/Q824,2), "N/A")</f>
        <v>51.81</v>
      </c>
      <c r="S824" t="b">
        <v>1</v>
      </c>
      <c r="T824" t="s">
        <v>8283</v>
      </c>
      <c r="U824" t="s">
        <v>8284</v>
      </c>
    </row>
    <row r="825" spans="1:21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s="12">
        <f>ROUND(E825/D825, 0)</f>
        <v>2</v>
      </c>
      <c r="G825" t="s">
        <v>8218</v>
      </c>
      <c r="H825" t="s">
        <v>8223</v>
      </c>
      <c r="I825" t="s">
        <v>8245</v>
      </c>
      <c r="J825">
        <v>1427062852</v>
      </c>
      <c r="K825" s="9">
        <f>(J825/86400) + DATE(1970,1,1)</f>
        <v>42085.931157407409</v>
      </c>
      <c r="L825">
        <v>1424474452</v>
      </c>
      <c r="M825" s="9">
        <f>(L825/86400) + DATE(1970,1,1)</f>
        <v>42055.972824074073</v>
      </c>
      <c r="N825" s="18">
        <f>YEAR(M825)</f>
        <v>2015</v>
      </c>
      <c r="O825" s="18">
        <f xml:space="preserve"> ROUND((J825-L825)/86400, 0)</f>
        <v>30</v>
      </c>
      <c r="P825" t="b">
        <v>0</v>
      </c>
      <c r="Q825">
        <v>33</v>
      </c>
      <c r="R825" s="14">
        <f>IFERROR(ROUND(E825/Q825,2), "N/A")</f>
        <v>43.52</v>
      </c>
      <c r="S825" t="b">
        <v>1</v>
      </c>
      <c r="T825" t="s">
        <v>8283</v>
      </c>
      <c r="U825" t="s">
        <v>8284</v>
      </c>
    </row>
    <row r="826" spans="1:21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s="12">
        <f>ROUND(E826/D826, 0)</f>
        <v>1</v>
      </c>
      <c r="G826" t="s">
        <v>8218</v>
      </c>
      <c r="H826" t="s">
        <v>8223</v>
      </c>
      <c r="I826" t="s">
        <v>8245</v>
      </c>
      <c r="J826">
        <v>1271573940</v>
      </c>
      <c r="K826" s="9">
        <f>(J826/86400) + DATE(1970,1,1)</f>
        <v>40286.290972222225</v>
      </c>
      <c r="L826">
        <v>1268459318</v>
      </c>
      <c r="M826" s="9">
        <f>(L826/86400) + DATE(1970,1,1)</f>
        <v>40250.242106481484</v>
      </c>
      <c r="N826" s="18">
        <f>YEAR(M826)</f>
        <v>2010</v>
      </c>
      <c r="O826" s="18">
        <f xml:space="preserve"> ROUND((J826-L826)/86400, 0)</f>
        <v>36</v>
      </c>
      <c r="P826" t="b">
        <v>0</v>
      </c>
      <c r="Q826">
        <v>54</v>
      </c>
      <c r="R826" s="14">
        <f>IFERROR(ROUND(E826/Q826,2), "N/A")</f>
        <v>39.82</v>
      </c>
      <c r="S826" t="b">
        <v>1</v>
      </c>
      <c r="T826" t="s">
        <v>8283</v>
      </c>
      <c r="U826" t="s">
        <v>8284</v>
      </c>
    </row>
    <row r="827" spans="1:21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s="12">
        <f>ROUND(E827/D827, 0)</f>
        <v>1</v>
      </c>
      <c r="G827" t="s">
        <v>8218</v>
      </c>
      <c r="H827" t="s">
        <v>8223</v>
      </c>
      <c r="I827" t="s">
        <v>8245</v>
      </c>
      <c r="J827">
        <v>1351495284</v>
      </c>
      <c r="K827" s="9">
        <f>(J827/86400) + DATE(1970,1,1)</f>
        <v>41211.306527777779</v>
      </c>
      <c r="L827">
        <v>1349335284</v>
      </c>
      <c r="M827" s="9">
        <f>(L827/86400) + DATE(1970,1,1)</f>
        <v>41186.306527777779</v>
      </c>
      <c r="N827" s="18">
        <f>YEAR(M827)</f>
        <v>2012</v>
      </c>
      <c r="O827" s="18">
        <f xml:space="preserve"> ROUND((J827-L827)/86400, 0)</f>
        <v>25</v>
      </c>
      <c r="P827" t="b">
        <v>0</v>
      </c>
      <c r="Q827">
        <v>99</v>
      </c>
      <c r="R827" s="14">
        <f>IFERROR(ROUND(E827/Q827,2), "N/A")</f>
        <v>126.81</v>
      </c>
      <c r="S827" t="b">
        <v>1</v>
      </c>
      <c r="T827" t="s">
        <v>8283</v>
      </c>
      <c r="U827" t="s">
        <v>8284</v>
      </c>
    </row>
    <row r="828" spans="1:21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s="12">
        <f>ROUND(E828/D828, 0)</f>
        <v>1</v>
      </c>
      <c r="G828" t="s">
        <v>8218</v>
      </c>
      <c r="H828" t="s">
        <v>8223</v>
      </c>
      <c r="I828" t="s">
        <v>8245</v>
      </c>
      <c r="J828">
        <v>1332719730</v>
      </c>
      <c r="K828" s="9">
        <f>(J828/86400) + DATE(1970,1,1)</f>
        <v>40993.996874999997</v>
      </c>
      <c r="L828">
        <v>1330908930</v>
      </c>
      <c r="M828" s="9">
        <f>(L828/86400) + DATE(1970,1,1)</f>
        <v>40973.038541666669</v>
      </c>
      <c r="N828" s="18">
        <f>YEAR(M828)</f>
        <v>2012</v>
      </c>
      <c r="O828" s="18">
        <f xml:space="preserve"> ROUND((J828-L828)/86400, 0)</f>
        <v>21</v>
      </c>
      <c r="P828" t="b">
        <v>0</v>
      </c>
      <c r="Q828">
        <v>49</v>
      </c>
      <c r="R828" s="14">
        <f>IFERROR(ROUND(E828/Q828,2), "N/A")</f>
        <v>113.88</v>
      </c>
      <c r="S828" t="b">
        <v>1</v>
      </c>
      <c r="T828" t="s">
        <v>8283</v>
      </c>
      <c r="U828" t="s">
        <v>8284</v>
      </c>
    </row>
    <row r="829" spans="1:21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s="12">
        <f>ROUND(E829/D829, 0)</f>
        <v>1</v>
      </c>
      <c r="G829" t="s">
        <v>8218</v>
      </c>
      <c r="H829" t="s">
        <v>8223</v>
      </c>
      <c r="I829" t="s">
        <v>8245</v>
      </c>
      <c r="J829">
        <v>1329248940</v>
      </c>
      <c r="K829" s="9">
        <f>(J829/86400) + DATE(1970,1,1)</f>
        <v>40953.825694444444</v>
      </c>
      <c r="L829">
        <v>1326972107</v>
      </c>
      <c r="M829" s="9">
        <f>(L829/86400) + DATE(1970,1,1)</f>
        <v>40927.473460648151</v>
      </c>
      <c r="N829" s="18">
        <f>YEAR(M829)</f>
        <v>2012</v>
      </c>
      <c r="O829" s="18">
        <f xml:space="preserve"> ROUND((J829-L829)/86400, 0)</f>
        <v>26</v>
      </c>
      <c r="P829" t="b">
        <v>0</v>
      </c>
      <c r="Q829">
        <v>11</v>
      </c>
      <c r="R829" s="14">
        <f>IFERROR(ROUND(E829/Q829,2), "N/A")</f>
        <v>28.18</v>
      </c>
      <c r="S829" t="b">
        <v>1</v>
      </c>
      <c r="T829" t="s">
        <v>8283</v>
      </c>
      <c r="U829" t="s">
        <v>8284</v>
      </c>
    </row>
    <row r="830" spans="1:21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s="12">
        <f>ROUND(E830/D830, 0)</f>
        <v>1</v>
      </c>
      <c r="G830" t="s">
        <v>8218</v>
      </c>
      <c r="H830" t="s">
        <v>8223</v>
      </c>
      <c r="I830" t="s">
        <v>8245</v>
      </c>
      <c r="J830">
        <v>1340641440</v>
      </c>
      <c r="K830" s="9">
        <f>(J830/86400) + DATE(1970,1,1)</f>
        <v>41085.683333333334</v>
      </c>
      <c r="L830">
        <v>1339549982</v>
      </c>
      <c r="M830" s="9">
        <f>(L830/86400) + DATE(1970,1,1)</f>
        <v>41073.050717592589</v>
      </c>
      <c r="N830" s="18">
        <f>YEAR(M830)</f>
        <v>2012</v>
      </c>
      <c r="O830" s="18">
        <f xml:space="preserve"> ROUND((J830-L830)/86400, 0)</f>
        <v>13</v>
      </c>
      <c r="P830" t="b">
        <v>0</v>
      </c>
      <c r="Q830">
        <v>38</v>
      </c>
      <c r="R830" s="14">
        <f>IFERROR(ROUND(E830/Q830,2), "N/A")</f>
        <v>36.61</v>
      </c>
      <c r="S830" t="b">
        <v>1</v>
      </c>
      <c r="T830" t="s">
        <v>8283</v>
      </c>
      <c r="U830" t="s">
        <v>8284</v>
      </c>
    </row>
    <row r="831" spans="1:21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s="12">
        <f>ROUND(E831/D831, 0)</f>
        <v>1</v>
      </c>
      <c r="G831" t="s">
        <v>8218</v>
      </c>
      <c r="H831" t="s">
        <v>8224</v>
      </c>
      <c r="I831" t="s">
        <v>8246</v>
      </c>
      <c r="J831">
        <v>1468437240</v>
      </c>
      <c r="K831" s="9">
        <f>(J831/86400) + DATE(1970,1,1)</f>
        <v>42564.801388888889</v>
      </c>
      <c r="L831">
        <v>1463253240</v>
      </c>
      <c r="M831" s="9">
        <f>(L831/86400) + DATE(1970,1,1)</f>
        <v>42504.801388888889</v>
      </c>
      <c r="N831" s="18">
        <f>YEAR(M831)</f>
        <v>2016</v>
      </c>
      <c r="O831" s="18">
        <f xml:space="preserve"> ROUND((J831-L831)/86400, 0)</f>
        <v>60</v>
      </c>
      <c r="P831" t="b">
        <v>0</v>
      </c>
      <c r="Q831">
        <v>16</v>
      </c>
      <c r="R831" s="14">
        <f>IFERROR(ROUND(E831/Q831,2), "N/A")</f>
        <v>32.5</v>
      </c>
      <c r="S831" t="b">
        <v>1</v>
      </c>
      <c r="T831" t="s">
        <v>8283</v>
      </c>
      <c r="U831" t="s">
        <v>8284</v>
      </c>
    </row>
    <row r="832" spans="1:21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s="12">
        <f>ROUND(E832/D832, 0)</f>
        <v>1</v>
      </c>
      <c r="G832" t="s">
        <v>8218</v>
      </c>
      <c r="H832" t="s">
        <v>8223</v>
      </c>
      <c r="I832" t="s">
        <v>8245</v>
      </c>
      <c r="J832">
        <v>1363952225</v>
      </c>
      <c r="K832" s="9">
        <f>(J832/86400) + DATE(1970,1,1)</f>
        <v>41355.484085648146</v>
      </c>
      <c r="L832">
        <v>1361363825</v>
      </c>
      <c r="M832" s="9">
        <f>(L832/86400) + DATE(1970,1,1)</f>
        <v>41325.525752314818</v>
      </c>
      <c r="N832" s="18">
        <f>YEAR(M832)</f>
        <v>2013</v>
      </c>
      <c r="O832" s="18">
        <f xml:space="preserve"> ROUND((J832-L832)/86400, 0)</f>
        <v>30</v>
      </c>
      <c r="P832" t="b">
        <v>0</v>
      </c>
      <c r="Q832">
        <v>32</v>
      </c>
      <c r="R832" s="14">
        <f>IFERROR(ROUND(E832/Q832,2), "N/A")</f>
        <v>60.66</v>
      </c>
      <c r="S832" t="b">
        <v>1</v>
      </c>
      <c r="T832" t="s">
        <v>8283</v>
      </c>
      <c r="U832" t="s">
        <v>8284</v>
      </c>
    </row>
    <row r="833" spans="1:21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s="12">
        <f>ROUND(E833/D833, 0)</f>
        <v>2</v>
      </c>
      <c r="G833" t="s">
        <v>8218</v>
      </c>
      <c r="H833" t="s">
        <v>8223</v>
      </c>
      <c r="I833" t="s">
        <v>8245</v>
      </c>
      <c r="J833">
        <v>1335540694</v>
      </c>
      <c r="K833" s="9">
        <f>(J833/86400) + DATE(1970,1,1)</f>
        <v>41026.646921296298</v>
      </c>
      <c r="L833">
        <v>1332948694</v>
      </c>
      <c r="M833" s="9">
        <f>(L833/86400) + DATE(1970,1,1)</f>
        <v>40996.646921296298</v>
      </c>
      <c r="N833" s="18">
        <f>YEAR(M833)</f>
        <v>2012</v>
      </c>
      <c r="O833" s="18">
        <f xml:space="preserve"> ROUND((J833-L833)/86400, 0)</f>
        <v>30</v>
      </c>
      <c r="P833" t="b">
        <v>0</v>
      </c>
      <c r="Q833">
        <v>20</v>
      </c>
      <c r="R833" s="14">
        <f>IFERROR(ROUND(E833/Q833,2), "N/A")</f>
        <v>175</v>
      </c>
      <c r="S833" t="b">
        <v>1</v>
      </c>
      <c r="T833" t="s">
        <v>8283</v>
      </c>
      <c r="U833" t="s">
        <v>8284</v>
      </c>
    </row>
    <row r="834" spans="1:21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s="12">
        <f>ROUND(E834/D834, 0)</f>
        <v>1</v>
      </c>
      <c r="G834" t="s">
        <v>8218</v>
      </c>
      <c r="H834" t="s">
        <v>8223</v>
      </c>
      <c r="I834" t="s">
        <v>8245</v>
      </c>
      <c r="J834">
        <v>1327133580</v>
      </c>
      <c r="K834" s="9">
        <f>(J834/86400) + DATE(1970,1,1)</f>
        <v>40929.342361111107</v>
      </c>
      <c r="L834">
        <v>1321978335</v>
      </c>
      <c r="M834" s="9">
        <f>(L834/86400) + DATE(1970,1,1)</f>
        <v>40869.675173611111</v>
      </c>
      <c r="N834" s="18">
        <f>YEAR(M834)</f>
        <v>2011</v>
      </c>
      <c r="O834" s="18">
        <f xml:space="preserve"> ROUND((J834-L834)/86400, 0)</f>
        <v>60</v>
      </c>
      <c r="P834" t="b">
        <v>0</v>
      </c>
      <c r="Q834">
        <v>154</v>
      </c>
      <c r="R834" s="14">
        <f>IFERROR(ROUND(E834/Q834,2), "N/A")</f>
        <v>97.99</v>
      </c>
      <c r="S834" t="b">
        <v>1</v>
      </c>
      <c r="T834" t="s">
        <v>8283</v>
      </c>
      <c r="U834" t="s">
        <v>8284</v>
      </c>
    </row>
    <row r="835" spans="1:21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s="12">
        <f>ROUND(E835/D835, 0)</f>
        <v>1</v>
      </c>
      <c r="G835" t="s">
        <v>8218</v>
      </c>
      <c r="H835" t="s">
        <v>8223</v>
      </c>
      <c r="I835" t="s">
        <v>8245</v>
      </c>
      <c r="J835">
        <v>1397941475</v>
      </c>
      <c r="K835" s="9">
        <f>(J835/86400) + DATE(1970,1,1)</f>
        <v>41748.878182870372</v>
      </c>
      <c r="L835">
        <v>1395349475</v>
      </c>
      <c r="M835" s="9">
        <f>(L835/86400) + DATE(1970,1,1)</f>
        <v>41718.878182870372</v>
      </c>
      <c r="N835" s="18">
        <f>YEAR(M835)</f>
        <v>2014</v>
      </c>
      <c r="O835" s="18">
        <f xml:space="preserve"> ROUND((J835-L835)/86400, 0)</f>
        <v>30</v>
      </c>
      <c r="P835" t="b">
        <v>0</v>
      </c>
      <c r="Q835">
        <v>41</v>
      </c>
      <c r="R835" s="14">
        <f>IFERROR(ROUND(E835/Q835,2), "N/A")</f>
        <v>148.78</v>
      </c>
      <c r="S835" t="b">
        <v>1</v>
      </c>
      <c r="T835" t="s">
        <v>8283</v>
      </c>
      <c r="U835" t="s">
        <v>8284</v>
      </c>
    </row>
    <row r="836" spans="1:21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s="12">
        <f>ROUND(E836/D836, 0)</f>
        <v>1</v>
      </c>
      <c r="G836" t="s">
        <v>8218</v>
      </c>
      <c r="H836" t="s">
        <v>8223</v>
      </c>
      <c r="I836" t="s">
        <v>8245</v>
      </c>
      <c r="J836">
        <v>1372651140</v>
      </c>
      <c r="K836" s="9">
        <f>(J836/86400) + DATE(1970,1,1)</f>
        <v>41456.165972222225</v>
      </c>
      <c r="L836">
        <v>1369770292</v>
      </c>
      <c r="M836" s="9">
        <f>(L836/86400) + DATE(1970,1,1)</f>
        <v>41422.822824074072</v>
      </c>
      <c r="N836" s="18">
        <f>YEAR(M836)</f>
        <v>2013</v>
      </c>
      <c r="O836" s="18">
        <f xml:space="preserve"> ROUND((J836-L836)/86400, 0)</f>
        <v>33</v>
      </c>
      <c r="P836" t="b">
        <v>0</v>
      </c>
      <c r="Q836">
        <v>75</v>
      </c>
      <c r="R836" s="14">
        <f>IFERROR(ROUND(E836/Q836,2), "N/A")</f>
        <v>96.08</v>
      </c>
      <c r="S836" t="b">
        <v>1</v>
      </c>
      <c r="T836" t="s">
        <v>8283</v>
      </c>
      <c r="U836" t="s">
        <v>8284</v>
      </c>
    </row>
    <row r="837" spans="1:21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s="12">
        <f>ROUND(E837/D837, 0)</f>
        <v>1</v>
      </c>
      <c r="G837" t="s">
        <v>8218</v>
      </c>
      <c r="H837" t="s">
        <v>8223</v>
      </c>
      <c r="I837" t="s">
        <v>8245</v>
      </c>
      <c r="J837">
        <v>1337396400</v>
      </c>
      <c r="K837" s="9">
        <f>(J837/86400) + DATE(1970,1,1)</f>
        <v>41048.125</v>
      </c>
      <c r="L837">
        <v>1333709958</v>
      </c>
      <c r="M837" s="9">
        <f>(L837/86400) + DATE(1970,1,1)</f>
        <v>41005.45784722222</v>
      </c>
      <c r="N837" s="18">
        <f>YEAR(M837)</f>
        <v>2012</v>
      </c>
      <c r="O837" s="18">
        <f xml:space="preserve"> ROUND((J837-L837)/86400, 0)</f>
        <v>43</v>
      </c>
      <c r="P837" t="b">
        <v>0</v>
      </c>
      <c r="Q837">
        <v>40</v>
      </c>
      <c r="R837" s="14">
        <f>IFERROR(ROUND(E837/Q837,2), "N/A")</f>
        <v>58.63</v>
      </c>
      <c r="S837" t="b">
        <v>1</v>
      </c>
      <c r="T837" t="s">
        <v>8283</v>
      </c>
      <c r="U837" t="s">
        <v>8284</v>
      </c>
    </row>
    <row r="838" spans="1:21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s="12">
        <f>ROUND(E838/D838, 0)</f>
        <v>1</v>
      </c>
      <c r="G838" t="s">
        <v>8218</v>
      </c>
      <c r="H838" t="s">
        <v>8223</v>
      </c>
      <c r="I838" t="s">
        <v>8245</v>
      </c>
      <c r="J838">
        <v>1381108918</v>
      </c>
      <c r="K838" s="9">
        <f>(J838/86400) + DATE(1970,1,1)</f>
        <v>41554.056921296295</v>
      </c>
      <c r="L838">
        <v>1378516918</v>
      </c>
      <c r="M838" s="9">
        <f>(L838/86400) + DATE(1970,1,1)</f>
        <v>41524.056921296295</v>
      </c>
      <c r="N838" s="18">
        <f>YEAR(M838)</f>
        <v>2013</v>
      </c>
      <c r="O838" s="18">
        <f xml:space="preserve"> ROUND((J838-L838)/86400, 0)</f>
        <v>30</v>
      </c>
      <c r="P838" t="b">
        <v>0</v>
      </c>
      <c r="Q838">
        <v>46</v>
      </c>
      <c r="R838" s="14">
        <f>IFERROR(ROUND(E838/Q838,2), "N/A")</f>
        <v>109.71</v>
      </c>
      <c r="S838" t="b">
        <v>1</v>
      </c>
      <c r="T838" t="s">
        <v>8283</v>
      </c>
      <c r="U838" t="s">
        <v>8284</v>
      </c>
    </row>
    <row r="839" spans="1:21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s="12">
        <f>ROUND(E839/D839, 0)</f>
        <v>1</v>
      </c>
      <c r="G839" t="s">
        <v>8218</v>
      </c>
      <c r="H839" t="s">
        <v>8223</v>
      </c>
      <c r="I839" t="s">
        <v>8245</v>
      </c>
      <c r="J839">
        <v>1398988662</v>
      </c>
      <c r="K839" s="9">
        <f>(J839/86400) + DATE(1970,1,1)</f>
        <v>41760.998402777775</v>
      </c>
      <c r="L839">
        <v>1396396662</v>
      </c>
      <c r="M839" s="9">
        <f>(L839/86400) + DATE(1970,1,1)</f>
        <v>41730.998402777775</v>
      </c>
      <c r="N839" s="18">
        <f>YEAR(M839)</f>
        <v>2014</v>
      </c>
      <c r="O839" s="18">
        <f xml:space="preserve"> ROUND((J839-L839)/86400, 0)</f>
        <v>30</v>
      </c>
      <c r="P839" t="b">
        <v>0</v>
      </c>
      <c r="Q839">
        <v>62</v>
      </c>
      <c r="R839" s="14">
        <f>IFERROR(ROUND(E839/Q839,2), "N/A")</f>
        <v>49.11</v>
      </c>
      <c r="S839" t="b">
        <v>1</v>
      </c>
      <c r="T839" t="s">
        <v>8283</v>
      </c>
      <c r="U839" t="s">
        <v>8284</v>
      </c>
    </row>
    <row r="840" spans="1:21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s="12">
        <f>ROUND(E840/D840, 0)</f>
        <v>1</v>
      </c>
      <c r="G840" t="s">
        <v>8218</v>
      </c>
      <c r="H840" t="s">
        <v>8223</v>
      </c>
      <c r="I840" t="s">
        <v>8245</v>
      </c>
      <c r="J840">
        <v>1326835985</v>
      </c>
      <c r="K840" s="9">
        <f>(J840/86400) + DATE(1970,1,1)</f>
        <v>40925.897974537038</v>
      </c>
      <c r="L840">
        <v>1324243985</v>
      </c>
      <c r="M840" s="9">
        <f>(L840/86400) + DATE(1970,1,1)</f>
        <v>40895.897974537038</v>
      </c>
      <c r="N840" s="18">
        <f>YEAR(M840)</f>
        <v>2011</v>
      </c>
      <c r="O840" s="18">
        <f xml:space="preserve"> ROUND((J840-L840)/86400, 0)</f>
        <v>30</v>
      </c>
      <c r="P840" t="b">
        <v>0</v>
      </c>
      <c r="Q840">
        <v>61</v>
      </c>
      <c r="R840" s="14">
        <f>IFERROR(ROUND(E840/Q840,2), "N/A")</f>
        <v>47.67</v>
      </c>
      <c r="S840" t="b">
        <v>1</v>
      </c>
      <c r="T840" t="s">
        <v>8283</v>
      </c>
      <c r="U840" t="s">
        <v>8284</v>
      </c>
    </row>
    <row r="841" spans="1:21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s="12">
        <f>ROUND(E841/D841, 0)</f>
        <v>1</v>
      </c>
      <c r="G841" t="s">
        <v>8218</v>
      </c>
      <c r="H841" t="s">
        <v>8223</v>
      </c>
      <c r="I841" t="s">
        <v>8245</v>
      </c>
      <c r="J841">
        <v>1348337956</v>
      </c>
      <c r="K841" s="9">
        <f>(J841/86400) + DATE(1970,1,1)</f>
        <v>41174.763379629629</v>
      </c>
      <c r="L841">
        <v>1345745956</v>
      </c>
      <c r="M841" s="9">
        <f>(L841/86400) + DATE(1970,1,1)</f>
        <v>41144.763379629629</v>
      </c>
      <c r="N841" s="18">
        <f>YEAR(M841)</f>
        <v>2012</v>
      </c>
      <c r="O841" s="18">
        <f xml:space="preserve"> ROUND((J841-L841)/86400, 0)</f>
        <v>30</v>
      </c>
      <c r="P841" t="b">
        <v>0</v>
      </c>
      <c r="Q841">
        <v>96</v>
      </c>
      <c r="R841" s="14">
        <f>IFERROR(ROUND(E841/Q841,2), "N/A")</f>
        <v>60.74</v>
      </c>
      <c r="S841" t="b">
        <v>1</v>
      </c>
      <c r="T841" t="s">
        <v>8283</v>
      </c>
      <c r="U841" t="s">
        <v>8284</v>
      </c>
    </row>
    <row r="842" spans="1:21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s="12">
        <f>ROUND(E842/D842, 0)</f>
        <v>1</v>
      </c>
      <c r="G842" t="s">
        <v>8218</v>
      </c>
      <c r="H842" t="s">
        <v>8223</v>
      </c>
      <c r="I842" t="s">
        <v>8245</v>
      </c>
      <c r="J842">
        <v>1474694787</v>
      </c>
      <c r="K842" s="9">
        <f>(J842/86400) + DATE(1970,1,1)</f>
        <v>42637.226701388892</v>
      </c>
      <c r="L842">
        <v>1472102787</v>
      </c>
      <c r="M842" s="9">
        <f>(L842/86400) + DATE(1970,1,1)</f>
        <v>42607.226701388892</v>
      </c>
      <c r="N842" s="18">
        <f>YEAR(M842)</f>
        <v>2016</v>
      </c>
      <c r="O842" s="18">
        <f xml:space="preserve"> ROUND((J842-L842)/86400, 0)</f>
        <v>30</v>
      </c>
      <c r="P842" t="b">
        <v>0</v>
      </c>
      <c r="Q842">
        <v>190</v>
      </c>
      <c r="R842" s="14">
        <f>IFERROR(ROUND(E842/Q842,2), "N/A")</f>
        <v>63.38</v>
      </c>
      <c r="S842" t="b">
        <v>1</v>
      </c>
      <c r="T842" t="s">
        <v>8283</v>
      </c>
      <c r="U842" t="s">
        <v>8285</v>
      </c>
    </row>
    <row r="843" spans="1:21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s="12">
        <f>ROUND(E843/D843, 0)</f>
        <v>1</v>
      </c>
      <c r="G843" t="s">
        <v>8218</v>
      </c>
      <c r="H843" t="s">
        <v>8223</v>
      </c>
      <c r="I843" t="s">
        <v>8245</v>
      </c>
      <c r="J843">
        <v>1415653663</v>
      </c>
      <c r="K843" s="9">
        <f>(J843/86400) + DATE(1970,1,1)</f>
        <v>41953.880358796298</v>
      </c>
      <c r="L843">
        <v>1413058063</v>
      </c>
      <c r="M843" s="9">
        <f>(L843/86400) + DATE(1970,1,1)</f>
        <v>41923.838692129633</v>
      </c>
      <c r="N843" s="18">
        <f>YEAR(M843)</f>
        <v>2014</v>
      </c>
      <c r="O843" s="18">
        <f xml:space="preserve"> ROUND((J843-L843)/86400, 0)</f>
        <v>30</v>
      </c>
      <c r="P843" t="b">
        <v>1</v>
      </c>
      <c r="Q843">
        <v>94</v>
      </c>
      <c r="R843" s="14">
        <f>IFERROR(ROUND(E843/Q843,2), "N/A")</f>
        <v>53.89</v>
      </c>
      <c r="S843" t="b">
        <v>1</v>
      </c>
      <c r="T843" t="s">
        <v>8283</v>
      </c>
      <c r="U843" t="s">
        <v>8285</v>
      </c>
    </row>
    <row r="844" spans="1:21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s="12">
        <f>ROUND(E844/D844, 0)</f>
        <v>1</v>
      </c>
      <c r="G844" t="s">
        <v>8218</v>
      </c>
      <c r="H844" t="s">
        <v>8228</v>
      </c>
      <c r="I844" t="s">
        <v>8250</v>
      </c>
      <c r="J844">
        <v>1381723140</v>
      </c>
      <c r="K844" s="9">
        <f>(J844/86400) + DATE(1970,1,1)</f>
        <v>41561.165972222225</v>
      </c>
      <c r="L844">
        <v>1378735983</v>
      </c>
      <c r="M844" s="9">
        <f>(L844/86400) + DATE(1970,1,1)</f>
        <v>41526.59239583333</v>
      </c>
      <c r="N844" s="18">
        <f>YEAR(M844)</f>
        <v>2013</v>
      </c>
      <c r="O844" s="18">
        <f xml:space="preserve"> ROUND((J844-L844)/86400, 0)</f>
        <v>35</v>
      </c>
      <c r="P844" t="b">
        <v>1</v>
      </c>
      <c r="Q844">
        <v>39</v>
      </c>
      <c r="R844" s="14">
        <f>IFERROR(ROUND(E844/Q844,2), "N/A")</f>
        <v>66.87</v>
      </c>
      <c r="S844" t="b">
        <v>1</v>
      </c>
      <c r="T844" t="s">
        <v>8283</v>
      </c>
      <c r="U844" t="s">
        <v>8285</v>
      </c>
    </row>
    <row r="845" spans="1:21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s="12">
        <f>ROUND(E845/D845, 0)</f>
        <v>3</v>
      </c>
      <c r="G845" t="s">
        <v>8218</v>
      </c>
      <c r="H845" t="s">
        <v>8223</v>
      </c>
      <c r="I845" t="s">
        <v>8245</v>
      </c>
      <c r="J845">
        <v>1481184000</v>
      </c>
      <c r="K845" s="9">
        <f>(J845/86400) + DATE(1970,1,1)</f>
        <v>42712.333333333328</v>
      </c>
      <c r="L845">
        <v>1479708680</v>
      </c>
      <c r="M845" s="9">
        <f>(L845/86400) + DATE(1970,1,1)</f>
        <v>42695.257870370369</v>
      </c>
      <c r="N845" s="18">
        <f>YEAR(M845)</f>
        <v>2016</v>
      </c>
      <c r="O845" s="18">
        <f xml:space="preserve"> ROUND((J845-L845)/86400, 0)</f>
        <v>17</v>
      </c>
      <c r="P845" t="b">
        <v>0</v>
      </c>
      <c r="Q845">
        <v>127</v>
      </c>
      <c r="R845" s="14">
        <f>IFERROR(ROUND(E845/Q845,2), "N/A")</f>
        <v>63.1</v>
      </c>
      <c r="S845" t="b">
        <v>1</v>
      </c>
      <c r="T845" t="s">
        <v>8283</v>
      </c>
      <c r="U845" t="s">
        <v>8285</v>
      </c>
    </row>
    <row r="846" spans="1:21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s="12">
        <f>ROUND(E846/D846, 0)</f>
        <v>2</v>
      </c>
      <c r="G846" t="s">
        <v>8218</v>
      </c>
      <c r="H846" t="s">
        <v>8223</v>
      </c>
      <c r="I846" t="s">
        <v>8245</v>
      </c>
      <c r="J846">
        <v>1414817940</v>
      </c>
      <c r="K846" s="9">
        <f>(J846/86400) + DATE(1970,1,1)</f>
        <v>41944.207638888889</v>
      </c>
      <c r="L846">
        <v>1411489552</v>
      </c>
      <c r="M846" s="9">
        <f>(L846/86400) + DATE(1970,1,1)</f>
        <v>41905.684629629628</v>
      </c>
      <c r="N846" s="18">
        <f>YEAR(M846)</f>
        <v>2014</v>
      </c>
      <c r="O846" s="18">
        <f xml:space="preserve"> ROUND((J846-L846)/86400, 0)</f>
        <v>39</v>
      </c>
      <c r="P846" t="b">
        <v>1</v>
      </c>
      <c r="Q846">
        <v>159</v>
      </c>
      <c r="R846" s="14">
        <f>IFERROR(ROUND(E846/Q846,2), "N/A")</f>
        <v>36.630000000000003</v>
      </c>
      <c r="S846" t="b">
        <v>1</v>
      </c>
      <c r="T846" t="s">
        <v>8283</v>
      </c>
      <c r="U846" t="s">
        <v>8285</v>
      </c>
    </row>
    <row r="847" spans="1:21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s="12">
        <f>ROUND(E847/D847, 0)</f>
        <v>1</v>
      </c>
      <c r="G847" t="s">
        <v>8218</v>
      </c>
      <c r="H847" t="s">
        <v>8223</v>
      </c>
      <c r="I847" t="s">
        <v>8245</v>
      </c>
      <c r="J847">
        <v>1473047940</v>
      </c>
      <c r="K847" s="9">
        <f>(J847/86400) + DATE(1970,1,1)</f>
        <v>42618.165972222225</v>
      </c>
      <c r="L847">
        <v>1469595396</v>
      </c>
      <c r="M847" s="9">
        <f>(L847/86400) + DATE(1970,1,1)</f>
        <v>42578.205972222218</v>
      </c>
      <c r="N847" s="18">
        <f>YEAR(M847)</f>
        <v>2016</v>
      </c>
      <c r="O847" s="18">
        <f xml:space="preserve"> ROUND((J847-L847)/86400, 0)</f>
        <v>40</v>
      </c>
      <c r="P847" t="b">
        <v>0</v>
      </c>
      <c r="Q847">
        <v>177</v>
      </c>
      <c r="R847" s="14">
        <f>IFERROR(ROUND(E847/Q847,2), "N/A")</f>
        <v>34.01</v>
      </c>
      <c r="S847" t="b">
        <v>1</v>
      </c>
      <c r="T847" t="s">
        <v>8283</v>
      </c>
      <c r="U847" t="s">
        <v>8285</v>
      </c>
    </row>
    <row r="848" spans="1:21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s="12">
        <f>ROUND(E848/D848, 0)</f>
        <v>1</v>
      </c>
      <c r="G848" t="s">
        <v>8218</v>
      </c>
      <c r="H848" t="s">
        <v>8224</v>
      </c>
      <c r="I848" t="s">
        <v>8246</v>
      </c>
      <c r="J848">
        <v>1394460000</v>
      </c>
      <c r="K848" s="9">
        <f>(J848/86400) + DATE(1970,1,1)</f>
        <v>41708.583333333336</v>
      </c>
      <c r="L848">
        <v>1393233855</v>
      </c>
      <c r="M848" s="9">
        <f>(L848/86400) + DATE(1970,1,1)</f>
        <v>41694.391840277778</v>
      </c>
      <c r="N848" s="18">
        <f>YEAR(M848)</f>
        <v>2014</v>
      </c>
      <c r="O848" s="18">
        <f xml:space="preserve"> ROUND((J848-L848)/86400, 0)</f>
        <v>14</v>
      </c>
      <c r="P848" t="b">
        <v>0</v>
      </c>
      <c r="Q848">
        <v>47</v>
      </c>
      <c r="R848" s="14">
        <f>IFERROR(ROUND(E848/Q848,2), "N/A")</f>
        <v>28.55</v>
      </c>
      <c r="S848" t="b">
        <v>1</v>
      </c>
      <c r="T848" t="s">
        <v>8283</v>
      </c>
      <c r="U848" t="s">
        <v>8285</v>
      </c>
    </row>
    <row r="849" spans="1:21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s="12">
        <f>ROUND(E849/D849, 0)</f>
        <v>1</v>
      </c>
      <c r="G849" t="s">
        <v>8218</v>
      </c>
      <c r="H849" t="s">
        <v>8223</v>
      </c>
      <c r="I849" t="s">
        <v>8245</v>
      </c>
      <c r="J849">
        <v>1436555376</v>
      </c>
      <c r="K849" s="9">
        <f>(J849/86400) + DATE(1970,1,1)</f>
        <v>42195.798333333332</v>
      </c>
      <c r="L849">
        <v>1433963376</v>
      </c>
      <c r="M849" s="9">
        <f>(L849/86400) + DATE(1970,1,1)</f>
        <v>42165.798333333332</v>
      </c>
      <c r="N849" s="18">
        <f>YEAR(M849)</f>
        <v>2015</v>
      </c>
      <c r="O849" s="18">
        <f xml:space="preserve"> ROUND((J849-L849)/86400, 0)</f>
        <v>30</v>
      </c>
      <c r="P849" t="b">
        <v>0</v>
      </c>
      <c r="Q849">
        <v>1</v>
      </c>
      <c r="R849" s="14">
        <f>IFERROR(ROUND(E849/Q849,2), "N/A")</f>
        <v>10</v>
      </c>
      <c r="S849" t="b">
        <v>1</v>
      </c>
      <c r="T849" t="s">
        <v>8283</v>
      </c>
      <c r="U849" t="s">
        <v>8285</v>
      </c>
    </row>
    <row r="850" spans="1:21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s="12">
        <f>ROUND(E850/D850, 0)</f>
        <v>1</v>
      </c>
      <c r="G850" t="s">
        <v>8218</v>
      </c>
      <c r="H850" t="s">
        <v>8223</v>
      </c>
      <c r="I850" t="s">
        <v>8245</v>
      </c>
      <c r="J850">
        <v>1429038033</v>
      </c>
      <c r="K850" s="9">
        <f>(J850/86400) + DATE(1970,1,1)</f>
        <v>42108.792048611111</v>
      </c>
      <c r="L850">
        <v>1426446033</v>
      </c>
      <c r="M850" s="9">
        <f>(L850/86400) + DATE(1970,1,1)</f>
        <v>42078.792048611111</v>
      </c>
      <c r="N850" s="18">
        <f>YEAR(M850)</f>
        <v>2015</v>
      </c>
      <c r="O850" s="18">
        <f xml:space="preserve"> ROUND((J850-L850)/86400, 0)</f>
        <v>30</v>
      </c>
      <c r="P850" t="b">
        <v>0</v>
      </c>
      <c r="Q850">
        <v>16</v>
      </c>
      <c r="R850" s="14">
        <f>IFERROR(ROUND(E850/Q850,2), "N/A")</f>
        <v>18.75</v>
      </c>
      <c r="S850" t="b">
        <v>1</v>
      </c>
      <c r="T850" t="s">
        <v>8283</v>
      </c>
      <c r="U850" t="s">
        <v>8285</v>
      </c>
    </row>
    <row r="851" spans="1:21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s="12">
        <f>ROUND(E851/D851, 0)</f>
        <v>1</v>
      </c>
      <c r="G851" t="s">
        <v>8218</v>
      </c>
      <c r="H851" t="s">
        <v>8223</v>
      </c>
      <c r="I851" t="s">
        <v>8245</v>
      </c>
      <c r="J851">
        <v>1426473264</v>
      </c>
      <c r="K851" s="9">
        <f>(J851/86400) + DATE(1970,1,1)</f>
        <v>42079.107222222221</v>
      </c>
      <c r="L851">
        <v>1424057664</v>
      </c>
      <c r="M851" s="9">
        <f>(L851/86400) + DATE(1970,1,1)</f>
        <v>42051.148888888885</v>
      </c>
      <c r="N851" s="18">
        <f>YEAR(M851)</f>
        <v>2015</v>
      </c>
      <c r="O851" s="18">
        <f xml:space="preserve"> ROUND((J851-L851)/86400, 0)</f>
        <v>28</v>
      </c>
      <c r="P851" t="b">
        <v>0</v>
      </c>
      <c r="Q851">
        <v>115</v>
      </c>
      <c r="R851" s="14">
        <f>IFERROR(ROUND(E851/Q851,2), "N/A")</f>
        <v>41.7</v>
      </c>
      <c r="S851" t="b">
        <v>1</v>
      </c>
      <c r="T851" t="s">
        <v>8283</v>
      </c>
      <c r="U851" t="s">
        <v>8285</v>
      </c>
    </row>
    <row r="852" spans="1:21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s="12">
        <f>ROUND(E852/D852, 0)</f>
        <v>2</v>
      </c>
      <c r="G852" t="s">
        <v>8218</v>
      </c>
      <c r="H852" t="s">
        <v>8223</v>
      </c>
      <c r="I852" t="s">
        <v>8245</v>
      </c>
      <c r="J852">
        <v>1461560340</v>
      </c>
      <c r="K852" s="9">
        <f>(J852/86400) + DATE(1970,1,1)</f>
        <v>42485.207638888889</v>
      </c>
      <c r="L852">
        <v>1458762717</v>
      </c>
      <c r="M852" s="9">
        <f>(L852/86400) + DATE(1970,1,1)</f>
        <v>42452.827743055561</v>
      </c>
      <c r="N852" s="18">
        <f>YEAR(M852)</f>
        <v>2016</v>
      </c>
      <c r="O852" s="18">
        <f xml:space="preserve"> ROUND((J852-L852)/86400, 0)</f>
        <v>32</v>
      </c>
      <c r="P852" t="b">
        <v>0</v>
      </c>
      <c r="Q852">
        <v>133</v>
      </c>
      <c r="R852" s="14">
        <f>IFERROR(ROUND(E852/Q852,2), "N/A")</f>
        <v>46.67</v>
      </c>
      <c r="S852" t="b">
        <v>1</v>
      </c>
      <c r="T852" t="s">
        <v>8283</v>
      </c>
      <c r="U852" t="s">
        <v>8285</v>
      </c>
    </row>
    <row r="853" spans="1:21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s="12">
        <f>ROUND(E853/D853, 0)</f>
        <v>1</v>
      </c>
      <c r="G853" t="s">
        <v>8218</v>
      </c>
      <c r="H853" t="s">
        <v>8229</v>
      </c>
      <c r="I853" t="s">
        <v>8248</v>
      </c>
      <c r="J853">
        <v>1469994300</v>
      </c>
      <c r="K853" s="9">
        <f>(J853/86400) + DATE(1970,1,1)</f>
        <v>42582.822916666672</v>
      </c>
      <c r="L853">
        <v>1464815253</v>
      </c>
      <c r="M853" s="9">
        <f>(L853/86400) + DATE(1970,1,1)</f>
        <v>42522.880243055552</v>
      </c>
      <c r="N853" s="18">
        <f>YEAR(M853)</f>
        <v>2016</v>
      </c>
      <c r="O853" s="18">
        <f xml:space="preserve"> ROUND((J853-L853)/86400, 0)</f>
        <v>60</v>
      </c>
      <c r="P853" t="b">
        <v>0</v>
      </c>
      <c r="Q853">
        <v>70</v>
      </c>
      <c r="R853" s="14">
        <f>IFERROR(ROUND(E853/Q853,2), "N/A")</f>
        <v>37.270000000000003</v>
      </c>
      <c r="S853" t="b">
        <v>1</v>
      </c>
      <c r="T853" t="s">
        <v>8283</v>
      </c>
      <c r="U853" t="s">
        <v>8285</v>
      </c>
    </row>
    <row r="854" spans="1:21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s="12">
        <f>ROUND(E854/D854, 0)</f>
        <v>1</v>
      </c>
      <c r="G854" t="s">
        <v>8218</v>
      </c>
      <c r="H854" t="s">
        <v>8223</v>
      </c>
      <c r="I854" t="s">
        <v>8245</v>
      </c>
      <c r="J854">
        <v>1477342800</v>
      </c>
      <c r="K854" s="9">
        <f>(J854/86400) + DATE(1970,1,1)</f>
        <v>42667.875</v>
      </c>
      <c r="L854">
        <v>1476386395</v>
      </c>
      <c r="M854" s="9">
        <f>(L854/86400) + DATE(1970,1,1)</f>
        <v>42656.805497685185</v>
      </c>
      <c r="N854" s="18">
        <f>YEAR(M854)</f>
        <v>2016</v>
      </c>
      <c r="O854" s="18">
        <f xml:space="preserve"> ROUND((J854-L854)/86400, 0)</f>
        <v>11</v>
      </c>
      <c r="P854" t="b">
        <v>0</v>
      </c>
      <c r="Q854">
        <v>62</v>
      </c>
      <c r="R854" s="14">
        <f>IFERROR(ROUND(E854/Q854,2), "N/A")</f>
        <v>59.26</v>
      </c>
      <c r="S854" t="b">
        <v>1</v>
      </c>
      <c r="T854" t="s">
        <v>8283</v>
      </c>
      <c r="U854" t="s">
        <v>8285</v>
      </c>
    </row>
    <row r="855" spans="1:21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s="12">
        <f>ROUND(E855/D855, 0)</f>
        <v>1</v>
      </c>
      <c r="G855" t="s">
        <v>8218</v>
      </c>
      <c r="H855" t="s">
        <v>8223</v>
      </c>
      <c r="I855" t="s">
        <v>8245</v>
      </c>
      <c r="J855">
        <v>1424116709</v>
      </c>
      <c r="K855" s="9">
        <f>(J855/86400) + DATE(1970,1,1)</f>
        <v>42051.832280092596</v>
      </c>
      <c r="L855">
        <v>1421524709</v>
      </c>
      <c r="M855" s="9">
        <f>(L855/86400) + DATE(1970,1,1)</f>
        <v>42021.832280092596</v>
      </c>
      <c r="N855" s="18">
        <f>YEAR(M855)</f>
        <v>2015</v>
      </c>
      <c r="O855" s="18">
        <f xml:space="preserve"> ROUND((J855-L855)/86400, 0)</f>
        <v>30</v>
      </c>
      <c r="P855" t="b">
        <v>0</v>
      </c>
      <c r="Q855">
        <v>10</v>
      </c>
      <c r="R855" s="14">
        <f>IFERROR(ROUND(E855/Q855,2), "N/A")</f>
        <v>30</v>
      </c>
      <c r="S855" t="b">
        <v>1</v>
      </c>
      <c r="T855" t="s">
        <v>8283</v>
      </c>
      <c r="U855" t="s">
        <v>8285</v>
      </c>
    </row>
    <row r="856" spans="1:21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s="12">
        <f>ROUND(E856/D856, 0)</f>
        <v>1</v>
      </c>
      <c r="G856" t="s">
        <v>8218</v>
      </c>
      <c r="H856" t="s">
        <v>8223</v>
      </c>
      <c r="I856" t="s">
        <v>8245</v>
      </c>
      <c r="J856">
        <v>1482901546</v>
      </c>
      <c r="K856" s="9">
        <f>(J856/86400) + DATE(1970,1,1)</f>
        <v>42732.212337962963</v>
      </c>
      <c r="L856">
        <v>1480309546</v>
      </c>
      <c r="M856" s="9">
        <f>(L856/86400) + DATE(1970,1,1)</f>
        <v>42702.212337962963</v>
      </c>
      <c r="N856" s="18">
        <f>YEAR(M856)</f>
        <v>2016</v>
      </c>
      <c r="O856" s="18">
        <f xml:space="preserve"> ROUND((J856-L856)/86400, 0)</f>
        <v>30</v>
      </c>
      <c r="P856" t="b">
        <v>0</v>
      </c>
      <c r="Q856">
        <v>499</v>
      </c>
      <c r="R856" s="14">
        <f>IFERROR(ROUND(E856/Q856,2), "N/A")</f>
        <v>65.86</v>
      </c>
      <c r="S856" t="b">
        <v>1</v>
      </c>
      <c r="T856" t="s">
        <v>8283</v>
      </c>
      <c r="U856" t="s">
        <v>8285</v>
      </c>
    </row>
    <row r="857" spans="1:21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s="12">
        <f>ROUND(E857/D857, 0)</f>
        <v>1</v>
      </c>
      <c r="G857" t="s">
        <v>8218</v>
      </c>
      <c r="H857" t="s">
        <v>8223</v>
      </c>
      <c r="I857" t="s">
        <v>8245</v>
      </c>
      <c r="J857">
        <v>1469329217</v>
      </c>
      <c r="K857" s="9">
        <f>(J857/86400) + DATE(1970,1,1)</f>
        <v>42575.125196759254</v>
      </c>
      <c r="L857">
        <v>1466737217</v>
      </c>
      <c r="M857" s="9">
        <f>(L857/86400) + DATE(1970,1,1)</f>
        <v>42545.125196759254</v>
      </c>
      <c r="N857" s="18">
        <f>YEAR(M857)</f>
        <v>2016</v>
      </c>
      <c r="O857" s="18">
        <f xml:space="preserve"> ROUND((J857-L857)/86400, 0)</f>
        <v>30</v>
      </c>
      <c r="P857" t="b">
        <v>0</v>
      </c>
      <c r="Q857">
        <v>47</v>
      </c>
      <c r="R857" s="14">
        <f>IFERROR(ROUND(E857/Q857,2), "N/A")</f>
        <v>31.91</v>
      </c>
      <c r="S857" t="b">
        <v>1</v>
      </c>
      <c r="T857" t="s">
        <v>8283</v>
      </c>
      <c r="U857" t="s">
        <v>8285</v>
      </c>
    </row>
    <row r="858" spans="1:21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s="12">
        <f>ROUND(E858/D858, 0)</f>
        <v>2</v>
      </c>
      <c r="G858" t="s">
        <v>8218</v>
      </c>
      <c r="H858" t="s">
        <v>8235</v>
      </c>
      <c r="I858" t="s">
        <v>8248</v>
      </c>
      <c r="J858">
        <v>1477422000</v>
      </c>
      <c r="K858" s="9">
        <f>(J858/86400) + DATE(1970,1,1)</f>
        <v>42668.791666666672</v>
      </c>
      <c r="L858">
        <v>1472282956</v>
      </c>
      <c r="M858" s="9">
        <f>(L858/86400) + DATE(1970,1,1)</f>
        <v>42609.311990740738</v>
      </c>
      <c r="N858" s="18">
        <f>YEAR(M858)</f>
        <v>2016</v>
      </c>
      <c r="O858" s="18">
        <f xml:space="preserve"> ROUND((J858-L858)/86400, 0)</f>
        <v>59</v>
      </c>
      <c r="P858" t="b">
        <v>0</v>
      </c>
      <c r="Q858">
        <v>28</v>
      </c>
      <c r="R858" s="14">
        <f>IFERROR(ROUND(E858/Q858,2), "N/A")</f>
        <v>19.46</v>
      </c>
      <c r="S858" t="b">
        <v>1</v>
      </c>
      <c r="T858" t="s">
        <v>8283</v>
      </c>
      <c r="U858" t="s">
        <v>8285</v>
      </c>
    </row>
    <row r="859" spans="1:21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s="12">
        <f>ROUND(E859/D859, 0)</f>
        <v>1</v>
      </c>
      <c r="G859" t="s">
        <v>8218</v>
      </c>
      <c r="H859" t="s">
        <v>8226</v>
      </c>
      <c r="I859" t="s">
        <v>8248</v>
      </c>
      <c r="J859">
        <v>1448463431</v>
      </c>
      <c r="K859" s="9">
        <f>(J859/86400) + DATE(1970,1,1)</f>
        <v>42333.623043981483</v>
      </c>
      <c r="L859">
        <v>1444831031</v>
      </c>
      <c r="M859" s="9">
        <f>(L859/86400) + DATE(1970,1,1)</f>
        <v>42291.581377314811</v>
      </c>
      <c r="N859" s="18">
        <f>YEAR(M859)</f>
        <v>2015</v>
      </c>
      <c r="O859" s="18">
        <f xml:space="preserve"> ROUND((J859-L859)/86400, 0)</f>
        <v>42</v>
      </c>
      <c r="P859" t="b">
        <v>0</v>
      </c>
      <c r="Q859">
        <v>24</v>
      </c>
      <c r="R859" s="14">
        <f>IFERROR(ROUND(E859/Q859,2), "N/A")</f>
        <v>50</v>
      </c>
      <c r="S859" t="b">
        <v>1</v>
      </c>
      <c r="T859" t="s">
        <v>8283</v>
      </c>
      <c r="U859" t="s">
        <v>8285</v>
      </c>
    </row>
    <row r="860" spans="1:21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s="12">
        <f>ROUND(E860/D860, 0)</f>
        <v>1</v>
      </c>
      <c r="G860" t="s">
        <v>8218</v>
      </c>
      <c r="H860" t="s">
        <v>8224</v>
      </c>
      <c r="I860" t="s">
        <v>8246</v>
      </c>
      <c r="J860">
        <v>1429138740</v>
      </c>
      <c r="K860" s="9">
        <f>(J860/86400) + DATE(1970,1,1)</f>
        <v>42109.957638888889</v>
      </c>
      <c r="L860">
        <v>1426528418</v>
      </c>
      <c r="M860" s="9">
        <f>(L860/86400) + DATE(1970,1,1)</f>
        <v>42079.745578703703</v>
      </c>
      <c r="N860" s="18">
        <f>YEAR(M860)</f>
        <v>2015</v>
      </c>
      <c r="O860" s="18">
        <f xml:space="preserve"> ROUND((J860-L860)/86400, 0)</f>
        <v>30</v>
      </c>
      <c r="P860" t="b">
        <v>0</v>
      </c>
      <c r="Q860">
        <v>76</v>
      </c>
      <c r="R860" s="14">
        <f>IFERROR(ROUND(E860/Q860,2), "N/A")</f>
        <v>22.74</v>
      </c>
      <c r="S860" t="b">
        <v>1</v>
      </c>
      <c r="T860" t="s">
        <v>8283</v>
      </c>
      <c r="U860" t="s">
        <v>8285</v>
      </c>
    </row>
    <row r="861" spans="1:21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s="12">
        <f>ROUND(E861/D861, 0)</f>
        <v>1</v>
      </c>
      <c r="G861" t="s">
        <v>8218</v>
      </c>
      <c r="H861" t="s">
        <v>8223</v>
      </c>
      <c r="I861" t="s">
        <v>8245</v>
      </c>
      <c r="J861">
        <v>1433376000</v>
      </c>
      <c r="K861" s="9">
        <f>(J861/86400) + DATE(1970,1,1)</f>
        <v>42159</v>
      </c>
      <c r="L861">
        <v>1430768468</v>
      </c>
      <c r="M861" s="9">
        <f>(L861/86400) + DATE(1970,1,1)</f>
        <v>42128.820231481484</v>
      </c>
      <c r="N861" s="18">
        <f>YEAR(M861)</f>
        <v>2015</v>
      </c>
      <c r="O861" s="18">
        <f xml:space="preserve"> ROUND((J861-L861)/86400, 0)</f>
        <v>30</v>
      </c>
      <c r="P861" t="b">
        <v>0</v>
      </c>
      <c r="Q861">
        <v>98</v>
      </c>
      <c r="R861" s="14">
        <f>IFERROR(ROUND(E861/Q861,2), "N/A")</f>
        <v>42.72</v>
      </c>
      <c r="S861" t="b">
        <v>1</v>
      </c>
      <c r="T861" t="s">
        <v>8283</v>
      </c>
      <c r="U861" t="s">
        <v>8285</v>
      </c>
    </row>
    <row r="862" spans="1:21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s="12">
        <f>ROUND(E862/D862, 0)</f>
        <v>0</v>
      </c>
      <c r="G862" t="s">
        <v>8220</v>
      </c>
      <c r="H862" t="s">
        <v>8223</v>
      </c>
      <c r="I862" t="s">
        <v>8245</v>
      </c>
      <c r="J862">
        <v>1385123713</v>
      </c>
      <c r="K862" s="9">
        <f>(J862/86400) + DATE(1970,1,1)</f>
        <v>41600.524456018517</v>
      </c>
      <c r="L862">
        <v>1382528113</v>
      </c>
      <c r="M862" s="9">
        <f>(L862/86400) + DATE(1970,1,1)</f>
        <v>41570.482789351852</v>
      </c>
      <c r="N862" s="18">
        <f>YEAR(M862)</f>
        <v>2013</v>
      </c>
      <c r="O862" s="18">
        <f xml:space="preserve"> ROUND((J862-L862)/86400, 0)</f>
        <v>30</v>
      </c>
      <c r="P862" t="b">
        <v>0</v>
      </c>
      <c r="Q862">
        <v>48</v>
      </c>
      <c r="R862" s="14">
        <f>IFERROR(ROUND(E862/Q862,2), "N/A")</f>
        <v>52.92</v>
      </c>
      <c r="S862" t="b">
        <v>0</v>
      </c>
      <c r="T862" t="s">
        <v>8283</v>
      </c>
      <c r="U862" t="s">
        <v>8286</v>
      </c>
    </row>
    <row r="863" spans="1:21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s="12">
        <f>ROUND(E863/D863, 0)</f>
        <v>0</v>
      </c>
      <c r="G863" t="s">
        <v>8220</v>
      </c>
      <c r="H863" t="s">
        <v>8223</v>
      </c>
      <c r="I863" t="s">
        <v>8245</v>
      </c>
      <c r="J863">
        <v>1474067404</v>
      </c>
      <c r="K863" s="9">
        <f>(J863/86400) + DATE(1970,1,1)</f>
        <v>42629.965324074074</v>
      </c>
      <c r="L863">
        <v>1471475404</v>
      </c>
      <c r="M863" s="9">
        <f>(L863/86400) + DATE(1970,1,1)</f>
        <v>42599.965324074074</v>
      </c>
      <c r="N863" s="18">
        <f>YEAR(M863)</f>
        <v>2016</v>
      </c>
      <c r="O863" s="18">
        <f xml:space="preserve"> ROUND((J863-L863)/86400, 0)</f>
        <v>30</v>
      </c>
      <c r="P863" t="b">
        <v>0</v>
      </c>
      <c r="Q863">
        <v>2</v>
      </c>
      <c r="R863" s="14">
        <f>IFERROR(ROUND(E863/Q863,2), "N/A")</f>
        <v>50.5</v>
      </c>
      <c r="S863" t="b">
        <v>0</v>
      </c>
      <c r="T863" t="s">
        <v>8283</v>
      </c>
      <c r="U863" t="s">
        <v>8286</v>
      </c>
    </row>
    <row r="864" spans="1:21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s="12">
        <f>ROUND(E864/D864, 0)</f>
        <v>0</v>
      </c>
      <c r="G864" t="s">
        <v>8220</v>
      </c>
      <c r="H864" t="s">
        <v>8224</v>
      </c>
      <c r="I864" t="s">
        <v>8246</v>
      </c>
      <c r="J864">
        <v>1384179548</v>
      </c>
      <c r="K864" s="9">
        <f>(J864/86400) + DATE(1970,1,1)</f>
        <v>41589.596620370372</v>
      </c>
      <c r="L864">
        <v>1381583948</v>
      </c>
      <c r="M864" s="9">
        <f>(L864/86400) + DATE(1970,1,1)</f>
        <v>41559.5549537037</v>
      </c>
      <c r="N864" s="18">
        <f>YEAR(M864)</f>
        <v>2013</v>
      </c>
      <c r="O864" s="18">
        <f xml:space="preserve"> ROUND((J864-L864)/86400, 0)</f>
        <v>30</v>
      </c>
      <c r="P864" t="b">
        <v>0</v>
      </c>
      <c r="Q864">
        <v>4</v>
      </c>
      <c r="R864" s="14">
        <f>IFERROR(ROUND(E864/Q864,2), "N/A")</f>
        <v>42.5</v>
      </c>
      <c r="S864" t="b">
        <v>0</v>
      </c>
      <c r="T864" t="s">
        <v>8283</v>
      </c>
      <c r="U864" t="s">
        <v>8286</v>
      </c>
    </row>
    <row r="865" spans="1:21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s="12">
        <f>ROUND(E865/D865, 0)</f>
        <v>0</v>
      </c>
      <c r="G865" t="s">
        <v>8220</v>
      </c>
      <c r="H865" t="s">
        <v>8223</v>
      </c>
      <c r="I865" t="s">
        <v>8245</v>
      </c>
      <c r="J865">
        <v>1329014966</v>
      </c>
      <c r="K865" s="9">
        <f>(J865/86400) + DATE(1970,1,1)</f>
        <v>40951.117662037039</v>
      </c>
      <c r="L865">
        <v>1326422966</v>
      </c>
      <c r="M865" s="9">
        <f>(L865/86400) + DATE(1970,1,1)</f>
        <v>40921.117662037039</v>
      </c>
      <c r="N865" s="18">
        <f>YEAR(M865)</f>
        <v>2012</v>
      </c>
      <c r="O865" s="18">
        <f xml:space="preserve"> ROUND((J865-L865)/86400, 0)</f>
        <v>30</v>
      </c>
      <c r="P865" t="b">
        <v>0</v>
      </c>
      <c r="Q865">
        <v>5</v>
      </c>
      <c r="R865" s="14">
        <f>IFERROR(ROUND(E865/Q865,2), "N/A")</f>
        <v>18</v>
      </c>
      <c r="S865" t="b">
        <v>0</v>
      </c>
      <c r="T865" t="s">
        <v>8283</v>
      </c>
      <c r="U865" t="s">
        <v>8286</v>
      </c>
    </row>
    <row r="866" spans="1:21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s="12">
        <f>ROUND(E866/D866, 0)</f>
        <v>0</v>
      </c>
      <c r="G866" t="s">
        <v>8220</v>
      </c>
      <c r="H866" t="s">
        <v>8223</v>
      </c>
      <c r="I866" t="s">
        <v>8245</v>
      </c>
      <c r="J866">
        <v>1381917540</v>
      </c>
      <c r="K866" s="9">
        <f>(J866/86400) + DATE(1970,1,1)</f>
        <v>41563.415972222225</v>
      </c>
      <c r="L866">
        <v>1379990038</v>
      </c>
      <c r="M866" s="9">
        <f>(L866/86400) + DATE(1970,1,1)</f>
        <v>41541.106921296298</v>
      </c>
      <c r="N866" s="18">
        <f>YEAR(M866)</f>
        <v>2013</v>
      </c>
      <c r="O866" s="18">
        <f xml:space="preserve"> ROUND((J866-L866)/86400, 0)</f>
        <v>22</v>
      </c>
      <c r="P866" t="b">
        <v>0</v>
      </c>
      <c r="Q866">
        <v>79</v>
      </c>
      <c r="R866" s="14">
        <f>IFERROR(ROUND(E866/Q866,2), "N/A")</f>
        <v>34.18</v>
      </c>
      <c r="S866" t="b">
        <v>0</v>
      </c>
      <c r="T866" t="s">
        <v>8283</v>
      </c>
      <c r="U866" t="s">
        <v>8286</v>
      </c>
    </row>
    <row r="867" spans="1:21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s="12">
        <f>ROUND(E867/D867, 0)</f>
        <v>0</v>
      </c>
      <c r="G867" t="s">
        <v>8220</v>
      </c>
      <c r="H867" t="s">
        <v>8223</v>
      </c>
      <c r="I867" t="s">
        <v>8245</v>
      </c>
      <c r="J867">
        <v>1358361197</v>
      </c>
      <c r="K867" s="9">
        <f>(J867/86400) + DATE(1970,1,1)</f>
        <v>41290.773113425923</v>
      </c>
      <c r="L867">
        <v>1353177197</v>
      </c>
      <c r="M867" s="9">
        <f>(L867/86400) + DATE(1970,1,1)</f>
        <v>41230.773113425923</v>
      </c>
      <c r="N867" s="18">
        <f>YEAR(M867)</f>
        <v>2012</v>
      </c>
      <c r="O867" s="18">
        <f xml:space="preserve"> ROUND((J867-L867)/86400, 0)</f>
        <v>60</v>
      </c>
      <c r="P867" t="b">
        <v>0</v>
      </c>
      <c r="Q867">
        <v>2</v>
      </c>
      <c r="R867" s="14">
        <f>IFERROR(ROUND(E867/Q867,2), "N/A")</f>
        <v>22.5</v>
      </c>
      <c r="S867" t="b">
        <v>0</v>
      </c>
      <c r="T867" t="s">
        <v>8283</v>
      </c>
      <c r="U867" t="s">
        <v>8286</v>
      </c>
    </row>
    <row r="868" spans="1:21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s="12">
        <f>ROUND(E868/D868, 0)</f>
        <v>0</v>
      </c>
      <c r="G868" t="s">
        <v>8220</v>
      </c>
      <c r="H868" t="s">
        <v>8223</v>
      </c>
      <c r="I868" t="s">
        <v>8245</v>
      </c>
      <c r="J868">
        <v>1425136200</v>
      </c>
      <c r="K868" s="9">
        <f>(J868/86400) + DATE(1970,1,1)</f>
        <v>42063.631944444445</v>
      </c>
      <c r="L868">
        <v>1421853518</v>
      </c>
      <c r="M868" s="9">
        <f>(L868/86400) + DATE(1970,1,1)</f>
        <v>42025.637939814813</v>
      </c>
      <c r="N868" s="18">
        <f>YEAR(M868)</f>
        <v>2015</v>
      </c>
      <c r="O868" s="18">
        <f xml:space="preserve"> ROUND((J868-L868)/86400, 0)</f>
        <v>38</v>
      </c>
      <c r="P868" t="b">
        <v>0</v>
      </c>
      <c r="Q868">
        <v>11</v>
      </c>
      <c r="R868" s="14">
        <f>IFERROR(ROUND(E868/Q868,2), "N/A")</f>
        <v>58.18</v>
      </c>
      <c r="S868" t="b">
        <v>0</v>
      </c>
      <c r="T868" t="s">
        <v>8283</v>
      </c>
      <c r="U868" t="s">
        <v>8286</v>
      </c>
    </row>
    <row r="869" spans="1:21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s="12">
        <f>ROUND(E869/D869, 0)</f>
        <v>0</v>
      </c>
      <c r="G869" t="s">
        <v>8220</v>
      </c>
      <c r="H869" t="s">
        <v>8223</v>
      </c>
      <c r="I869" t="s">
        <v>8245</v>
      </c>
      <c r="J869">
        <v>1259643540</v>
      </c>
      <c r="K869" s="9">
        <f>(J869/86400) + DATE(1970,1,1)</f>
        <v>40148.207638888889</v>
      </c>
      <c r="L869">
        <v>1254450706</v>
      </c>
      <c r="M869" s="9">
        <f>(L869/86400) + DATE(1970,1,1)</f>
        <v>40088.105393518519</v>
      </c>
      <c r="N869" s="18">
        <f>YEAR(M869)</f>
        <v>2009</v>
      </c>
      <c r="O869" s="18">
        <f xml:space="preserve"> ROUND((J869-L869)/86400, 0)</f>
        <v>60</v>
      </c>
      <c r="P869" t="b">
        <v>0</v>
      </c>
      <c r="Q869">
        <v>11</v>
      </c>
      <c r="R869" s="14">
        <f>IFERROR(ROUND(E869/Q869,2), "N/A")</f>
        <v>109.18</v>
      </c>
      <c r="S869" t="b">
        <v>0</v>
      </c>
      <c r="T869" t="s">
        <v>8283</v>
      </c>
      <c r="U869" t="s">
        <v>8286</v>
      </c>
    </row>
    <row r="870" spans="1:21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s="12">
        <f>ROUND(E870/D870, 0)</f>
        <v>0</v>
      </c>
      <c r="G870" t="s">
        <v>8220</v>
      </c>
      <c r="H870" t="s">
        <v>8223</v>
      </c>
      <c r="I870" t="s">
        <v>8245</v>
      </c>
      <c r="J870">
        <v>1389055198</v>
      </c>
      <c r="K870" s="9">
        <f>(J870/86400) + DATE(1970,1,1)</f>
        <v>41646.027754629627</v>
      </c>
      <c r="L870">
        <v>1386463198</v>
      </c>
      <c r="M870" s="9">
        <f>(L870/86400) + DATE(1970,1,1)</f>
        <v>41616.027754629627</v>
      </c>
      <c r="N870" s="18">
        <f>YEAR(M870)</f>
        <v>2013</v>
      </c>
      <c r="O870" s="18">
        <f xml:space="preserve"> ROUND((J870-L870)/86400, 0)</f>
        <v>30</v>
      </c>
      <c r="P870" t="b">
        <v>0</v>
      </c>
      <c r="Q870">
        <v>1</v>
      </c>
      <c r="R870" s="14">
        <f>IFERROR(ROUND(E870/Q870,2), "N/A")</f>
        <v>50</v>
      </c>
      <c r="S870" t="b">
        <v>0</v>
      </c>
      <c r="T870" t="s">
        <v>8283</v>
      </c>
      <c r="U870" t="s">
        <v>8286</v>
      </c>
    </row>
    <row r="871" spans="1:21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s="12">
        <f>ROUND(E871/D871, 0)</f>
        <v>0</v>
      </c>
      <c r="G871" t="s">
        <v>8220</v>
      </c>
      <c r="H871" t="s">
        <v>8223</v>
      </c>
      <c r="I871" t="s">
        <v>8245</v>
      </c>
      <c r="J871">
        <v>1365448657</v>
      </c>
      <c r="K871" s="9">
        <f>(J871/86400) + DATE(1970,1,1)</f>
        <v>41372.803900462961</v>
      </c>
      <c r="L871">
        <v>1362860257</v>
      </c>
      <c r="M871" s="9">
        <f>(L871/86400) + DATE(1970,1,1)</f>
        <v>41342.845567129625</v>
      </c>
      <c r="N871" s="18">
        <f>YEAR(M871)</f>
        <v>2013</v>
      </c>
      <c r="O871" s="18">
        <f xml:space="preserve"> ROUND((J871-L871)/86400, 0)</f>
        <v>30</v>
      </c>
      <c r="P871" t="b">
        <v>0</v>
      </c>
      <c r="Q871">
        <v>3</v>
      </c>
      <c r="R871" s="14">
        <f>IFERROR(ROUND(E871/Q871,2), "N/A")</f>
        <v>346.67</v>
      </c>
      <c r="S871" t="b">
        <v>0</v>
      </c>
      <c r="T871" t="s">
        <v>8283</v>
      </c>
      <c r="U871" t="s">
        <v>8286</v>
      </c>
    </row>
    <row r="872" spans="1:21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s="12">
        <f>ROUND(E872/D872, 0)</f>
        <v>0</v>
      </c>
      <c r="G872" t="s">
        <v>8220</v>
      </c>
      <c r="H872" t="s">
        <v>8224</v>
      </c>
      <c r="I872" t="s">
        <v>8246</v>
      </c>
      <c r="J872">
        <v>1377995523</v>
      </c>
      <c r="K872" s="9">
        <f>(J872/86400) + DATE(1970,1,1)</f>
        <v>41518.022256944445</v>
      </c>
      <c r="L872">
        <v>1375403523</v>
      </c>
      <c r="M872" s="9">
        <f>(L872/86400) + DATE(1970,1,1)</f>
        <v>41488.022256944445</v>
      </c>
      <c r="N872" s="18">
        <f>YEAR(M872)</f>
        <v>2013</v>
      </c>
      <c r="O872" s="18">
        <f xml:space="preserve"> ROUND((J872-L872)/86400, 0)</f>
        <v>30</v>
      </c>
      <c r="P872" t="b">
        <v>0</v>
      </c>
      <c r="Q872">
        <v>5</v>
      </c>
      <c r="R872" s="14">
        <f>IFERROR(ROUND(E872/Q872,2), "N/A")</f>
        <v>12.4</v>
      </c>
      <c r="S872" t="b">
        <v>0</v>
      </c>
      <c r="T872" t="s">
        <v>8283</v>
      </c>
      <c r="U872" t="s">
        <v>8286</v>
      </c>
    </row>
    <row r="873" spans="1:21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s="12">
        <f>ROUND(E873/D873, 0)</f>
        <v>0</v>
      </c>
      <c r="G873" t="s">
        <v>8220</v>
      </c>
      <c r="H873" t="s">
        <v>8223</v>
      </c>
      <c r="I873" t="s">
        <v>8245</v>
      </c>
      <c r="J873">
        <v>1385735295</v>
      </c>
      <c r="K873" s="9">
        <f>(J873/86400) + DATE(1970,1,1)</f>
        <v>41607.602951388893</v>
      </c>
      <c r="L873">
        <v>1383139695</v>
      </c>
      <c r="M873" s="9">
        <f>(L873/86400) + DATE(1970,1,1)</f>
        <v>41577.561284722222</v>
      </c>
      <c r="N873" s="18">
        <f>YEAR(M873)</f>
        <v>2013</v>
      </c>
      <c r="O873" s="18">
        <f xml:space="preserve"> ROUND((J873-L873)/86400, 0)</f>
        <v>30</v>
      </c>
      <c r="P873" t="b">
        <v>0</v>
      </c>
      <c r="Q873">
        <v>12</v>
      </c>
      <c r="R873" s="14">
        <f>IFERROR(ROUND(E873/Q873,2), "N/A")</f>
        <v>27.08</v>
      </c>
      <c r="S873" t="b">
        <v>0</v>
      </c>
      <c r="T873" t="s">
        <v>8283</v>
      </c>
      <c r="U873" t="s">
        <v>8286</v>
      </c>
    </row>
    <row r="874" spans="1:21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s="12">
        <f>ROUND(E874/D874, 0)</f>
        <v>0</v>
      </c>
      <c r="G874" t="s">
        <v>8220</v>
      </c>
      <c r="H874" t="s">
        <v>8223</v>
      </c>
      <c r="I874" t="s">
        <v>8245</v>
      </c>
      <c r="J874">
        <v>1299786527</v>
      </c>
      <c r="K874" s="9">
        <f>(J874/86400) + DATE(1970,1,1)</f>
        <v>40612.825543981482</v>
      </c>
      <c r="L874">
        <v>1295898527</v>
      </c>
      <c r="M874" s="9">
        <f>(L874/86400) + DATE(1970,1,1)</f>
        <v>40567.825543981482</v>
      </c>
      <c r="N874" s="18">
        <f>YEAR(M874)</f>
        <v>2011</v>
      </c>
      <c r="O874" s="18">
        <f xml:space="preserve"> ROUND((J874-L874)/86400, 0)</f>
        <v>45</v>
      </c>
      <c r="P874" t="b">
        <v>0</v>
      </c>
      <c r="Q874">
        <v>2</v>
      </c>
      <c r="R874" s="14">
        <f>IFERROR(ROUND(E874/Q874,2), "N/A")</f>
        <v>32.5</v>
      </c>
      <c r="S874" t="b">
        <v>0</v>
      </c>
      <c r="T874" t="s">
        <v>8283</v>
      </c>
      <c r="U874" t="s">
        <v>8286</v>
      </c>
    </row>
    <row r="875" spans="1:21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s="12">
        <f>ROUND(E875/D875, 0)</f>
        <v>0</v>
      </c>
      <c r="G875" t="s">
        <v>8220</v>
      </c>
      <c r="H875" t="s">
        <v>8223</v>
      </c>
      <c r="I875" t="s">
        <v>8245</v>
      </c>
      <c r="J875">
        <v>1352610040</v>
      </c>
      <c r="K875" s="9">
        <f>(J875/86400) + DATE(1970,1,1)</f>
        <v>41224.208796296298</v>
      </c>
      <c r="L875">
        <v>1349150440</v>
      </c>
      <c r="M875" s="9">
        <f>(L875/86400) + DATE(1970,1,1)</f>
        <v>41184.167129629626</v>
      </c>
      <c r="N875" s="18">
        <f>YEAR(M875)</f>
        <v>2012</v>
      </c>
      <c r="O875" s="18">
        <f xml:space="preserve"> ROUND((J875-L875)/86400, 0)</f>
        <v>40</v>
      </c>
      <c r="P875" t="b">
        <v>0</v>
      </c>
      <c r="Q875">
        <v>5</v>
      </c>
      <c r="R875" s="14">
        <f>IFERROR(ROUND(E875/Q875,2), "N/A")</f>
        <v>9</v>
      </c>
      <c r="S875" t="b">
        <v>0</v>
      </c>
      <c r="T875" t="s">
        <v>8283</v>
      </c>
      <c r="U875" t="s">
        <v>8286</v>
      </c>
    </row>
    <row r="876" spans="1:21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s="12">
        <f>ROUND(E876/D876, 0)</f>
        <v>0</v>
      </c>
      <c r="G876" t="s">
        <v>8220</v>
      </c>
      <c r="H876" t="s">
        <v>8223</v>
      </c>
      <c r="I876" t="s">
        <v>8245</v>
      </c>
      <c r="J876">
        <v>1367676034</v>
      </c>
      <c r="K876" s="9">
        <f>(J876/86400) + DATE(1970,1,1)</f>
        <v>41398.583726851852</v>
      </c>
      <c r="L876">
        <v>1365084034</v>
      </c>
      <c r="M876" s="9">
        <f>(L876/86400) + DATE(1970,1,1)</f>
        <v>41368.583726851852</v>
      </c>
      <c r="N876" s="18">
        <f>YEAR(M876)</f>
        <v>2013</v>
      </c>
      <c r="O876" s="18">
        <f xml:space="preserve"> ROUND((J876-L876)/86400, 0)</f>
        <v>30</v>
      </c>
      <c r="P876" t="b">
        <v>0</v>
      </c>
      <c r="Q876">
        <v>21</v>
      </c>
      <c r="R876" s="14">
        <f>IFERROR(ROUND(E876/Q876,2), "N/A")</f>
        <v>34.76</v>
      </c>
      <c r="S876" t="b">
        <v>0</v>
      </c>
      <c r="T876" t="s">
        <v>8283</v>
      </c>
      <c r="U876" t="s">
        <v>8286</v>
      </c>
    </row>
    <row r="877" spans="1:21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s="12">
        <f>ROUND(E877/D877, 0)</f>
        <v>0</v>
      </c>
      <c r="G877" t="s">
        <v>8220</v>
      </c>
      <c r="H877" t="s">
        <v>8223</v>
      </c>
      <c r="I877" t="s">
        <v>8245</v>
      </c>
      <c r="J877">
        <v>1442856131</v>
      </c>
      <c r="K877" s="9">
        <f>(J877/86400) + DATE(1970,1,1)</f>
        <v>42268.723738425921</v>
      </c>
      <c r="L877">
        <v>1441128131</v>
      </c>
      <c r="M877" s="9">
        <f>(L877/86400) + DATE(1970,1,1)</f>
        <v>42248.723738425921</v>
      </c>
      <c r="N877" s="18">
        <f>YEAR(M877)</f>
        <v>2015</v>
      </c>
      <c r="O877" s="18">
        <f xml:space="preserve"> ROUND((J877-L877)/86400, 0)</f>
        <v>20</v>
      </c>
      <c r="P877" t="b">
        <v>0</v>
      </c>
      <c r="Q877">
        <v>0</v>
      </c>
      <c r="R877" s="14" t="str">
        <f>IFERROR(ROUND(E877/Q877,2), "N/A")</f>
        <v>N/A</v>
      </c>
      <c r="S877" t="b">
        <v>0</v>
      </c>
      <c r="T877" t="s">
        <v>8283</v>
      </c>
      <c r="U877" t="s">
        <v>8286</v>
      </c>
    </row>
    <row r="878" spans="1:21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s="12">
        <f>ROUND(E878/D878, 0)</f>
        <v>0</v>
      </c>
      <c r="G878" t="s">
        <v>8220</v>
      </c>
      <c r="H878" t="s">
        <v>8224</v>
      </c>
      <c r="I878" t="s">
        <v>8246</v>
      </c>
      <c r="J878">
        <v>1359978927</v>
      </c>
      <c r="K878" s="9">
        <f>(J878/86400) + DATE(1970,1,1)</f>
        <v>41309.496840277774</v>
      </c>
      <c r="L878">
        <v>1357127727</v>
      </c>
      <c r="M878" s="9">
        <f>(L878/86400) + DATE(1970,1,1)</f>
        <v>41276.496840277774</v>
      </c>
      <c r="N878" s="18">
        <f>YEAR(M878)</f>
        <v>2013</v>
      </c>
      <c r="O878" s="18">
        <f xml:space="preserve"> ROUND((J878-L878)/86400, 0)</f>
        <v>33</v>
      </c>
      <c r="P878" t="b">
        <v>0</v>
      </c>
      <c r="Q878">
        <v>45</v>
      </c>
      <c r="R878" s="14">
        <f>IFERROR(ROUND(E878/Q878,2), "N/A")</f>
        <v>28.58</v>
      </c>
      <c r="S878" t="b">
        <v>0</v>
      </c>
      <c r="T878" t="s">
        <v>8283</v>
      </c>
      <c r="U878" t="s">
        <v>8286</v>
      </c>
    </row>
    <row r="879" spans="1:21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s="12">
        <f>ROUND(E879/D879, 0)</f>
        <v>1</v>
      </c>
      <c r="G879" t="s">
        <v>8220</v>
      </c>
      <c r="H879" t="s">
        <v>8223</v>
      </c>
      <c r="I879" t="s">
        <v>8245</v>
      </c>
      <c r="J879">
        <v>1387479360</v>
      </c>
      <c r="K879" s="9">
        <f>(J879/86400) + DATE(1970,1,1)</f>
        <v>41627.788888888885</v>
      </c>
      <c r="L879">
        <v>1384887360</v>
      </c>
      <c r="M879" s="9">
        <f>(L879/86400) + DATE(1970,1,1)</f>
        <v>41597.788888888885</v>
      </c>
      <c r="N879" s="18">
        <f>YEAR(M879)</f>
        <v>2013</v>
      </c>
      <c r="O879" s="18">
        <f xml:space="preserve"> ROUND((J879-L879)/86400, 0)</f>
        <v>30</v>
      </c>
      <c r="P879" t="b">
        <v>0</v>
      </c>
      <c r="Q879">
        <v>29</v>
      </c>
      <c r="R879" s="14">
        <f>IFERROR(ROUND(E879/Q879,2), "N/A")</f>
        <v>46.59</v>
      </c>
      <c r="S879" t="b">
        <v>0</v>
      </c>
      <c r="T879" t="s">
        <v>8283</v>
      </c>
      <c r="U879" t="s">
        <v>8286</v>
      </c>
    </row>
    <row r="880" spans="1:21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s="12">
        <f>ROUND(E880/D880, 0)</f>
        <v>0</v>
      </c>
      <c r="G880" t="s">
        <v>8220</v>
      </c>
      <c r="H880" t="s">
        <v>8223</v>
      </c>
      <c r="I880" t="s">
        <v>8245</v>
      </c>
      <c r="J880">
        <v>1293082524</v>
      </c>
      <c r="K880" s="9">
        <f>(J880/86400) + DATE(1970,1,1)</f>
        <v>40535.232916666668</v>
      </c>
      <c r="L880">
        <v>1290490524</v>
      </c>
      <c r="M880" s="9">
        <f>(L880/86400) + DATE(1970,1,1)</f>
        <v>40505.232916666668</v>
      </c>
      <c r="N880" s="18">
        <f>YEAR(M880)</f>
        <v>2010</v>
      </c>
      <c r="O880" s="18">
        <f xml:space="preserve"> ROUND((J880-L880)/86400, 0)</f>
        <v>30</v>
      </c>
      <c r="P880" t="b">
        <v>0</v>
      </c>
      <c r="Q880">
        <v>2</v>
      </c>
      <c r="R880" s="14">
        <f>IFERROR(ROUND(E880/Q880,2), "N/A")</f>
        <v>32.5</v>
      </c>
      <c r="S880" t="b">
        <v>0</v>
      </c>
      <c r="T880" t="s">
        <v>8283</v>
      </c>
      <c r="U880" t="s">
        <v>8286</v>
      </c>
    </row>
    <row r="881" spans="1:21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s="12">
        <f>ROUND(E881/D881, 0)</f>
        <v>0</v>
      </c>
      <c r="G881" t="s">
        <v>8220</v>
      </c>
      <c r="H881" t="s">
        <v>8223</v>
      </c>
      <c r="I881" t="s">
        <v>8245</v>
      </c>
      <c r="J881">
        <v>1338321305</v>
      </c>
      <c r="K881" s="9">
        <f>(J881/86400) + DATE(1970,1,1)</f>
        <v>41058.829918981479</v>
      </c>
      <c r="L881">
        <v>1336506905</v>
      </c>
      <c r="M881" s="9">
        <f>(L881/86400) + DATE(1970,1,1)</f>
        <v>41037.829918981479</v>
      </c>
      <c r="N881" s="18">
        <f>YEAR(M881)</f>
        <v>2012</v>
      </c>
      <c r="O881" s="18">
        <f xml:space="preserve"> ROUND((J881-L881)/86400, 0)</f>
        <v>21</v>
      </c>
      <c r="P881" t="b">
        <v>0</v>
      </c>
      <c r="Q881">
        <v>30</v>
      </c>
      <c r="R881" s="14">
        <f>IFERROR(ROUND(E881/Q881,2), "N/A")</f>
        <v>21.47</v>
      </c>
      <c r="S881" t="b">
        <v>0</v>
      </c>
      <c r="T881" t="s">
        <v>8283</v>
      </c>
      <c r="U881" t="s">
        <v>8286</v>
      </c>
    </row>
    <row r="882" spans="1:21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s="12">
        <f>ROUND(E882/D882, 0)</f>
        <v>0</v>
      </c>
      <c r="G882" t="s">
        <v>8220</v>
      </c>
      <c r="H882" t="s">
        <v>8223</v>
      </c>
      <c r="I882" t="s">
        <v>8245</v>
      </c>
      <c r="J882">
        <v>1351582938</v>
      </c>
      <c r="K882" s="9">
        <f>(J882/86400) + DATE(1970,1,1)</f>
        <v>41212.32104166667</v>
      </c>
      <c r="L882">
        <v>1348731738</v>
      </c>
      <c r="M882" s="9">
        <f>(L882/86400) + DATE(1970,1,1)</f>
        <v>41179.32104166667</v>
      </c>
      <c r="N882" s="18">
        <f>YEAR(M882)</f>
        <v>2012</v>
      </c>
      <c r="O882" s="18">
        <f xml:space="preserve"> ROUND((J882-L882)/86400, 0)</f>
        <v>33</v>
      </c>
      <c r="P882" t="b">
        <v>0</v>
      </c>
      <c r="Q882">
        <v>8</v>
      </c>
      <c r="R882" s="14">
        <f>IFERROR(ROUND(E882/Q882,2), "N/A")</f>
        <v>14.13</v>
      </c>
      <c r="S882" t="b">
        <v>0</v>
      </c>
      <c r="T882" t="s">
        <v>8283</v>
      </c>
      <c r="U882" t="s">
        <v>8287</v>
      </c>
    </row>
    <row r="883" spans="1:21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s="12">
        <f>ROUND(E883/D883, 0)</f>
        <v>0</v>
      </c>
      <c r="G883" t="s">
        <v>8220</v>
      </c>
      <c r="H883" t="s">
        <v>8223</v>
      </c>
      <c r="I883" t="s">
        <v>8245</v>
      </c>
      <c r="J883">
        <v>1326520886</v>
      </c>
      <c r="K883" s="9">
        <f>(J883/86400) + DATE(1970,1,1)</f>
        <v>40922.25099537037</v>
      </c>
      <c r="L883">
        <v>1322632886</v>
      </c>
      <c r="M883" s="9">
        <f>(L883/86400) + DATE(1970,1,1)</f>
        <v>40877.25099537037</v>
      </c>
      <c r="N883" s="18">
        <f>YEAR(M883)</f>
        <v>2011</v>
      </c>
      <c r="O883" s="18">
        <f xml:space="preserve"> ROUND((J883-L883)/86400, 0)</f>
        <v>45</v>
      </c>
      <c r="P883" t="b">
        <v>0</v>
      </c>
      <c r="Q883">
        <v>1</v>
      </c>
      <c r="R883" s="14">
        <f>IFERROR(ROUND(E883/Q883,2), "N/A")</f>
        <v>30</v>
      </c>
      <c r="S883" t="b">
        <v>0</v>
      </c>
      <c r="T883" t="s">
        <v>8283</v>
      </c>
      <c r="U883" t="s">
        <v>8287</v>
      </c>
    </row>
    <row r="884" spans="1:21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s="12">
        <f>ROUND(E884/D884, 0)</f>
        <v>0</v>
      </c>
      <c r="G884" t="s">
        <v>8220</v>
      </c>
      <c r="H884" t="s">
        <v>8223</v>
      </c>
      <c r="I884" t="s">
        <v>8245</v>
      </c>
      <c r="J884">
        <v>1315341550</v>
      </c>
      <c r="K884" s="9">
        <f>(J884/86400) + DATE(1970,1,1)</f>
        <v>40792.860532407409</v>
      </c>
      <c r="L884">
        <v>1312490350</v>
      </c>
      <c r="M884" s="9">
        <f>(L884/86400) + DATE(1970,1,1)</f>
        <v>40759.860532407409</v>
      </c>
      <c r="N884" s="18">
        <f>YEAR(M884)</f>
        <v>2011</v>
      </c>
      <c r="O884" s="18">
        <f xml:space="preserve"> ROUND((J884-L884)/86400, 0)</f>
        <v>33</v>
      </c>
      <c r="P884" t="b">
        <v>0</v>
      </c>
      <c r="Q884">
        <v>14</v>
      </c>
      <c r="R884" s="14">
        <f>IFERROR(ROUND(E884/Q884,2), "N/A")</f>
        <v>21.57</v>
      </c>
      <c r="S884" t="b">
        <v>0</v>
      </c>
      <c r="T884" t="s">
        <v>8283</v>
      </c>
      <c r="U884" t="s">
        <v>8287</v>
      </c>
    </row>
    <row r="885" spans="1:21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s="12">
        <f>ROUND(E885/D885, 0)</f>
        <v>0</v>
      </c>
      <c r="G885" t="s">
        <v>8220</v>
      </c>
      <c r="H885" t="s">
        <v>8223</v>
      </c>
      <c r="I885" t="s">
        <v>8245</v>
      </c>
      <c r="J885">
        <v>1456957635</v>
      </c>
      <c r="K885" s="9">
        <f>(J885/86400) + DATE(1970,1,1)</f>
        <v>42431.935590277775</v>
      </c>
      <c r="L885">
        <v>1451773635</v>
      </c>
      <c r="M885" s="9">
        <f>(L885/86400) + DATE(1970,1,1)</f>
        <v>42371.935590277775</v>
      </c>
      <c r="N885" s="18">
        <f>YEAR(M885)</f>
        <v>2016</v>
      </c>
      <c r="O885" s="18">
        <f xml:space="preserve"> ROUND((J885-L885)/86400, 0)</f>
        <v>60</v>
      </c>
      <c r="P885" t="b">
        <v>0</v>
      </c>
      <c r="Q885">
        <v>24</v>
      </c>
      <c r="R885" s="14">
        <f>IFERROR(ROUND(E885/Q885,2), "N/A")</f>
        <v>83.38</v>
      </c>
      <c r="S885" t="b">
        <v>0</v>
      </c>
      <c r="T885" t="s">
        <v>8283</v>
      </c>
      <c r="U885" t="s">
        <v>8287</v>
      </c>
    </row>
    <row r="886" spans="1:21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s="12">
        <f>ROUND(E886/D886, 0)</f>
        <v>0</v>
      </c>
      <c r="G886" t="s">
        <v>8220</v>
      </c>
      <c r="H886" t="s">
        <v>8223</v>
      </c>
      <c r="I886" t="s">
        <v>8245</v>
      </c>
      <c r="J886">
        <v>1336789860</v>
      </c>
      <c r="K886" s="9">
        <f>(J886/86400) + DATE(1970,1,1)</f>
        <v>41041.104861111111</v>
      </c>
      <c r="L886">
        <v>1331666146</v>
      </c>
      <c r="M886" s="9">
        <f>(L886/86400) + DATE(1970,1,1)</f>
        <v>40981.802615740744</v>
      </c>
      <c r="N886" s="18">
        <f>YEAR(M886)</f>
        <v>2012</v>
      </c>
      <c r="O886" s="18">
        <f xml:space="preserve"> ROUND((J886-L886)/86400, 0)</f>
        <v>59</v>
      </c>
      <c r="P886" t="b">
        <v>0</v>
      </c>
      <c r="Q886">
        <v>2</v>
      </c>
      <c r="R886" s="14">
        <f>IFERROR(ROUND(E886/Q886,2), "N/A")</f>
        <v>10</v>
      </c>
      <c r="S886" t="b">
        <v>0</v>
      </c>
      <c r="T886" t="s">
        <v>8283</v>
      </c>
      <c r="U886" t="s">
        <v>8287</v>
      </c>
    </row>
    <row r="887" spans="1:21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s="12">
        <f>ROUND(E887/D887, 0)</f>
        <v>1</v>
      </c>
      <c r="G887" t="s">
        <v>8220</v>
      </c>
      <c r="H887" t="s">
        <v>8223</v>
      </c>
      <c r="I887" t="s">
        <v>8245</v>
      </c>
      <c r="J887">
        <v>1483137311</v>
      </c>
      <c r="K887" s="9">
        <f>(J887/86400) + DATE(1970,1,1)</f>
        <v>42734.941099537042</v>
      </c>
      <c r="L887">
        <v>1481322911</v>
      </c>
      <c r="M887" s="9">
        <f>(L887/86400) + DATE(1970,1,1)</f>
        <v>42713.941099537042</v>
      </c>
      <c r="N887" s="18">
        <f>YEAR(M887)</f>
        <v>2016</v>
      </c>
      <c r="O887" s="18">
        <f xml:space="preserve"> ROUND((J887-L887)/86400, 0)</f>
        <v>21</v>
      </c>
      <c r="P887" t="b">
        <v>0</v>
      </c>
      <c r="Q887">
        <v>21</v>
      </c>
      <c r="R887" s="14">
        <f>IFERROR(ROUND(E887/Q887,2), "N/A")</f>
        <v>35.71</v>
      </c>
      <c r="S887" t="b">
        <v>0</v>
      </c>
      <c r="T887" t="s">
        <v>8283</v>
      </c>
      <c r="U887" t="s">
        <v>8287</v>
      </c>
    </row>
    <row r="888" spans="1:21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s="12">
        <f>ROUND(E888/D888, 0)</f>
        <v>0</v>
      </c>
      <c r="G888" t="s">
        <v>8220</v>
      </c>
      <c r="H888" t="s">
        <v>8223</v>
      </c>
      <c r="I888" t="s">
        <v>8245</v>
      </c>
      <c r="J888">
        <v>1473972813</v>
      </c>
      <c r="K888" s="9">
        <f>(J888/86400) + DATE(1970,1,1)</f>
        <v>42628.870520833334</v>
      </c>
      <c r="L888">
        <v>1471812813</v>
      </c>
      <c r="M888" s="9">
        <f>(L888/86400) + DATE(1970,1,1)</f>
        <v>42603.870520833334</v>
      </c>
      <c r="N888" s="18">
        <f>YEAR(M888)</f>
        <v>2016</v>
      </c>
      <c r="O888" s="18">
        <f xml:space="preserve"> ROUND((J888-L888)/86400, 0)</f>
        <v>25</v>
      </c>
      <c r="P888" t="b">
        <v>0</v>
      </c>
      <c r="Q888">
        <v>7</v>
      </c>
      <c r="R888" s="14">
        <f>IFERROR(ROUND(E888/Q888,2), "N/A")</f>
        <v>29.29</v>
      </c>
      <c r="S888" t="b">
        <v>0</v>
      </c>
      <c r="T888" t="s">
        <v>8283</v>
      </c>
      <c r="U888" t="s">
        <v>8287</v>
      </c>
    </row>
    <row r="889" spans="1:21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s="12">
        <f>ROUND(E889/D889, 0)</f>
        <v>0</v>
      </c>
      <c r="G889" t="s">
        <v>8220</v>
      </c>
      <c r="H889" t="s">
        <v>8223</v>
      </c>
      <c r="I889" t="s">
        <v>8245</v>
      </c>
      <c r="J889">
        <v>1338159655</v>
      </c>
      <c r="K889" s="9">
        <f>(J889/86400) + DATE(1970,1,1)</f>
        <v>41056.958969907406</v>
      </c>
      <c r="L889">
        <v>1335567655</v>
      </c>
      <c r="M889" s="9">
        <f>(L889/86400) + DATE(1970,1,1)</f>
        <v>41026.958969907406</v>
      </c>
      <c r="N889" s="18">
        <f>YEAR(M889)</f>
        <v>2012</v>
      </c>
      <c r="O889" s="18">
        <f xml:space="preserve"> ROUND((J889-L889)/86400, 0)</f>
        <v>30</v>
      </c>
      <c r="P889" t="b">
        <v>0</v>
      </c>
      <c r="Q889">
        <v>0</v>
      </c>
      <c r="R889" s="14" t="str">
        <f>IFERROR(ROUND(E889/Q889,2), "N/A")</f>
        <v>N/A</v>
      </c>
      <c r="S889" t="b">
        <v>0</v>
      </c>
      <c r="T889" t="s">
        <v>8283</v>
      </c>
      <c r="U889" t="s">
        <v>8287</v>
      </c>
    </row>
    <row r="890" spans="1:21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s="12">
        <f>ROUND(E890/D890, 0)</f>
        <v>0</v>
      </c>
      <c r="G890" t="s">
        <v>8220</v>
      </c>
      <c r="H890" t="s">
        <v>8223</v>
      </c>
      <c r="I890" t="s">
        <v>8245</v>
      </c>
      <c r="J890">
        <v>1314856800</v>
      </c>
      <c r="K890" s="9">
        <f>(J890/86400) + DATE(1970,1,1)</f>
        <v>40787.25</v>
      </c>
      <c r="L890">
        <v>1311789885</v>
      </c>
      <c r="M890" s="9">
        <f>(L890/86400) + DATE(1970,1,1)</f>
        <v>40751.753298611111</v>
      </c>
      <c r="N890" s="18">
        <f>YEAR(M890)</f>
        <v>2011</v>
      </c>
      <c r="O890" s="18">
        <f xml:space="preserve"> ROUND((J890-L890)/86400, 0)</f>
        <v>35</v>
      </c>
      <c r="P890" t="b">
        <v>0</v>
      </c>
      <c r="Q890">
        <v>4</v>
      </c>
      <c r="R890" s="14">
        <f>IFERROR(ROUND(E890/Q890,2), "N/A")</f>
        <v>18</v>
      </c>
      <c r="S890" t="b">
        <v>0</v>
      </c>
      <c r="T890" t="s">
        <v>8283</v>
      </c>
      <c r="U890" t="s">
        <v>8287</v>
      </c>
    </row>
    <row r="891" spans="1:21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s="12">
        <f>ROUND(E891/D891, 0)</f>
        <v>0</v>
      </c>
      <c r="G891" t="s">
        <v>8220</v>
      </c>
      <c r="H891" t="s">
        <v>8223</v>
      </c>
      <c r="I891" t="s">
        <v>8245</v>
      </c>
      <c r="J891">
        <v>1412534943</v>
      </c>
      <c r="K891" s="9">
        <f>(J891/86400) + DATE(1970,1,1)</f>
        <v>41917.784062500003</v>
      </c>
      <c r="L891">
        <v>1409942943</v>
      </c>
      <c r="M891" s="9">
        <f>(L891/86400) + DATE(1970,1,1)</f>
        <v>41887.784062500003</v>
      </c>
      <c r="N891" s="18">
        <f>YEAR(M891)</f>
        <v>2014</v>
      </c>
      <c r="O891" s="18">
        <f xml:space="preserve"> ROUND((J891-L891)/86400, 0)</f>
        <v>30</v>
      </c>
      <c r="P891" t="b">
        <v>0</v>
      </c>
      <c r="Q891">
        <v>32</v>
      </c>
      <c r="R891" s="14">
        <f>IFERROR(ROUND(E891/Q891,2), "N/A")</f>
        <v>73.760000000000005</v>
      </c>
      <c r="S891" t="b">
        <v>0</v>
      </c>
      <c r="T891" t="s">
        <v>8283</v>
      </c>
      <c r="U891" t="s">
        <v>8287</v>
      </c>
    </row>
    <row r="892" spans="1:21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s="12">
        <f>ROUND(E892/D892, 0)</f>
        <v>0</v>
      </c>
      <c r="G892" t="s">
        <v>8220</v>
      </c>
      <c r="H892" t="s">
        <v>8223</v>
      </c>
      <c r="I892" t="s">
        <v>8245</v>
      </c>
      <c r="J892">
        <v>1385055979</v>
      </c>
      <c r="K892" s="9">
        <f>(J892/86400) + DATE(1970,1,1)</f>
        <v>41599.740497685183</v>
      </c>
      <c r="L892">
        <v>1382460379</v>
      </c>
      <c r="M892" s="9">
        <f>(L892/86400) + DATE(1970,1,1)</f>
        <v>41569.698831018519</v>
      </c>
      <c r="N892" s="18">
        <f>YEAR(M892)</f>
        <v>2013</v>
      </c>
      <c r="O892" s="18">
        <f xml:space="preserve"> ROUND((J892-L892)/86400, 0)</f>
        <v>30</v>
      </c>
      <c r="P892" t="b">
        <v>0</v>
      </c>
      <c r="Q892">
        <v>4</v>
      </c>
      <c r="R892" s="14">
        <f>IFERROR(ROUND(E892/Q892,2), "N/A")</f>
        <v>31.25</v>
      </c>
      <c r="S892" t="b">
        <v>0</v>
      </c>
      <c r="T892" t="s">
        <v>8283</v>
      </c>
      <c r="U892" t="s">
        <v>8287</v>
      </c>
    </row>
    <row r="893" spans="1:21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s="12">
        <f>ROUND(E893/D893, 0)</f>
        <v>0</v>
      </c>
      <c r="G893" t="s">
        <v>8220</v>
      </c>
      <c r="H893" t="s">
        <v>8223</v>
      </c>
      <c r="I893" t="s">
        <v>8245</v>
      </c>
      <c r="J893">
        <v>1408581930</v>
      </c>
      <c r="K893" s="9">
        <f>(J893/86400) + DATE(1970,1,1)</f>
        <v>41872.031597222223</v>
      </c>
      <c r="L893">
        <v>1405989930</v>
      </c>
      <c r="M893" s="9">
        <f>(L893/86400) + DATE(1970,1,1)</f>
        <v>41842.031597222223</v>
      </c>
      <c r="N893" s="18">
        <f>YEAR(M893)</f>
        <v>2014</v>
      </c>
      <c r="O893" s="18">
        <f xml:space="preserve"> ROUND((J893-L893)/86400, 0)</f>
        <v>30</v>
      </c>
      <c r="P893" t="b">
        <v>0</v>
      </c>
      <c r="Q893">
        <v>9</v>
      </c>
      <c r="R893" s="14">
        <f>IFERROR(ROUND(E893/Q893,2), "N/A")</f>
        <v>28.89</v>
      </c>
      <c r="S893" t="b">
        <v>0</v>
      </c>
      <c r="T893" t="s">
        <v>8283</v>
      </c>
      <c r="U893" t="s">
        <v>8287</v>
      </c>
    </row>
    <row r="894" spans="1:21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s="12">
        <f>ROUND(E894/D894, 0)</f>
        <v>0</v>
      </c>
      <c r="G894" t="s">
        <v>8220</v>
      </c>
      <c r="H894" t="s">
        <v>8223</v>
      </c>
      <c r="I894" t="s">
        <v>8245</v>
      </c>
      <c r="J894">
        <v>1280635200</v>
      </c>
      <c r="K894" s="9">
        <f>(J894/86400) + DATE(1970,1,1)</f>
        <v>40391.166666666664</v>
      </c>
      <c r="L894">
        <v>1273121283</v>
      </c>
      <c r="M894" s="9">
        <f>(L894/86400) + DATE(1970,1,1)</f>
        <v>40304.20003472222</v>
      </c>
      <c r="N894" s="18">
        <f>YEAR(M894)</f>
        <v>2010</v>
      </c>
      <c r="O894" s="18">
        <f xml:space="preserve"> ROUND((J894-L894)/86400, 0)</f>
        <v>87</v>
      </c>
      <c r="P894" t="b">
        <v>0</v>
      </c>
      <c r="Q894">
        <v>17</v>
      </c>
      <c r="R894" s="14">
        <f>IFERROR(ROUND(E894/Q894,2), "N/A")</f>
        <v>143.82</v>
      </c>
      <c r="S894" t="b">
        <v>0</v>
      </c>
      <c r="T894" t="s">
        <v>8283</v>
      </c>
      <c r="U894" t="s">
        <v>8287</v>
      </c>
    </row>
    <row r="895" spans="1:21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s="12">
        <f>ROUND(E895/D895, 0)</f>
        <v>0</v>
      </c>
      <c r="G895" t="s">
        <v>8220</v>
      </c>
      <c r="H895" t="s">
        <v>8223</v>
      </c>
      <c r="I895" t="s">
        <v>8245</v>
      </c>
      <c r="J895">
        <v>1427920363</v>
      </c>
      <c r="K895" s="9">
        <f>(J895/86400) + DATE(1970,1,1)</f>
        <v>42095.856053240743</v>
      </c>
      <c r="L895">
        <v>1425331963</v>
      </c>
      <c r="M895" s="9">
        <f>(L895/86400) + DATE(1970,1,1)</f>
        <v>42065.897719907407</v>
      </c>
      <c r="N895" s="18">
        <f>YEAR(M895)</f>
        <v>2015</v>
      </c>
      <c r="O895" s="18">
        <f xml:space="preserve"> ROUND((J895-L895)/86400, 0)</f>
        <v>30</v>
      </c>
      <c r="P895" t="b">
        <v>0</v>
      </c>
      <c r="Q895">
        <v>5</v>
      </c>
      <c r="R895" s="14">
        <f>IFERROR(ROUND(E895/Q895,2), "N/A")</f>
        <v>40</v>
      </c>
      <c r="S895" t="b">
        <v>0</v>
      </c>
      <c r="T895" t="s">
        <v>8283</v>
      </c>
      <c r="U895" t="s">
        <v>8287</v>
      </c>
    </row>
    <row r="896" spans="1:21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s="12">
        <f>ROUND(E896/D896, 0)</f>
        <v>0</v>
      </c>
      <c r="G896" t="s">
        <v>8220</v>
      </c>
      <c r="H896" t="s">
        <v>8223</v>
      </c>
      <c r="I896" t="s">
        <v>8245</v>
      </c>
      <c r="J896">
        <v>1465169610</v>
      </c>
      <c r="K896" s="9">
        <f>(J896/86400) + DATE(1970,1,1)</f>
        <v>42526.98159722222</v>
      </c>
      <c r="L896">
        <v>1462577610</v>
      </c>
      <c r="M896" s="9">
        <f>(L896/86400) + DATE(1970,1,1)</f>
        <v>42496.98159722222</v>
      </c>
      <c r="N896" s="18">
        <f>YEAR(M896)</f>
        <v>2016</v>
      </c>
      <c r="O896" s="18">
        <f xml:space="preserve"> ROUND((J896-L896)/86400, 0)</f>
        <v>30</v>
      </c>
      <c r="P896" t="b">
        <v>0</v>
      </c>
      <c r="Q896">
        <v>53</v>
      </c>
      <c r="R896" s="14">
        <f>IFERROR(ROUND(E896/Q896,2), "N/A")</f>
        <v>147.81</v>
      </c>
      <c r="S896" t="b">
        <v>0</v>
      </c>
      <c r="T896" t="s">
        <v>8283</v>
      </c>
      <c r="U896" t="s">
        <v>8287</v>
      </c>
    </row>
    <row r="897" spans="1:21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s="12">
        <f>ROUND(E897/D897, 0)</f>
        <v>0</v>
      </c>
      <c r="G897" t="s">
        <v>8220</v>
      </c>
      <c r="H897" t="s">
        <v>8223</v>
      </c>
      <c r="I897" t="s">
        <v>8245</v>
      </c>
      <c r="J897">
        <v>1287975829</v>
      </c>
      <c r="K897" s="9">
        <f>(J897/86400) + DATE(1970,1,1)</f>
        <v>40476.127650462964</v>
      </c>
      <c r="L897">
        <v>1284087829</v>
      </c>
      <c r="M897" s="9">
        <f>(L897/86400) + DATE(1970,1,1)</f>
        <v>40431.127650462964</v>
      </c>
      <c r="N897" s="18">
        <f>YEAR(M897)</f>
        <v>2010</v>
      </c>
      <c r="O897" s="18">
        <f xml:space="preserve"> ROUND((J897-L897)/86400, 0)</f>
        <v>45</v>
      </c>
      <c r="P897" t="b">
        <v>0</v>
      </c>
      <c r="Q897">
        <v>7</v>
      </c>
      <c r="R897" s="14">
        <f>IFERROR(ROUND(E897/Q897,2), "N/A")</f>
        <v>27.86</v>
      </c>
      <c r="S897" t="b">
        <v>0</v>
      </c>
      <c r="T897" t="s">
        <v>8283</v>
      </c>
      <c r="U897" t="s">
        <v>8287</v>
      </c>
    </row>
    <row r="898" spans="1:21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s="12">
        <f>ROUND(E898/D898, 0)</f>
        <v>0</v>
      </c>
      <c r="G898" t="s">
        <v>8220</v>
      </c>
      <c r="H898" t="s">
        <v>8223</v>
      </c>
      <c r="I898" t="s">
        <v>8245</v>
      </c>
      <c r="J898">
        <v>1440734400</v>
      </c>
      <c r="K898" s="9">
        <f>(J898/86400) + DATE(1970,1,1)</f>
        <v>42244.166666666672</v>
      </c>
      <c r="L898">
        <v>1438549026</v>
      </c>
      <c r="M898" s="9">
        <f>(L898/86400) + DATE(1970,1,1)</f>
        <v>42218.872986111106</v>
      </c>
      <c r="N898" s="18">
        <f>YEAR(M898)</f>
        <v>2015</v>
      </c>
      <c r="O898" s="18">
        <f xml:space="preserve"> ROUND((J898-L898)/86400, 0)</f>
        <v>25</v>
      </c>
      <c r="P898" t="b">
        <v>0</v>
      </c>
      <c r="Q898">
        <v>72</v>
      </c>
      <c r="R898" s="14">
        <f>IFERROR(ROUND(E898/Q898,2), "N/A")</f>
        <v>44.44</v>
      </c>
      <c r="S898" t="b">
        <v>0</v>
      </c>
      <c r="T898" t="s">
        <v>8283</v>
      </c>
      <c r="U898" t="s">
        <v>8287</v>
      </c>
    </row>
    <row r="899" spans="1:21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s="12">
        <f>ROUND(E899/D899, 0)</f>
        <v>0</v>
      </c>
      <c r="G899" t="s">
        <v>8220</v>
      </c>
      <c r="H899" t="s">
        <v>8223</v>
      </c>
      <c r="I899" t="s">
        <v>8245</v>
      </c>
      <c r="J899">
        <v>1354123908</v>
      </c>
      <c r="K899" s="9">
        <f>(J899/86400) + DATE(1970,1,1)</f>
        <v>41241.730416666665</v>
      </c>
      <c r="L899">
        <v>1351528308</v>
      </c>
      <c r="M899" s="9">
        <f>(L899/86400) + DATE(1970,1,1)</f>
        <v>41211.688750000001</v>
      </c>
      <c r="N899" s="18">
        <f>YEAR(M899)</f>
        <v>2012</v>
      </c>
      <c r="O899" s="18">
        <f xml:space="preserve"> ROUND((J899-L899)/86400, 0)</f>
        <v>30</v>
      </c>
      <c r="P899" t="b">
        <v>0</v>
      </c>
      <c r="Q899">
        <v>0</v>
      </c>
      <c r="R899" s="14" t="str">
        <f>IFERROR(ROUND(E899/Q899,2), "N/A")</f>
        <v>N/A</v>
      </c>
      <c r="S899" t="b">
        <v>0</v>
      </c>
      <c r="T899" t="s">
        <v>8283</v>
      </c>
      <c r="U899" t="s">
        <v>8287</v>
      </c>
    </row>
    <row r="900" spans="1:21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s="12">
        <f>ROUND(E900/D900, 0)</f>
        <v>0</v>
      </c>
      <c r="G900" t="s">
        <v>8220</v>
      </c>
      <c r="H900" t="s">
        <v>8223</v>
      </c>
      <c r="I900" t="s">
        <v>8245</v>
      </c>
      <c r="J900">
        <v>1326651110</v>
      </c>
      <c r="K900" s="9">
        <f>(J900/86400) + DATE(1970,1,1)</f>
        <v>40923.758217592593</v>
      </c>
      <c r="L900">
        <v>1322763110</v>
      </c>
      <c r="M900" s="9">
        <f>(L900/86400) + DATE(1970,1,1)</f>
        <v>40878.758217592593</v>
      </c>
      <c r="N900" s="18">
        <f>YEAR(M900)</f>
        <v>2011</v>
      </c>
      <c r="O900" s="18">
        <f xml:space="preserve"> ROUND((J900-L900)/86400, 0)</f>
        <v>45</v>
      </c>
      <c r="P900" t="b">
        <v>0</v>
      </c>
      <c r="Q900">
        <v>2</v>
      </c>
      <c r="R900" s="14">
        <f>IFERROR(ROUND(E900/Q900,2), "N/A")</f>
        <v>35</v>
      </c>
      <c r="S900" t="b">
        <v>0</v>
      </c>
      <c r="T900" t="s">
        <v>8283</v>
      </c>
      <c r="U900" t="s">
        <v>8287</v>
      </c>
    </row>
    <row r="901" spans="1:21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s="12">
        <f>ROUND(E901/D901, 0)</f>
        <v>0</v>
      </c>
      <c r="G901" t="s">
        <v>8220</v>
      </c>
      <c r="H901" t="s">
        <v>8223</v>
      </c>
      <c r="I901" t="s">
        <v>8245</v>
      </c>
      <c r="J901">
        <v>1306549362</v>
      </c>
      <c r="K901" s="9">
        <f>(J901/86400) + DATE(1970,1,1)</f>
        <v>40691.099097222221</v>
      </c>
      <c r="L901">
        <v>1302661362</v>
      </c>
      <c r="M901" s="9">
        <f>(L901/86400) + DATE(1970,1,1)</f>
        <v>40646.099097222221</v>
      </c>
      <c r="N901" s="18">
        <f>YEAR(M901)</f>
        <v>2011</v>
      </c>
      <c r="O901" s="18">
        <f xml:space="preserve"> ROUND((J901-L901)/86400, 0)</f>
        <v>45</v>
      </c>
      <c r="P901" t="b">
        <v>0</v>
      </c>
      <c r="Q901">
        <v>8</v>
      </c>
      <c r="R901" s="14">
        <f>IFERROR(ROUND(E901/Q901,2), "N/A")</f>
        <v>35</v>
      </c>
      <c r="S901" t="b">
        <v>0</v>
      </c>
      <c r="T901" t="s">
        <v>8283</v>
      </c>
      <c r="U901" t="s">
        <v>8287</v>
      </c>
    </row>
    <row r="902" spans="1:21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s="12">
        <f>ROUND(E902/D902, 0)</f>
        <v>0</v>
      </c>
      <c r="G902" t="s">
        <v>8220</v>
      </c>
      <c r="H902" t="s">
        <v>8223</v>
      </c>
      <c r="I902" t="s">
        <v>8245</v>
      </c>
      <c r="J902">
        <v>1459365802</v>
      </c>
      <c r="K902" s="9">
        <f>(J902/86400) + DATE(1970,1,1)</f>
        <v>42459.807893518519</v>
      </c>
      <c r="L902">
        <v>1456777402</v>
      </c>
      <c r="M902" s="9">
        <f>(L902/86400) + DATE(1970,1,1)</f>
        <v>42429.84956018519</v>
      </c>
      <c r="N902" s="18">
        <f>YEAR(M902)</f>
        <v>2016</v>
      </c>
      <c r="O902" s="18">
        <f xml:space="preserve"> ROUND((J902-L902)/86400, 0)</f>
        <v>30</v>
      </c>
      <c r="P902" t="b">
        <v>0</v>
      </c>
      <c r="Q902">
        <v>2</v>
      </c>
      <c r="R902" s="14">
        <f>IFERROR(ROUND(E902/Q902,2), "N/A")</f>
        <v>10.5</v>
      </c>
      <c r="S902" t="b">
        <v>0</v>
      </c>
      <c r="T902" t="s">
        <v>8283</v>
      </c>
      <c r="U902" t="s">
        <v>8286</v>
      </c>
    </row>
    <row r="903" spans="1:21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s="12">
        <f>ROUND(E903/D903, 0)</f>
        <v>0</v>
      </c>
      <c r="G903" t="s">
        <v>8220</v>
      </c>
      <c r="H903" t="s">
        <v>8223</v>
      </c>
      <c r="I903" t="s">
        <v>8245</v>
      </c>
      <c r="J903">
        <v>1276024260</v>
      </c>
      <c r="K903" s="9">
        <f>(J903/86400) + DATE(1970,1,1)</f>
        <v>40337.799305555556</v>
      </c>
      <c r="L903">
        <v>1272050914</v>
      </c>
      <c r="M903" s="9">
        <f>(L903/86400) + DATE(1970,1,1)</f>
        <v>40291.81150462963</v>
      </c>
      <c r="N903" s="18">
        <f>YEAR(M903)</f>
        <v>2010</v>
      </c>
      <c r="O903" s="18">
        <f xml:space="preserve"> ROUND((J903-L903)/86400, 0)</f>
        <v>46</v>
      </c>
      <c r="P903" t="b">
        <v>0</v>
      </c>
      <c r="Q903">
        <v>0</v>
      </c>
      <c r="R903" s="14" t="str">
        <f>IFERROR(ROUND(E903/Q903,2), "N/A")</f>
        <v>N/A</v>
      </c>
      <c r="S903" t="b">
        <v>0</v>
      </c>
      <c r="T903" t="s">
        <v>8283</v>
      </c>
      <c r="U903" t="s">
        <v>8286</v>
      </c>
    </row>
    <row r="904" spans="1:21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s="12">
        <f>ROUND(E904/D904, 0)</f>
        <v>0</v>
      </c>
      <c r="G904" t="s">
        <v>8220</v>
      </c>
      <c r="H904" t="s">
        <v>8223</v>
      </c>
      <c r="I904" t="s">
        <v>8245</v>
      </c>
      <c r="J904">
        <v>1409412600</v>
      </c>
      <c r="K904" s="9">
        <f>(J904/86400) + DATE(1970,1,1)</f>
        <v>41881.645833333336</v>
      </c>
      <c r="L904">
        <v>1404947422</v>
      </c>
      <c r="M904" s="9">
        <f>(L904/86400) + DATE(1970,1,1)</f>
        <v>41829.965532407405</v>
      </c>
      <c r="N904" s="18">
        <f>YEAR(M904)</f>
        <v>2014</v>
      </c>
      <c r="O904" s="18">
        <f xml:space="preserve"> ROUND((J904-L904)/86400, 0)</f>
        <v>52</v>
      </c>
      <c r="P904" t="b">
        <v>0</v>
      </c>
      <c r="Q904">
        <v>3</v>
      </c>
      <c r="R904" s="14">
        <f>IFERROR(ROUND(E904/Q904,2), "N/A")</f>
        <v>30</v>
      </c>
      <c r="S904" t="b">
        <v>0</v>
      </c>
      <c r="T904" t="s">
        <v>8283</v>
      </c>
      <c r="U904" t="s">
        <v>8286</v>
      </c>
    </row>
    <row r="905" spans="1:21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s="12">
        <f>ROUND(E905/D905, 0)</f>
        <v>0</v>
      </c>
      <c r="G905" t="s">
        <v>8220</v>
      </c>
      <c r="H905" t="s">
        <v>8223</v>
      </c>
      <c r="I905" t="s">
        <v>8245</v>
      </c>
      <c r="J905">
        <v>1348367100</v>
      </c>
      <c r="K905" s="9">
        <f>(J905/86400) + DATE(1970,1,1)</f>
        <v>41175.100694444445</v>
      </c>
      <c r="L905">
        <v>1346180780</v>
      </c>
      <c r="M905" s="9">
        <f>(L905/86400) + DATE(1970,1,1)</f>
        <v>41149.796064814815</v>
      </c>
      <c r="N905" s="18">
        <f>YEAR(M905)</f>
        <v>2012</v>
      </c>
      <c r="O905" s="18">
        <f xml:space="preserve"> ROUND((J905-L905)/86400, 0)</f>
        <v>25</v>
      </c>
      <c r="P905" t="b">
        <v>0</v>
      </c>
      <c r="Q905">
        <v>4</v>
      </c>
      <c r="R905" s="14">
        <f>IFERROR(ROUND(E905/Q905,2), "N/A")</f>
        <v>40</v>
      </c>
      <c r="S905" t="b">
        <v>0</v>
      </c>
      <c r="T905" t="s">
        <v>8283</v>
      </c>
      <c r="U905" t="s">
        <v>8286</v>
      </c>
    </row>
    <row r="906" spans="1:21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s="12">
        <f>ROUND(E906/D906, 0)</f>
        <v>0</v>
      </c>
      <c r="G906" t="s">
        <v>8220</v>
      </c>
      <c r="H906" t="s">
        <v>8223</v>
      </c>
      <c r="I906" t="s">
        <v>8245</v>
      </c>
      <c r="J906">
        <v>1451786137</v>
      </c>
      <c r="K906" s="9">
        <f>(J906/86400) + DATE(1970,1,1)</f>
        <v>42372.080289351856</v>
      </c>
      <c r="L906">
        <v>1449194137</v>
      </c>
      <c r="M906" s="9">
        <f>(L906/86400) + DATE(1970,1,1)</f>
        <v>42342.080289351856</v>
      </c>
      <c r="N906" s="18">
        <f>YEAR(M906)</f>
        <v>2015</v>
      </c>
      <c r="O906" s="18">
        <f xml:space="preserve"> ROUND((J906-L906)/86400, 0)</f>
        <v>30</v>
      </c>
      <c r="P906" t="b">
        <v>0</v>
      </c>
      <c r="Q906">
        <v>3</v>
      </c>
      <c r="R906" s="14">
        <f>IFERROR(ROUND(E906/Q906,2), "N/A")</f>
        <v>50.33</v>
      </c>
      <c r="S906" t="b">
        <v>0</v>
      </c>
      <c r="T906" t="s">
        <v>8283</v>
      </c>
      <c r="U906" t="s">
        <v>8286</v>
      </c>
    </row>
    <row r="907" spans="1:21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s="12">
        <f>ROUND(E907/D907, 0)</f>
        <v>0</v>
      </c>
      <c r="G907" t="s">
        <v>8220</v>
      </c>
      <c r="H907" t="s">
        <v>8223</v>
      </c>
      <c r="I907" t="s">
        <v>8245</v>
      </c>
      <c r="J907">
        <v>1295847926</v>
      </c>
      <c r="K907" s="9">
        <f>(J907/86400) + DATE(1970,1,1)</f>
        <v>40567.239884259259</v>
      </c>
      <c r="L907">
        <v>1290663926</v>
      </c>
      <c r="M907" s="9">
        <f>(L907/86400) + DATE(1970,1,1)</f>
        <v>40507.239884259259</v>
      </c>
      <c r="N907" s="18">
        <f>YEAR(M907)</f>
        <v>2010</v>
      </c>
      <c r="O907" s="18">
        <f xml:space="preserve"> ROUND((J907-L907)/86400, 0)</f>
        <v>60</v>
      </c>
      <c r="P907" t="b">
        <v>0</v>
      </c>
      <c r="Q907">
        <v>6</v>
      </c>
      <c r="R907" s="14">
        <f>IFERROR(ROUND(E907/Q907,2), "N/A")</f>
        <v>32.67</v>
      </c>
      <c r="S907" t="b">
        <v>0</v>
      </c>
      <c r="T907" t="s">
        <v>8283</v>
      </c>
      <c r="U907" t="s">
        <v>8286</v>
      </c>
    </row>
    <row r="908" spans="1:21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s="12">
        <f>ROUND(E908/D908, 0)</f>
        <v>0</v>
      </c>
      <c r="G908" t="s">
        <v>8220</v>
      </c>
      <c r="H908" t="s">
        <v>8223</v>
      </c>
      <c r="I908" t="s">
        <v>8245</v>
      </c>
      <c r="J908">
        <v>1394681590</v>
      </c>
      <c r="K908" s="9">
        <f>(J908/86400) + DATE(1970,1,1)</f>
        <v>41711.148032407407</v>
      </c>
      <c r="L908">
        <v>1392093190</v>
      </c>
      <c r="M908" s="9">
        <f>(L908/86400) + DATE(1970,1,1)</f>
        <v>41681.189699074072</v>
      </c>
      <c r="N908" s="18">
        <f>YEAR(M908)</f>
        <v>2014</v>
      </c>
      <c r="O908" s="18">
        <f xml:space="preserve"> ROUND((J908-L908)/86400, 0)</f>
        <v>30</v>
      </c>
      <c r="P908" t="b">
        <v>0</v>
      </c>
      <c r="Q908">
        <v>0</v>
      </c>
      <c r="R908" s="14" t="str">
        <f>IFERROR(ROUND(E908/Q908,2), "N/A")</f>
        <v>N/A</v>
      </c>
      <c r="S908" t="b">
        <v>0</v>
      </c>
      <c r="T908" t="s">
        <v>8283</v>
      </c>
      <c r="U908" t="s">
        <v>8286</v>
      </c>
    </row>
    <row r="909" spans="1:21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s="12">
        <f>ROUND(E909/D909, 0)</f>
        <v>0</v>
      </c>
      <c r="G909" t="s">
        <v>8220</v>
      </c>
      <c r="H909" t="s">
        <v>8223</v>
      </c>
      <c r="I909" t="s">
        <v>8245</v>
      </c>
      <c r="J909">
        <v>1315715823</v>
      </c>
      <c r="K909" s="9">
        <f>(J909/86400) + DATE(1970,1,1)</f>
        <v>40797.192395833335</v>
      </c>
      <c r="L909">
        <v>1313123823</v>
      </c>
      <c r="M909" s="9">
        <f>(L909/86400) + DATE(1970,1,1)</f>
        <v>40767.192395833335</v>
      </c>
      <c r="N909" s="18">
        <f>YEAR(M909)</f>
        <v>2011</v>
      </c>
      <c r="O909" s="18">
        <f xml:space="preserve"> ROUND((J909-L909)/86400, 0)</f>
        <v>30</v>
      </c>
      <c r="P909" t="b">
        <v>0</v>
      </c>
      <c r="Q909">
        <v>0</v>
      </c>
      <c r="R909" s="14" t="str">
        <f>IFERROR(ROUND(E909/Q909,2), "N/A")</f>
        <v>N/A</v>
      </c>
      <c r="S909" t="b">
        <v>0</v>
      </c>
      <c r="T909" t="s">
        <v>8283</v>
      </c>
      <c r="U909" t="s">
        <v>8286</v>
      </c>
    </row>
    <row r="910" spans="1:21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s="12">
        <f>ROUND(E910/D910, 0)</f>
        <v>0</v>
      </c>
      <c r="G910" t="s">
        <v>8220</v>
      </c>
      <c r="H910" t="s">
        <v>8223</v>
      </c>
      <c r="I910" t="s">
        <v>8245</v>
      </c>
      <c r="J910">
        <v>1280206740</v>
      </c>
      <c r="K910" s="9">
        <f>(J910/86400) + DATE(1970,1,1)</f>
        <v>40386.207638888889</v>
      </c>
      <c r="L910">
        <v>1276283655</v>
      </c>
      <c r="M910" s="9">
        <f>(L910/86400) + DATE(1970,1,1)</f>
        <v>40340.801562499997</v>
      </c>
      <c r="N910" s="18">
        <f>YEAR(M910)</f>
        <v>2010</v>
      </c>
      <c r="O910" s="18">
        <f xml:space="preserve"> ROUND((J910-L910)/86400, 0)</f>
        <v>45</v>
      </c>
      <c r="P910" t="b">
        <v>0</v>
      </c>
      <c r="Q910">
        <v>0</v>
      </c>
      <c r="R910" s="14" t="str">
        <f>IFERROR(ROUND(E910/Q910,2), "N/A")</f>
        <v>N/A</v>
      </c>
      <c r="S910" t="b">
        <v>0</v>
      </c>
      <c r="T910" t="s">
        <v>8283</v>
      </c>
      <c r="U910" t="s">
        <v>8286</v>
      </c>
    </row>
    <row r="911" spans="1:21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s="12">
        <f>ROUND(E911/D911, 0)</f>
        <v>0</v>
      </c>
      <c r="G911" t="s">
        <v>8220</v>
      </c>
      <c r="H911" t="s">
        <v>8223</v>
      </c>
      <c r="I911" t="s">
        <v>8245</v>
      </c>
      <c r="J911">
        <v>1343016000</v>
      </c>
      <c r="K911" s="9">
        <f>(J911/86400) + DATE(1970,1,1)</f>
        <v>41113.166666666664</v>
      </c>
      <c r="L911">
        <v>1340296440</v>
      </c>
      <c r="M911" s="9">
        <f>(L911/86400) + DATE(1970,1,1)</f>
        <v>41081.69027777778</v>
      </c>
      <c r="N911" s="18">
        <f>YEAR(M911)</f>
        <v>2012</v>
      </c>
      <c r="O911" s="18">
        <f xml:space="preserve"> ROUND((J911-L911)/86400, 0)</f>
        <v>31</v>
      </c>
      <c r="P911" t="b">
        <v>0</v>
      </c>
      <c r="Q911">
        <v>8</v>
      </c>
      <c r="R911" s="14">
        <f>IFERROR(ROUND(E911/Q911,2), "N/A")</f>
        <v>65</v>
      </c>
      <c r="S911" t="b">
        <v>0</v>
      </c>
      <c r="T911" t="s">
        <v>8283</v>
      </c>
      <c r="U911" t="s">
        <v>8286</v>
      </c>
    </row>
    <row r="912" spans="1:21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s="12">
        <f>ROUND(E912/D912, 0)</f>
        <v>0</v>
      </c>
      <c r="G912" t="s">
        <v>8220</v>
      </c>
      <c r="H912" t="s">
        <v>8224</v>
      </c>
      <c r="I912" t="s">
        <v>8246</v>
      </c>
      <c r="J912">
        <v>1488546319</v>
      </c>
      <c r="K912" s="9">
        <f>(J912/86400) + DATE(1970,1,1)</f>
        <v>42797.545358796298</v>
      </c>
      <c r="L912">
        <v>1483362319</v>
      </c>
      <c r="M912" s="9">
        <f>(L912/86400) + DATE(1970,1,1)</f>
        <v>42737.545358796298</v>
      </c>
      <c r="N912" s="18">
        <f>YEAR(M912)</f>
        <v>2017</v>
      </c>
      <c r="O912" s="18">
        <f xml:space="preserve"> ROUND((J912-L912)/86400, 0)</f>
        <v>60</v>
      </c>
      <c r="P912" t="b">
        <v>0</v>
      </c>
      <c r="Q912">
        <v>5</v>
      </c>
      <c r="R912" s="14">
        <f>IFERROR(ROUND(E912/Q912,2), "N/A")</f>
        <v>24.6</v>
      </c>
      <c r="S912" t="b">
        <v>0</v>
      </c>
      <c r="T912" t="s">
        <v>8283</v>
      </c>
      <c r="U912" t="s">
        <v>8286</v>
      </c>
    </row>
    <row r="913" spans="1:21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s="12">
        <f>ROUND(E913/D913, 0)</f>
        <v>0</v>
      </c>
      <c r="G913" t="s">
        <v>8220</v>
      </c>
      <c r="H913" t="s">
        <v>8223</v>
      </c>
      <c r="I913" t="s">
        <v>8245</v>
      </c>
      <c r="J913">
        <v>1390522045</v>
      </c>
      <c r="K913" s="9">
        <f>(J913/86400) + DATE(1970,1,1)</f>
        <v>41663.005150462966</v>
      </c>
      <c r="L913">
        <v>1388707645</v>
      </c>
      <c r="M913" s="9">
        <f>(L913/86400) + DATE(1970,1,1)</f>
        <v>41642.005150462966</v>
      </c>
      <c r="N913" s="18">
        <f>YEAR(M913)</f>
        <v>2014</v>
      </c>
      <c r="O913" s="18">
        <f xml:space="preserve"> ROUND((J913-L913)/86400, 0)</f>
        <v>21</v>
      </c>
      <c r="P913" t="b">
        <v>0</v>
      </c>
      <c r="Q913">
        <v>0</v>
      </c>
      <c r="R913" s="14" t="str">
        <f>IFERROR(ROUND(E913/Q913,2), "N/A")</f>
        <v>N/A</v>
      </c>
      <c r="S913" t="b">
        <v>0</v>
      </c>
      <c r="T913" t="s">
        <v>8283</v>
      </c>
      <c r="U913" t="s">
        <v>8286</v>
      </c>
    </row>
    <row r="914" spans="1:21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s="12">
        <f>ROUND(E914/D914, 0)</f>
        <v>0</v>
      </c>
      <c r="G914" t="s">
        <v>8220</v>
      </c>
      <c r="H914" t="s">
        <v>8223</v>
      </c>
      <c r="I914" t="s">
        <v>8245</v>
      </c>
      <c r="J914">
        <v>1355197047</v>
      </c>
      <c r="K914" s="9">
        <f>(J914/86400) + DATE(1970,1,1)</f>
        <v>41254.151006944448</v>
      </c>
      <c r="L914">
        <v>1350009447</v>
      </c>
      <c r="M914" s="9">
        <f>(L914/86400) + DATE(1970,1,1)</f>
        <v>41194.109340277777</v>
      </c>
      <c r="N914" s="18">
        <f>YEAR(M914)</f>
        <v>2012</v>
      </c>
      <c r="O914" s="18">
        <f xml:space="preserve"> ROUND((J914-L914)/86400, 0)</f>
        <v>60</v>
      </c>
      <c r="P914" t="b">
        <v>0</v>
      </c>
      <c r="Q914">
        <v>2</v>
      </c>
      <c r="R914" s="14">
        <f>IFERROR(ROUND(E914/Q914,2), "N/A")</f>
        <v>15</v>
      </c>
      <c r="S914" t="b">
        <v>0</v>
      </c>
      <c r="T914" t="s">
        <v>8283</v>
      </c>
      <c r="U914" t="s">
        <v>8286</v>
      </c>
    </row>
    <row r="915" spans="1:21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s="12">
        <f>ROUND(E915/D915, 0)</f>
        <v>0</v>
      </c>
      <c r="G915" t="s">
        <v>8220</v>
      </c>
      <c r="H915" t="s">
        <v>8223</v>
      </c>
      <c r="I915" t="s">
        <v>8245</v>
      </c>
      <c r="J915">
        <v>1336188019</v>
      </c>
      <c r="K915" s="9">
        <f>(J915/86400) + DATE(1970,1,1)</f>
        <v>41034.139108796298</v>
      </c>
      <c r="L915">
        <v>1333596019</v>
      </c>
      <c r="M915" s="9">
        <f>(L915/86400) + DATE(1970,1,1)</f>
        <v>41004.139108796298</v>
      </c>
      <c r="N915" s="18">
        <f>YEAR(M915)</f>
        <v>2012</v>
      </c>
      <c r="O915" s="18">
        <f xml:space="preserve"> ROUND((J915-L915)/86400, 0)</f>
        <v>30</v>
      </c>
      <c r="P915" t="b">
        <v>0</v>
      </c>
      <c r="Q915">
        <v>24</v>
      </c>
      <c r="R915" s="14">
        <f>IFERROR(ROUND(E915/Q915,2), "N/A")</f>
        <v>82.58</v>
      </c>
      <c r="S915" t="b">
        <v>0</v>
      </c>
      <c r="T915" t="s">
        <v>8283</v>
      </c>
      <c r="U915" t="s">
        <v>8286</v>
      </c>
    </row>
    <row r="916" spans="1:21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s="12">
        <f>ROUND(E916/D916, 0)</f>
        <v>0</v>
      </c>
      <c r="G916" t="s">
        <v>8220</v>
      </c>
      <c r="H916" t="s">
        <v>8223</v>
      </c>
      <c r="I916" t="s">
        <v>8245</v>
      </c>
      <c r="J916">
        <v>1345918747</v>
      </c>
      <c r="K916" s="9">
        <f>(J916/86400) + DATE(1970,1,1)</f>
        <v>41146.763275462959</v>
      </c>
      <c r="L916">
        <v>1343326747</v>
      </c>
      <c r="M916" s="9">
        <f>(L916/86400) + DATE(1970,1,1)</f>
        <v>41116.763275462959</v>
      </c>
      <c r="N916" s="18">
        <f>YEAR(M916)</f>
        <v>2012</v>
      </c>
      <c r="O916" s="18">
        <f xml:space="preserve"> ROUND((J916-L916)/86400, 0)</f>
        <v>30</v>
      </c>
      <c r="P916" t="b">
        <v>0</v>
      </c>
      <c r="Q916">
        <v>0</v>
      </c>
      <c r="R916" s="14" t="str">
        <f>IFERROR(ROUND(E916/Q916,2), "N/A")</f>
        <v>N/A</v>
      </c>
      <c r="S916" t="b">
        <v>0</v>
      </c>
      <c r="T916" t="s">
        <v>8283</v>
      </c>
      <c r="U916" t="s">
        <v>8286</v>
      </c>
    </row>
    <row r="917" spans="1:21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s="12">
        <f>ROUND(E917/D917, 0)</f>
        <v>0</v>
      </c>
      <c r="G917" t="s">
        <v>8220</v>
      </c>
      <c r="H917" t="s">
        <v>8223</v>
      </c>
      <c r="I917" t="s">
        <v>8245</v>
      </c>
      <c r="J917">
        <v>1330577940</v>
      </c>
      <c r="K917" s="9">
        <f>(J917/86400) + DATE(1970,1,1)</f>
        <v>40969.207638888889</v>
      </c>
      <c r="L917">
        <v>1327853914</v>
      </c>
      <c r="M917" s="9">
        <f>(L917/86400) + DATE(1970,1,1)</f>
        <v>40937.679560185185</v>
      </c>
      <c r="N917" s="18">
        <f>YEAR(M917)</f>
        <v>2012</v>
      </c>
      <c r="O917" s="18">
        <f xml:space="preserve"> ROUND((J917-L917)/86400, 0)</f>
        <v>32</v>
      </c>
      <c r="P917" t="b">
        <v>0</v>
      </c>
      <c r="Q917">
        <v>9</v>
      </c>
      <c r="R917" s="14">
        <f>IFERROR(ROUND(E917/Q917,2), "N/A")</f>
        <v>41.67</v>
      </c>
      <c r="S917" t="b">
        <v>0</v>
      </c>
      <c r="T917" t="s">
        <v>8283</v>
      </c>
      <c r="U917" t="s">
        <v>8286</v>
      </c>
    </row>
    <row r="918" spans="1:21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s="12">
        <f>ROUND(E918/D918, 0)</f>
        <v>0</v>
      </c>
      <c r="G918" t="s">
        <v>8220</v>
      </c>
      <c r="H918" t="s">
        <v>8223</v>
      </c>
      <c r="I918" t="s">
        <v>8245</v>
      </c>
      <c r="J918">
        <v>1287723600</v>
      </c>
      <c r="K918" s="9">
        <f>(J918/86400) + DATE(1970,1,1)</f>
        <v>40473.208333333336</v>
      </c>
      <c r="L918">
        <v>1284409734</v>
      </c>
      <c r="M918" s="9">
        <f>(L918/86400) + DATE(1970,1,1)</f>
        <v>40434.853402777779</v>
      </c>
      <c r="N918" s="18">
        <f>YEAR(M918)</f>
        <v>2010</v>
      </c>
      <c r="O918" s="18">
        <f xml:space="preserve"> ROUND((J918-L918)/86400, 0)</f>
        <v>38</v>
      </c>
      <c r="P918" t="b">
        <v>0</v>
      </c>
      <c r="Q918">
        <v>0</v>
      </c>
      <c r="R918" s="14" t="str">
        <f>IFERROR(ROUND(E918/Q918,2), "N/A")</f>
        <v>N/A</v>
      </c>
      <c r="S918" t="b">
        <v>0</v>
      </c>
      <c r="T918" t="s">
        <v>8283</v>
      </c>
      <c r="U918" t="s">
        <v>8286</v>
      </c>
    </row>
    <row r="919" spans="1:21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s="12">
        <f>ROUND(E919/D919, 0)</f>
        <v>0</v>
      </c>
      <c r="G919" t="s">
        <v>8220</v>
      </c>
      <c r="H919" t="s">
        <v>8223</v>
      </c>
      <c r="I919" t="s">
        <v>8245</v>
      </c>
      <c r="J919">
        <v>1405305000</v>
      </c>
      <c r="K919" s="9">
        <f>(J919/86400) + DATE(1970,1,1)</f>
        <v>41834.104166666664</v>
      </c>
      <c r="L919">
        <v>1402612730</v>
      </c>
      <c r="M919" s="9">
        <f>(L919/86400) + DATE(1970,1,1)</f>
        <v>41802.94363425926</v>
      </c>
      <c r="N919" s="18">
        <f>YEAR(M919)</f>
        <v>2014</v>
      </c>
      <c r="O919" s="18">
        <f xml:space="preserve"> ROUND((J919-L919)/86400, 0)</f>
        <v>31</v>
      </c>
      <c r="P919" t="b">
        <v>0</v>
      </c>
      <c r="Q919">
        <v>1</v>
      </c>
      <c r="R919" s="14">
        <f>IFERROR(ROUND(E919/Q919,2), "N/A")</f>
        <v>30</v>
      </c>
      <c r="S919" t="b">
        <v>0</v>
      </c>
      <c r="T919" t="s">
        <v>8283</v>
      </c>
      <c r="U919" t="s">
        <v>8286</v>
      </c>
    </row>
    <row r="920" spans="1:21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s="12">
        <f>ROUND(E920/D920, 0)</f>
        <v>0</v>
      </c>
      <c r="G920" t="s">
        <v>8220</v>
      </c>
      <c r="H920" t="s">
        <v>8224</v>
      </c>
      <c r="I920" t="s">
        <v>8246</v>
      </c>
      <c r="J920">
        <v>1417474761</v>
      </c>
      <c r="K920" s="9">
        <f>(J920/86400) + DATE(1970,1,1)</f>
        <v>41974.957881944443</v>
      </c>
      <c r="L920">
        <v>1414879161</v>
      </c>
      <c r="M920" s="9">
        <f>(L920/86400) + DATE(1970,1,1)</f>
        <v>41944.916215277779</v>
      </c>
      <c r="N920" s="18">
        <f>YEAR(M920)</f>
        <v>2014</v>
      </c>
      <c r="O920" s="18">
        <f xml:space="preserve"> ROUND((J920-L920)/86400, 0)</f>
        <v>30</v>
      </c>
      <c r="P920" t="b">
        <v>0</v>
      </c>
      <c r="Q920">
        <v>10</v>
      </c>
      <c r="R920" s="14">
        <f>IFERROR(ROUND(E920/Q920,2), "N/A")</f>
        <v>19.600000000000001</v>
      </c>
      <c r="S920" t="b">
        <v>0</v>
      </c>
      <c r="T920" t="s">
        <v>8283</v>
      </c>
      <c r="U920" t="s">
        <v>8286</v>
      </c>
    </row>
    <row r="921" spans="1:21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s="12">
        <f>ROUND(E921/D921, 0)</f>
        <v>0</v>
      </c>
      <c r="G921" t="s">
        <v>8220</v>
      </c>
      <c r="H921" t="s">
        <v>8223</v>
      </c>
      <c r="I921" t="s">
        <v>8245</v>
      </c>
      <c r="J921">
        <v>1355930645</v>
      </c>
      <c r="K921" s="9">
        <f>(J921/86400) + DATE(1970,1,1)</f>
        <v>41262.641724537039</v>
      </c>
      <c r="L921">
        <v>1352906645</v>
      </c>
      <c r="M921" s="9">
        <f>(L921/86400) + DATE(1970,1,1)</f>
        <v>41227.641724537039</v>
      </c>
      <c r="N921" s="18">
        <f>YEAR(M921)</f>
        <v>2012</v>
      </c>
      <c r="O921" s="18">
        <f xml:space="preserve"> ROUND((J921-L921)/86400, 0)</f>
        <v>35</v>
      </c>
      <c r="P921" t="b">
        <v>0</v>
      </c>
      <c r="Q921">
        <v>1</v>
      </c>
      <c r="R921" s="14">
        <f>IFERROR(ROUND(E921/Q921,2), "N/A")</f>
        <v>100</v>
      </c>
      <c r="S921" t="b">
        <v>0</v>
      </c>
      <c r="T921" t="s">
        <v>8283</v>
      </c>
      <c r="U921" t="s">
        <v>8286</v>
      </c>
    </row>
    <row r="922" spans="1:21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s="12">
        <f>ROUND(E922/D922, 0)</f>
        <v>0</v>
      </c>
      <c r="G922" t="s">
        <v>8220</v>
      </c>
      <c r="H922" t="s">
        <v>8223</v>
      </c>
      <c r="I922" t="s">
        <v>8245</v>
      </c>
      <c r="J922">
        <v>1384448822</v>
      </c>
      <c r="K922" s="9">
        <f>(J922/86400) + DATE(1970,1,1)</f>
        <v>41592.713217592594</v>
      </c>
      <c r="L922">
        <v>1381853222</v>
      </c>
      <c r="M922" s="9">
        <f>(L922/86400) + DATE(1970,1,1)</f>
        <v>41562.671550925923</v>
      </c>
      <c r="N922" s="18">
        <f>YEAR(M922)</f>
        <v>2013</v>
      </c>
      <c r="O922" s="18">
        <f xml:space="preserve"> ROUND((J922-L922)/86400, 0)</f>
        <v>30</v>
      </c>
      <c r="P922" t="b">
        <v>0</v>
      </c>
      <c r="Q922">
        <v>0</v>
      </c>
      <c r="R922" s="14" t="str">
        <f>IFERROR(ROUND(E922/Q922,2), "N/A")</f>
        <v>N/A</v>
      </c>
      <c r="S922" t="b">
        <v>0</v>
      </c>
      <c r="T922" t="s">
        <v>8283</v>
      </c>
      <c r="U922" t="s">
        <v>8286</v>
      </c>
    </row>
    <row r="923" spans="1:21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s="12">
        <f>ROUND(E923/D923, 0)</f>
        <v>0</v>
      </c>
      <c r="G923" t="s">
        <v>8220</v>
      </c>
      <c r="H923" t="s">
        <v>8223</v>
      </c>
      <c r="I923" t="s">
        <v>8245</v>
      </c>
      <c r="J923">
        <v>1323666376</v>
      </c>
      <c r="K923" s="9">
        <f>(J923/86400) + DATE(1970,1,1)</f>
        <v>40889.212685185186</v>
      </c>
      <c r="L923">
        <v>1320033976</v>
      </c>
      <c r="M923" s="9">
        <f>(L923/86400) + DATE(1970,1,1)</f>
        <v>40847.171018518522</v>
      </c>
      <c r="N923" s="18">
        <f>YEAR(M923)</f>
        <v>2011</v>
      </c>
      <c r="O923" s="18">
        <f xml:space="preserve"> ROUND((J923-L923)/86400, 0)</f>
        <v>42</v>
      </c>
      <c r="P923" t="b">
        <v>0</v>
      </c>
      <c r="Q923">
        <v>20</v>
      </c>
      <c r="R923" s="14">
        <f>IFERROR(ROUND(E923/Q923,2), "N/A")</f>
        <v>231.75</v>
      </c>
      <c r="S923" t="b">
        <v>0</v>
      </c>
      <c r="T923" t="s">
        <v>8283</v>
      </c>
      <c r="U923" t="s">
        <v>8286</v>
      </c>
    </row>
    <row r="924" spans="1:21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s="12">
        <f>ROUND(E924/D924, 0)</f>
        <v>0</v>
      </c>
      <c r="G924" t="s">
        <v>8220</v>
      </c>
      <c r="H924" t="s">
        <v>8223</v>
      </c>
      <c r="I924" t="s">
        <v>8245</v>
      </c>
      <c r="J924">
        <v>1412167393</v>
      </c>
      <c r="K924" s="9">
        <f>(J924/86400) + DATE(1970,1,1)</f>
        <v>41913.530011574076</v>
      </c>
      <c r="L924">
        <v>1409143393</v>
      </c>
      <c r="M924" s="9">
        <f>(L924/86400) + DATE(1970,1,1)</f>
        <v>41878.530011574076</v>
      </c>
      <c r="N924" s="18">
        <f>YEAR(M924)</f>
        <v>2014</v>
      </c>
      <c r="O924" s="18">
        <f xml:space="preserve"> ROUND((J924-L924)/86400, 0)</f>
        <v>35</v>
      </c>
      <c r="P924" t="b">
        <v>0</v>
      </c>
      <c r="Q924">
        <v>30</v>
      </c>
      <c r="R924" s="14">
        <f>IFERROR(ROUND(E924/Q924,2), "N/A")</f>
        <v>189.33</v>
      </c>
      <c r="S924" t="b">
        <v>0</v>
      </c>
      <c r="T924" t="s">
        <v>8283</v>
      </c>
      <c r="U924" t="s">
        <v>8286</v>
      </c>
    </row>
    <row r="925" spans="1:21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s="12">
        <f>ROUND(E925/D925, 0)</f>
        <v>0</v>
      </c>
      <c r="G925" t="s">
        <v>8220</v>
      </c>
      <c r="H925" t="s">
        <v>8223</v>
      </c>
      <c r="I925" t="s">
        <v>8245</v>
      </c>
      <c r="J925">
        <v>1416614523</v>
      </c>
      <c r="K925" s="9">
        <f>(J925/86400) + DATE(1970,1,1)</f>
        <v>41965.001423611116</v>
      </c>
      <c r="L925">
        <v>1414018923</v>
      </c>
      <c r="M925" s="9">
        <f>(L925/86400) + DATE(1970,1,1)</f>
        <v>41934.959756944445</v>
      </c>
      <c r="N925" s="18">
        <f>YEAR(M925)</f>
        <v>2014</v>
      </c>
      <c r="O925" s="18">
        <f xml:space="preserve"> ROUND((J925-L925)/86400, 0)</f>
        <v>30</v>
      </c>
      <c r="P925" t="b">
        <v>0</v>
      </c>
      <c r="Q925">
        <v>6</v>
      </c>
      <c r="R925" s="14">
        <f>IFERROR(ROUND(E925/Q925,2), "N/A")</f>
        <v>55</v>
      </c>
      <c r="S925" t="b">
        <v>0</v>
      </c>
      <c r="T925" t="s">
        <v>8283</v>
      </c>
      <c r="U925" t="s">
        <v>8286</v>
      </c>
    </row>
    <row r="926" spans="1:21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s="12">
        <f>ROUND(E926/D926, 0)</f>
        <v>0</v>
      </c>
      <c r="G926" t="s">
        <v>8220</v>
      </c>
      <c r="H926" t="s">
        <v>8223</v>
      </c>
      <c r="I926" t="s">
        <v>8245</v>
      </c>
      <c r="J926">
        <v>1360795069</v>
      </c>
      <c r="K926" s="9">
        <f>(J926/86400) + DATE(1970,1,1)</f>
        <v>41318.942928240736</v>
      </c>
      <c r="L926">
        <v>1358203069</v>
      </c>
      <c r="M926" s="9">
        <f>(L926/86400) + DATE(1970,1,1)</f>
        <v>41288.942928240736</v>
      </c>
      <c r="N926" s="18">
        <f>YEAR(M926)</f>
        <v>2013</v>
      </c>
      <c r="O926" s="18">
        <f xml:space="preserve"> ROUND((J926-L926)/86400, 0)</f>
        <v>30</v>
      </c>
      <c r="P926" t="b">
        <v>0</v>
      </c>
      <c r="Q926">
        <v>15</v>
      </c>
      <c r="R926" s="14">
        <f>IFERROR(ROUND(E926/Q926,2), "N/A")</f>
        <v>21.8</v>
      </c>
      <c r="S926" t="b">
        <v>0</v>
      </c>
      <c r="T926" t="s">
        <v>8283</v>
      </c>
      <c r="U926" t="s">
        <v>8286</v>
      </c>
    </row>
    <row r="927" spans="1:21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s="12">
        <f>ROUND(E927/D927, 0)</f>
        <v>0</v>
      </c>
      <c r="G927" t="s">
        <v>8220</v>
      </c>
      <c r="H927" t="s">
        <v>8223</v>
      </c>
      <c r="I927" t="s">
        <v>8245</v>
      </c>
      <c r="J927">
        <v>1385590111</v>
      </c>
      <c r="K927" s="9">
        <f>(J927/86400) + DATE(1970,1,1)</f>
        <v>41605.922581018516</v>
      </c>
      <c r="L927">
        <v>1382994511</v>
      </c>
      <c r="M927" s="9">
        <f>(L927/86400) + DATE(1970,1,1)</f>
        <v>41575.880914351852</v>
      </c>
      <c r="N927" s="18">
        <f>YEAR(M927)</f>
        <v>2013</v>
      </c>
      <c r="O927" s="18">
        <f xml:space="preserve"> ROUND((J927-L927)/86400, 0)</f>
        <v>30</v>
      </c>
      <c r="P927" t="b">
        <v>0</v>
      </c>
      <c r="Q927">
        <v>5</v>
      </c>
      <c r="R927" s="14">
        <f>IFERROR(ROUND(E927/Q927,2), "N/A")</f>
        <v>32</v>
      </c>
      <c r="S927" t="b">
        <v>0</v>
      </c>
      <c r="T927" t="s">
        <v>8283</v>
      </c>
      <c r="U927" t="s">
        <v>8286</v>
      </c>
    </row>
    <row r="928" spans="1:21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s="12">
        <f>ROUND(E928/D928, 0)</f>
        <v>0</v>
      </c>
      <c r="G928" t="s">
        <v>8220</v>
      </c>
      <c r="H928" t="s">
        <v>8223</v>
      </c>
      <c r="I928" t="s">
        <v>8245</v>
      </c>
      <c r="J928">
        <v>1278628800</v>
      </c>
      <c r="K928" s="9">
        <f>(J928/86400) + DATE(1970,1,1)</f>
        <v>40367.944444444445</v>
      </c>
      <c r="L928">
        <v>1276043330</v>
      </c>
      <c r="M928" s="9">
        <f>(L928/86400) + DATE(1970,1,1)</f>
        <v>40338.02002314815</v>
      </c>
      <c r="N928" s="18">
        <f>YEAR(M928)</f>
        <v>2010</v>
      </c>
      <c r="O928" s="18">
        <f xml:space="preserve"> ROUND((J928-L928)/86400, 0)</f>
        <v>30</v>
      </c>
      <c r="P928" t="b">
        <v>0</v>
      </c>
      <c r="Q928">
        <v>0</v>
      </c>
      <c r="R928" s="14" t="str">
        <f>IFERROR(ROUND(E928/Q928,2), "N/A")</f>
        <v>N/A</v>
      </c>
      <c r="S928" t="b">
        <v>0</v>
      </c>
      <c r="T928" t="s">
        <v>8283</v>
      </c>
      <c r="U928" t="s">
        <v>8286</v>
      </c>
    </row>
    <row r="929" spans="1:21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s="12">
        <f>ROUND(E929/D929, 0)</f>
        <v>0</v>
      </c>
      <c r="G929" t="s">
        <v>8220</v>
      </c>
      <c r="H929" t="s">
        <v>8223</v>
      </c>
      <c r="I929" t="s">
        <v>8245</v>
      </c>
      <c r="J929">
        <v>1337024695</v>
      </c>
      <c r="K929" s="9">
        <f>(J929/86400) + DATE(1970,1,1)</f>
        <v>41043.822858796295</v>
      </c>
      <c r="L929">
        <v>1334432695</v>
      </c>
      <c r="M929" s="9">
        <f>(L929/86400) + DATE(1970,1,1)</f>
        <v>41013.822858796295</v>
      </c>
      <c r="N929" s="18">
        <f>YEAR(M929)</f>
        <v>2012</v>
      </c>
      <c r="O929" s="18">
        <f xml:space="preserve"> ROUND((J929-L929)/86400, 0)</f>
        <v>30</v>
      </c>
      <c r="P929" t="b">
        <v>0</v>
      </c>
      <c r="Q929">
        <v>0</v>
      </c>
      <c r="R929" s="14" t="str">
        <f>IFERROR(ROUND(E929/Q929,2), "N/A")</f>
        <v>N/A</v>
      </c>
      <c r="S929" t="b">
        <v>0</v>
      </c>
      <c r="T929" t="s">
        <v>8283</v>
      </c>
      <c r="U929" t="s">
        <v>8286</v>
      </c>
    </row>
    <row r="930" spans="1:21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s="12">
        <f>ROUND(E930/D930, 0)</f>
        <v>0</v>
      </c>
      <c r="G930" t="s">
        <v>8220</v>
      </c>
      <c r="H930" t="s">
        <v>8223</v>
      </c>
      <c r="I930" t="s">
        <v>8245</v>
      </c>
      <c r="J930">
        <v>1353196800</v>
      </c>
      <c r="K930" s="9">
        <f>(J930/86400) + DATE(1970,1,1)</f>
        <v>41231</v>
      </c>
      <c r="L930">
        <v>1348864913</v>
      </c>
      <c r="M930" s="9">
        <f>(L930/86400) + DATE(1970,1,1)</f>
        <v>41180.86241898148</v>
      </c>
      <c r="N930" s="18">
        <f>YEAR(M930)</f>
        <v>2012</v>
      </c>
      <c r="O930" s="18">
        <f xml:space="preserve"> ROUND((J930-L930)/86400, 0)</f>
        <v>50</v>
      </c>
      <c r="P930" t="b">
        <v>0</v>
      </c>
      <c r="Q930">
        <v>28</v>
      </c>
      <c r="R930" s="14">
        <f>IFERROR(ROUND(E930/Q930,2), "N/A")</f>
        <v>56.25</v>
      </c>
      <c r="S930" t="b">
        <v>0</v>
      </c>
      <c r="T930" t="s">
        <v>8283</v>
      </c>
      <c r="U930" t="s">
        <v>8286</v>
      </c>
    </row>
    <row r="931" spans="1:21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s="12">
        <f>ROUND(E931/D931, 0)</f>
        <v>0</v>
      </c>
      <c r="G931" t="s">
        <v>8220</v>
      </c>
      <c r="H931" t="s">
        <v>8223</v>
      </c>
      <c r="I931" t="s">
        <v>8245</v>
      </c>
      <c r="J931">
        <v>1333946569</v>
      </c>
      <c r="K931" s="9">
        <f>(J931/86400) + DATE(1970,1,1)</f>
        <v>41008.196400462963</v>
      </c>
      <c r="L931">
        <v>1331358169</v>
      </c>
      <c r="M931" s="9">
        <f>(L931/86400) + DATE(1970,1,1)</f>
        <v>40978.238067129627</v>
      </c>
      <c r="N931" s="18">
        <f>YEAR(M931)</f>
        <v>2012</v>
      </c>
      <c r="O931" s="18">
        <f xml:space="preserve"> ROUND((J931-L931)/86400, 0)</f>
        <v>30</v>
      </c>
      <c r="P931" t="b">
        <v>0</v>
      </c>
      <c r="Q931">
        <v>0</v>
      </c>
      <c r="R931" s="14" t="str">
        <f>IFERROR(ROUND(E931/Q931,2), "N/A")</f>
        <v>N/A</v>
      </c>
      <c r="S931" t="b">
        <v>0</v>
      </c>
      <c r="T931" t="s">
        <v>8283</v>
      </c>
      <c r="U931" t="s">
        <v>8286</v>
      </c>
    </row>
    <row r="932" spans="1:21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s="12">
        <f>ROUND(E932/D932, 0)</f>
        <v>0</v>
      </c>
      <c r="G932" t="s">
        <v>8220</v>
      </c>
      <c r="H932" t="s">
        <v>8223</v>
      </c>
      <c r="I932" t="s">
        <v>8245</v>
      </c>
      <c r="J932">
        <v>1277501520</v>
      </c>
      <c r="K932" s="9">
        <f>(J932/86400) + DATE(1970,1,1)</f>
        <v>40354.897222222222</v>
      </c>
      <c r="L932">
        <v>1273874306</v>
      </c>
      <c r="M932" s="9">
        <f>(L932/86400) + DATE(1970,1,1)</f>
        <v>40312.915578703702</v>
      </c>
      <c r="N932" s="18">
        <f>YEAR(M932)</f>
        <v>2010</v>
      </c>
      <c r="O932" s="18">
        <f xml:space="preserve"> ROUND((J932-L932)/86400, 0)</f>
        <v>42</v>
      </c>
      <c r="P932" t="b">
        <v>0</v>
      </c>
      <c r="Q932">
        <v>5</v>
      </c>
      <c r="R932" s="14">
        <f>IFERROR(ROUND(E932/Q932,2), "N/A")</f>
        <v>69</v>
      </c>
      <c r="S932" t="b">
        <v>0</v>
      </c>
      <c r="T932" t="s">
        <v>8283</v>
      </c>
      <c r="U932" t="s">
        <v>8286</v>
      </c>
    </row>
    <row r="933" spans="1:21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s="12">
        <f>ROUND(E933/D933, 0)</f>
        <v>0</v>
      </c>
      <c r="G933" t="s">
        <v>8220</v>
      </c>
      <c r="H933" t="s">
        <v>8224</v>
      </c>
      <c r="I933" t="s">
        <v>8246</v>
      </c>
      <c r="J933">
        <v>1395007200</v>
      </c>
      <c r="K933" s="9">
        <f>(J933/86400) + DATE(1970,1,1)</f>
        <v>41714.916666666664</v>
      </c>
      <c r="L933">
        <v>1392021502</v>
      </c>
      <c r="M933" s="9">
        <f>(L933/86400) + DATE(1970,1,1)</f>
        <v>41680.359976851854</v>
      </c>
      <c r="N933" s="18">
        <f>YEAR(M933)</f>
        <v>2014</v>
      </c>
      <c r="O933" s="18">
        <f xml:space="preserve"> ROUND((J933-L933)/86400, 0)</f>
        <v>35</v>
      </c>
      <c r="P933" t="b">
        <v>0</v>
      </c>
      <c r="Q933">
        <v>7</v>
      </c>
      <c r="R933" s="14">
        <f>IFERROR(ROUND(E933/Q933,2), "N/A")</f>
        <v>18.71</v>
      </c>
      <c r="S933" t="b">
        <v>0</v>
      </c>
      <c r="T933" t="s">
        <v>8283</v>
      </c>
      <c r="U933" t="s">
        <v>8286</v>
      </c>
    </row>
    <row r="934" spans="1:21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s="12">
        <f>ROUND(E934/D934, 0)</f>
        <v>0</v>
      </c>
      <c r="G934" t="s">
        <v>8220</v>
      </c>
      <c r="H934" t="s">
        <v>8223</v>
      </c>
      <c r="I934" t="s">
        <v>8245</v>
      </c>
      <c r="J934">
        <v>1363990545</v>
      </c>
      <c r="K934" s="9">
        <f>(J934/86400) + DATE(1970,1,1)</f>
        <v>41355.927604166667</v>
      </c>
      <c r="L934">
        <v>1360106145</v>
      </c>
      <c r="M934" s="9">
        <f>(L934/86400) + DATE(1970,1,1)</f>
        <v>41310.969270833331</v>
      </c>
      <c r="N934" s="18">
        <f>YEAR(M934)</f>
        <v>2013</v>
      </c>
      <c r="O934" s="18">
        <f xml:space="preserve"> ROUND((J934-L934)/86400, 0)</f>
        <v>45</v>
      </c>
      <c r="P934" t="b">
        <v>0</v>
      </c>
      <c r="Q934">
        <v>30</v>
      </c>
      <c r="R934" s="14">
        <f>IFERROR(ROUND(E934/Q934,2), "N/A")</f>
        <v>46.03</v>
      </c>
      <c r="S934" t="b">
        <v>0</v>
      </c>
      <c r="T934" t="s">
        <v>8283</v>
      </c>
      <c r="U934" t="s">
        <v>8286</v>
      </c>
    </row>
    <row r="935" spans="1:21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s="12">
        <f>ROUND(E935/D935, 0)</f>
        <v>0</v>
      </c>
      <c r="G935" t="s">
        <v>8220</v>
      </c>
      <c r="H935" t="s">
        <v>8223</v>
      </c>
      <c r="I935" t="s">
        <v>8245</v>
      </c>
      <c r="J935">
        <v>1399867409</v>
      </c>
      <c r="K935" s="9">
        <f>(J935/86400) + DATE(1970,1,1)</f>
        <v>41771.169085648144</v>
      </c>
      <c r="L935">
        <v>1394683409</v>
      </c>
      <c r="M935" s="9">
        <f>(L935/86400) + DATE(1970,1,1)</f>
        <v>41711.169085648144</v>
      </c>
      <c r="N935" s="18">
        <f>YEAR(M935)</f>
        <v>2014</v>
      </c>
      <c r="O935" s="18">
        <f xml:space="preserve"> ROUND((J935-L935)/86400, 0)</f>
        <v>60</v>
      </c>
      <c r="P935" t="b">
        <v>0</v>
      </c>
      <c r="Q935">
        <v>2</v>
      </c>
      <c r="R935" s="14">
        <f>IFERROR(ROUND(E935/Q935,2), "N/A")</f>
        <v>60</v>
      </c>
      <c r="S935" t="b">
        <v>0</v>
      </c>
      <c r="T935" t="s">
        <v>8283</v>
      </c>
      <c r="U935" t="s">
        <v>8286</v>
      </c>
    </row>
    <row r="936" spans="1:21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s="12">
        <f>ROUND(E936/D936, 0)</f>
        <v>0</v>
      </c>
      <c r="G936" t="s">
        <v>8220</v>
      </c>
      <c r="H936" t="s">
        <v>8228</v>
      </c>
      <c r="I936" t="s">
        <v>8250</v>
      </c>
      <c r="J936">
        <v>1399183200</v>
      </c>
      <c r="K936" s="9">
        <f>(J936/86400) + DATE(1970,1,1)</f>
        <v>41763.25</v>
      </c>
      <c r="L936">
        <v>1396633284</v>
      </c>
      <c r="M936" s="9">
        <f>(L936/86400) + DATE(1970,1,1)</f>
        <v>41733.737083333333</v>
      </c>
      <c r="N936" s="18">
        <f>YEAR(M936)</f>
        <v>2014</v>
      </c>
      <c r="O936" s="18">
        <f xml:space="preserve"> ROUND((J936-L936)/86400, 0)</f>
        <v>30</v>
      </c>
      <c r="P936" t="b">
        <v>0</v>
      </c>
      <c r="Q936">
        <v>30</v>
      </c>
      <c r="R936" s="14">
        <f>IFERROR(ROUND(E936/Q936,2), "N/A")</f>
        <v>50.67</v>
      </c>
      <c r="S936" t="b">
        <v>0</v>
      </c>
      <c r="T936" t="s">
        <v>8283</v>
      </c>
      <c r="U936" t="s">
        <v>8286</v>
      </c>
    </row>
    <row r="937" spans="1:21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s="12">
        <f>ROUND(E937/D937, 0)</f>
        <v>0</v>
      </c>
      <c r="G937" t="s">
        <v>8220</v>
      </c>
      <c r="H937" t="s">
        <v>8223</v>
      </c>
      <c r="I937" t="s">
        <v>8245</v>
      </c>
      <c r="J937">
        <v>1454054429</v>
      </c>
      <c r="K937" s="9">
        <f>(J937/86400) + DATE(1970,1,1)</f>
        <v>42398.333668981482</v>
      </c>
      <c r="L937">
        <v>1451462429</v>
      </c>
      <c r="M937" s="9">
        <f>(L937/86400) + DATE(1970,1,1)</f>
        <v>42368.333668981482</v>
      </c>
      <c r="N937" s="18">
        <f>YEAR(M937)</f>
        <v>2015</v>
      </c>
      <c r="O937" s="18">
        <f xml:space="preserve"> ROUND((J937-L937)/86400, 0)</f>
        <v>30</v>
      </c>
      <c r="P937" t="b">
        <v>0</v>
      </c>
      <c r="Q937">
        <v>2</v>
      </c>
      <c r="R937" s="14">
        <f>IFERROR(ROUND(E937/Q937,2), "N/A")</f>
        <v>25</v>
      </c>
      <c r="S937" t="b">
        <v>0</v>
      </c>
      <c r="T937" t="s">
        <v>8283</v>
      </c>
      <c r="U937" t="s">
        <v>8286</v>
      </c>
    </row>
    <row r="938" spans="1:21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s="12">
        <f>ROUND(E938/D938, 0)</f>
        <v>0</v>
      </c>
      <c r="G938" t="s">
        <v>8220</v>
      </c>
      <c r="H938" t="s">
        <v>8223</v>
      </c>
      <c r="I938" t="s">
        <v>8245</v>
      </c>
      <c r="J938">
        <v>1326916800</v>
      </c>
      <c r="K938" s="9">
        <f>(J938/86400) + DATE(1970,1,1)</f>
        <v>40926.833333333336</v>
      </c>
      <c r="L938">
        <v>1323131689</v>
      </c>
      <c r="M938" s="9">
        <f>(L938/86400) + DATE(1970,1,1)</f>
        <v>40883.024178240739</v>
      </c>
      <c r="N938" s="18">
        <f>YEAR(M938)</f>
        <v>2011</v>
      </c>
      <c r="O938" s="18">
        <f xml:space="preserve"> ROUND((J938-L938)/86400, 0)</f>
        <v>44</v>
      </c>
      <c r="P938" t="b">
        <v>0</v>
      </c>
      <c r="Q938">
        <v>0</v>
      </c>
      <c r="R938" s="14" t="str">
        <f>IFERROR(ROUND(E938/Q938,2), "N/A")</f>
        <v>N/A</v>
      </c>
      <c r="S938" t="b">
        <v>0</v>
      </c>
      <c r="T938" t="s">
        <v>8283</v>
      </c>
      <c r="U938" t="s">
        <v>8286</v>
      </c>
    </row>
    <row r="939" spans="1:21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s="12">
        <f>ROUND(E939/D939, 0)</f>
        <v>0</v>
      </c>
      <c r="G939" t="s">
        <v>8220</v>
      </c>
      <c r="H939" t="s">
        <v>8223</v>
      </c>
      <c r="I939" t="s">
        <v>8245</v>
      </c>
      <c r="J939">
        <v>1383509357</v>
      </c>
      <c r="K939" s="9">
        <f>(J939/86400) + DATE(1970,1,1)</f>
        <v>41581.839780092589</v>
      </c>
      <c r="L939">
        <v>1380913757</v>
      </c>
      <c r="M939" s="9">
        <f>(L939/86400) + DATE(1970,1,1)</f>
        <v>41551.798113425924</v>
      </c>
      <c r="N939" s="18">
        <f>YEAR(M939)</f>
        <v>2013</v>
      </c>
      <c r="O939" s="18">
        <f xml:space="preserve"> ROUND((J939-L939)/86400, 0)</f>
        <v>30</v>
      </c>
      <c r="P939" t="b">
        <v>0</v>
      </c>
      <c r="Q939">
        <v>2</v>
      </c>
      <c r="R939" s="14">
        <f>IFERROR(ROUND(E939/Q939,2), "N/A")</f>
        <v>20</v>
      </c>
      <c r="S939" t="b">
        <v>0</v>
      </c>
      <c r="T939" t="s">
        <v>8283</v>
      </c>
      <c r="U939" t="s">
        <v>8286</v>
      </c>
    </row>
    <row r="940" spans="1:21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s="12">
        <f>ROUND(E940/D940, 0)</f>
        <v>0</v>
      </c>
      <c r="G940" t="s">
        <v>8220</v>
      </c>
      <c r="H940" t="s">
        <v>8223</v>
      </c>
      <c r="I940" t="s">
        <v>8245</v>
      </c>
      <c r="J940">
        <v>1346585448</v>
      </c>
      <c r="K940" s="9">
        <f>(J940/86400) + DATE(1970,1,1)</f>
        <v>41154.479722222226</v>
      </c>
      <c r="L940">
        <v>1343993448</v>
      </c>
      <c r="M940" s="9">
        <f>(L940/86400) + DATE(1970,1,1)</f>
        <v>41124.479722222226</v>
      </c>
      <c r="N940" s="18">
        <f>YEAR(M940)</f>
        <v>2012</v>
      </c>
      <c r="O940" s="18">
        <f xml:space="preserve"> ROUND((J940-L940)/86400, 0)</f>
        <v>30</v>
      </c>
      <c r="P940" t="b">
        <v>0</v>
      </c>
      <c r="Q940">
        <v>1</v>
      </c>
      <c r="R940" s="14">
        <f>IFERROR(ROUND(E940/Q940,2), "N/A")</f>
        <v>25</v>
      </c>
      <c r="S940" t="b">
        <v>0</v>
      </c>
      <c r="T940" t="s">
        <v>8283</v>
      </c>
      <c r="U940" t="s">
        <v>8286</v>
      </c>
    </row>
    <row r="941" spans="1:21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s="12">
        <f>ROUND(E941/D941, 0)</f>
        <v>0</v>
      </c>
      <c r="G941" t="s">
        <v>8220</v>
      </c>
      <c r="H941" t="s">
        <v>8223</v>
      </c>
      <c r="I941" t="s">
        <v>8245</v>
      </c>
      <c r="J941">
        <v>1372622280</v>
      </c>
      <c r="K941" s="9">
        <f>(J941/86400) + DATE(1970,1,1)</f>
        <v>41455.831944444442</v>
      </c>
      <c r="L941">
        <v>1369246738</v>
      </c>
      <c r="M941" s="9">
        <f>(L941/86400) + DATE(1970,1,1)</f>
        <v>41416.763171296298</v>
      </c>
      <c r="N941" s="18">
        <f>YEAR(M941)</f>
        <v>2013</v>
      </c>
      <c r="O941" s="18">
        <f xml:space="preserve"> ROUND((J941-L941)/86400, 0)</f>
        <v>39</v>
      </c>
      <c r="P941" t="b">
        <v>0</v>
      </c>
      <c r="Q941">
        <v>2</v>
      </c>
      <c r="R941" s="14">
        <f>IFERROR(ROUND(E941/Q941,2), "N/A")</f>
        <v>20</v>
      </c>
      <c r="S941" t="b">
        <v>0</v>
      </c>
      <c r="T941" t="s">
        <v>8283</v>
      </c>
      <c r="U941" t="s">
        <v>8286</v>
      </c>
    </row>
    <row r="942" spans="1:21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s="12">
        <f>ROUND(E942/D942, 0)</f>
        <v>0</v>
      </c>
      <c r="G942" t="s">
        <v>8220</v>
      </c>
      <c r="H942" t="s">
        <v>8223</v>
      </c>
      <c r="I942" t="s">
        <v>8245</v>
      </c>
      <c r="J942">
        <v>1439251926</v>
      </c>
      <c r="K942" s="9">
        <f>(J942/86400) + DATE(1970,1,1)</f>
        <v>42227.008402777778</v>
      </c>
      <c r="L942">
        <v>1435363926</v>
      </c>
      <c r="M942" s="9">
        <f>(L942/86400) + DATE(1970,1,1)</f>
        <v>42182.008402777778</v>
      </c>
      <c r="N942" s="18">
        <f>YEAR(M942)</f>
        <v>2015</v>
      </c>
      <c r="O942" s="18">
        <f xml:space="preserve"> ROUND((J942-L942)/86400, 0)</f>
        <v>45</v>
      </c>
      <c r="P942" t="b">
        <v>0</v>
      </c>
      <c r="Q942">
        <v>14</v>
      </c>
      <c r="R942" s="14">
        <f>IFERROR(ROUND(E942/Q942,2), "N/A")</f>
        <v>110.29</v>
      </c>
      <c r="S942" t="b">
        <v>0</v>
      </c>
      <c r="T942" t="s">
        <v>8277</v>
      </c>
      <c r="U942" t="s">
        <v>8279</v>
      </c>
    </row>
    <row r="943" spans="1:21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s="12">
        <f>ROUND(E943/D943, 0)</f>
        <v>0</v>
      </c>
      <c r="G943" t="s">
        <v>8220</v>
      </c>
      <c r="H943" t="s">
        <v>8223</v>
      </c>
      <c r="I943" t="s">
        <v>8245</v>
      </c>
      <c r="J943">
        <v>1486693145</v>
      </c>
      <c r="K943" s="9">
        <f>(J943/86400) + DATE(1970,1,1)</f>
        <v>42776.096585648149</v>
      </c>
      <c r="L943">
        <v>1484101145</v>
      </c>
      <c r="M943" s="9">
        <f>(L943/86400) + DATE(1970,1,1)</f>
        <v>42746.096585648149</v>
      </c>
      <c r="N943" s="18">
        <f>YEAR(M943)</f>
        <v>2017</v>
      </c>
      <c r="O943" s="18">
        <f xml:space="preserve"> ROUND((J943-L943)/86400, 0)</f>
        <v>30</v>
      </c>
      <c r="P943" t="b">
        <v>0</v>
      </c>
      <c r="Q943">
        <v>31</v>
      </c>
      <c r="R943" s="14">
        <f>IFERROR(ROUND(E943/Q943,2), "N/A")</f>
        <v>37.450000000000003</v>
      </c>
      <c r="S943" t="b">
        <v>0</v>
      </c>
      <c r="T943" t="s">
        <v>8277</v>
      </c>
      <c r="U943" t="s">
        <v>8279</v>
      </c>
    </row>
    <row r="944" spans="1:21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s="12">
        <f>ROUND(E944/D944, 0)</f>
        <v>0</v>
      </c>
      <c r="G944" t="s">
        <v>8220</v>
      </c>
      <c r="H944" t="s">
        <v>8223</v>
      </c>
      <c r="I944" t="s">
        <v>8245</v>
      </c>
      <c r="J944">
        <v>1455826460</v>
      </c>
      <c r="K944" s="9">
        <f>(J944/86400) + DATE(1970,1,1)</f>
        <v>42418.843287037038</v>
      </c>
      <c r="L944">
        <v>1452716060</v>
      </c>
      <c r="M944" s="9">
        <f>(L944/86400) + DATE(1970,1,1)</f>
        <v>42382.843287037038</v>
      </c>
      <c r="N944" s="18">
        <f>YEAR(M944)</f>
        <v>2016</v>
      </c>
      <c r="O944" s="18">
        <f xml:space="preserve"> ROUND((J944-L944)/86400, 0)</f>
        <v>36</v>
      </c>
      <c r="P944" t="b">
        <v>0</v>
      </c>
      <c r="Q944">
        <v>16</v>
      </c>
      <c r="R944" s="14">
        <f>IFERROR(ROUND(E944/Q944,2), "N/A")</f>
        <v>41.75</v>
      </c>
      <c r="S944" t="b">
        <v>0</v>
      </c>
      <c r="T944" t="s">
        <v>8277</v>
      </c>
      <c r="U944" t="s">
        <v>8279</v>
      </c>
    </row>
    <row r="945" spans="1:21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s="12">
        <f>ROUND(E945/D945, 0)</f>
        <v>0</v>
      </c>
      <c r="G945" t="s">
        <v>8220</v>
      </c>
      <c r="H945" t="s">
        <v>8223</v>
      </c>
      <c r="I945" t="s">
        <v>8245</v>
      </c>
      <c r="J945">
        <v>1480438905</v>
      </c>
      <c r="K945" s="9">
        <f>(J945/86400) + DATE(1970,1,1)</f>
        <v>42703.709548611107</v>
      </c>
      <c r="L945">
        <v>1477843305</v>
      </c>
      <c r="M945" s="9">
        <f>(L945/86400) + DATE(1970,1,1)</f>
        <v>42673.66788194445</v>
      </c>
      <c r="N945" s="18">
        <f>YEAR(M945)</f>
        <v>2016</v>
      </c>
      <c r="O945" s="18">
        <f xml:space="preserve"> ROUND((J945-L945)/86400, 0)</f>
        <v>30</v>
      </c>
      <c r="P945" t="b">
        <v>0</v>
      </c>
      <c r="Q945">
        <v>12</v>
      </c>
      <c r="R945" s="14">
        <f>IFERROR(ROUND(E945/Q945,2), "N/A")</f>
        <v>24.08</v>
      </c>
      <c r="S945" t="b">
        <v>0</v>
      </c>
      <c r="T945" t="s">
        <v>8277</v>
      </c>
      <c r="U945" t="s">
        <v>8279</v>
      </c>
    </row>
    <row r="946" spans="1:21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s="12">
        <f>ROUND(E946/D946, 0)</f>
        <v>0</v>
      </c>
      <c r="G946" t="s">
        <v>8220</v>
      </c>
      <c r="H946" t="s">
        <v>8223</v>
      </c>
      <c r="I946" t="s">
        <v>8245</v>
      </c>
      <c r="J946">
        <v>1460988000</v>
      </c>
      <c r="K946" s="9">
        <f>(J946/86400) + DATE(1970,1,1)</f>
        <v>42478.583333333328</v>
      </c>
      <c r="L946">
        <v>1458050450</v>
      </c>
      <c r="M946" s="9">
        <f>(L946/86400) + DATE(1970,1,1)</f>
        <v>42444.583912037036</v>
      </c>
      <c r="N946" s="18">
        <f>YEAR(M946)</f>
        <v>2016</v>
      </c>
      <c r="O946" s="18">
        <f xml:space="preserve"> ROUND((J946-L946)/86400, 0)</f>
        <v>34</v>
      </c>
      <c r="P946" t="b">
        <v>0</v>
      </c>
      <c r="Q946">
        <v>96</v>
      </c>
      <c r="R946" s="14">
        <f>IFERROR(ROUND(E946/Q946,2), "N/A")</f>
        <v>69.41</v>
      </c>
      <c r="S946" t="b">
        <v>0</v>
      </c>
      <c r="T946" t="s">
        <v>8277</v>
      </c>
      <c r="U946" t="s">
        <v>8279</v>
      </c>
    </row>
    <row r="947" spans="1:21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s="12">
        <f>ROUND(E947/D947, 0)</f>
        <v>0</v>
      </c>
      <c r="G947" t="s">
        <v>8220</v>
      </c>
      <c r="H947" t="s">
        <v>8229</v>
      </c>
      <c r="I947" t="s">
        <v>8248</v>
      </c>
      <c r="J947">
        <v>1487462340</v>
      </c>
      <c r="K947" s="9">
        <f>(J947/86400) + DATE(1970,1,1)</f>
        <v>42784.999305555553</v>
      </c>
      <c r="L947">
        <v>1482958626</v>
      </c>
      <c r="M947" s="9">
        <f>(L947/86400) + DATE(1970,1,1)</f>
        <v>42732.872986111106</v>
      </c>
      <c r="N947" s="18">
        <f>YEAR(M947)</f>
        <v>2016</v>
      </c>
      <c r="O947" s="18">
        <f xml:space="preserve"> ROUND((J947-L947)/86400, 0)</f>
        <v>52</v>
      </c>
      <c r="P947" t="b">
        <v>0</v>
      </c>
      <c r="Q947">
        <v>16</v>
      </c>
      <c r="R947" s="14">
        <f>IFERROR(ROUND(E947/Q947,2), "N/A")</f>
        <v>155.25</v>
      </c>
      <c r="S947" t="b">
        <v>0</v>
      </c>
      <c r="T947" t="s">
        <v>8277</v>
      </c>
      <c r="U947" t="s">
        <v>8279</v>
      </c>
    </row>
    <row r="948" spans="1:21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s="12">
        <f>ROUND(E948/D948, 0)</f>
        <v>0</v>
      </c>
      <c r="G948" t="s">
        <v>8220</v>
      </c>
      <c r="H948" t="s">
        <v>8223</v>
      </c>
      <c r="I948" t="s">
        <v>8245</v>
      </c>
      <c r="J948">
        <v>1473444048</v>
      </c>
      <c r="K948" s="9">
        <f>(J948/86400) + DATE(1970,1,1)</f>
        <v>42622.750555555554</v>
      </c>
      <c r="L948">
        <v>1470852048</v>
      </c>
      <c r="M948" s="9">
        <f>(L948/86400) + DATE(1970,1,1)</f>
        <v>42592.750555555554</v>
      </c>
      <c r="N948" s="18">
        <f>YEAR(M948)</f>
        <v>2016</v>
      </c>
      <c r="O948" s="18">
        <f xml:space="preserve"> ROUND((J948-L948)/86400, 0)</f>
        <v>30</v>
      </c>
      <c r="P948" t="b">
        <v>0</v>
      </c>
      <c r="Q948">
        <v>5</v>
      </c>
      <c r="R948" s="14">
        <f>IFERROR(ROUND(E948/Q948,2), "N/A")</f>
        <v>57.2</v>
      </c>
      <c r="S948" t="b">
        <v>0</v>
      </c>
      <c r="T948" t="s">
        <v>8277</v>
      </c>
      <c r="U948" t="s">
        <v>8279</v>
      </c>
    </row>
    <row r="949" spans="1:21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s="12">
        <f>ROUND(E949/D949, 0)</f>
        <v>0</v>
      </c>
      <c r="G949" t="s">
        <v>8220</v>
      </c>
      <c r="H949" t="s">
        <v>8223</v>
      </c>
      <c r="I949" t="s">
        <v>8245</v>
      </c>
      <c r="J949">
        <v>1467312306</v>
      </c>
      <c r="K949" s="9">
        <f>(J949/86400) + DATE(1970,1,1)</f>
        <v>42551.781319444446</v>
      </c>
      <c r="L949">
        <v>1462128306</v>
      </c>
      <c r="M949" s="9">
        <f>(L949/86400) + DATE(1970,1,1)</f>
        <v>42491.781319444446</v>
      </c>
      <c r="N949" s="18">
        <f>YEAR(M949)</f>
        <v>2016</v>
      </c>
      <c r="O949" s="18">
        <f xml:space="preserve"> ROUND((J949-L949)/86400, 0)</f>
        <v>60</v>
      </c>
      <c r="P949" t="b">
        <v>0</v>
      </c>
      <c r="Q949">
        <v>0</v>
      </c>
      <c r="R949" s="14" t="str">
        <f>IFERROR(ROUND(E949/Q949,2), "N/A")</f>
        <v>N/A</v>
      </c>
      <c r="S949" t="b">
        <v>0</v>
      </c>
      <c r="T949" t="s">
        <v>8277</v>
      </c>
      <c r="U949" t="s">
        <v>8279</v>
      </c>
    </row>
    <row r="950" spans="1:21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s="12">
        <f>ROUND(E950/D950, 0)</f>
        <v>0</v>
      </c>
      <c r="G950" t="s">
        <v>8220</v>
      </c>
      <c r="H950" t="s">
        <v>8232</v>
      </c>
      <c r="I950" t="s">
        <v>8248</v>
      </c>
      <c r="J950">
        <v>1457812364</v>
      </c>
      <c r="K950" s="9">
        <f>(J950/86400) + DATE(1970,1,1)</f>
        <v>42441.828287037039</v>
      </c>
      <c r="L950">
        <v>1455220364</v>
      </c>
      <c r="M950" s="9">
        <f>(L950/86400) + DATE(1970,1,1)</f>
        <v>42411.828287037039</v>
      </c>
      <c r="N950" s="18">
        <f>YEAR(M950)</f>
        <v>2016</v>
      </c>
      <c r="O950" s="18">
        <f xml:space="preserve"> ROUND((J950-L950)/86400, 0)</f>
        <v>30</v>
      </c>
      <c r="P950" t="b">
        <v>0</v>
      </c>
      <c r="Q950">
        <v>8</v>
      </c>
      <c r="R950" s="14">
        <f>IFERROR(ROUND(E950/Q950,2), "N/A")</f>
        <v>60</v>
      </c>
      <c r="S950" t="b">
        <v>0</v>
      </c>
      <c r="T950" t="s">
        <v>8277</v>
      </c>
      <c r="U950" t="s">
        <v>8279</v>
      </c>
    </row>
    <row r="951" spans="1:21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s="12">
        <f>ROUND(E951/D951, 0)</f>
        <v>0</v>
      </c>
      <c r="G951" t="s">
        <v>8220</v>
      </c>
      <c r="H951" t="s">
        <v>8235</v>
      </c>
      <c r="I951" t="s">
        <v>8248</v>
      </c>
      <c r="J951">
        <v>1456016576</v>
      </c>
      <c r="K951" s="9">
        <f>(J951/86400) + DATE(1970,1,1)</f>
        <v>42421.043703703705</v>
      </c>
      <c r="L951">
        <v>1450832576</v>
      </c>
      <c r="M951" s="9">
        <f>(L951/86400) + DATE(1970,1,1)</f>
        <v>42361.043703703705</v>
      </c>
      <c r="N951" s="18">
        <f>YEAR(M951)</f>
        <v>2015</v>
      </c>
      <c r="O951" s="18">
        <f xml:space="preserve"> ROUND((J951-L951)/86400, 0)</f>
        <v>60</v>
      </c>
      <c r="P951" t="b">
        <v>0</v>
      </c>
      <c r="Q951">
        <v>7</v>
      </c>
      <c r="R951" s="14">
        <f>IFERROR(ROUND(E951/Q951,2), "N/A")</f>
        <v>39</v>
      </c>
      <c r="S951" t="b">
        <v>0</v>
      </c>
      <c r="T951" t="s">
        <v>8277</v>
      </c>
      <c r="U951" t="s">
        <v>8279</v>
      </c>
    </row>
    <row r="952" spans="1:21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s="12">
        <f>ROUND(E952/D952, 0)</f>
        <v>0</v>
      </c>
      <c r="G952" t="s">
        <v>8220</v>
      </c>
      <c r="H952" t="s">
        <v>8228</v>
      </c>
      <c r="I952" t="s">
        <v>8250</v>
      </c>
      <c r="J952">
        <v>1453053661</v>
      </c>
      <c r="K952" s="9">
        <f>(J952/86400) + DATE(1970,1,1)</f>
        <v>42386.750706018516</v>
      </c>
      <c r="L952">
        <v>1450461661</v>
      </c>
      <c r="M952" s="9">
        <f>(L952/86400) + DATE(1970,1,1)</f>
        <v>42356.750706018516</v>
      </c>
      <c r="N952" s="18">
        <f>YEAR(M952)</f>
        <v>2015</v>
      </c>
      <c r="O952" s="18">
        <f xml:space="preserve"> ROUND((J952-L952)/86400, 0)</f>
        <v>30</v>
      </c>
      <c r="P952" t="b">
        <v>0</v>
      </c>
      <c r="Q952">
        <v>24</v>
      </c>
      <c r="R952" s="14">
        <f>IFERROR(ROUND(E952/Q952,2), "N/A")</f>
        <v>58.42</v>
      </c>
      <c r="S952" t="b">
        <v>0</v>
      </c>
      <c r="T952" t="s">
        <v>8277</v>
      </c>
      <c r="U952" t="s">
        <v>8279</v>
      </c>
    </row>
    <row r="953" spans="1:21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s="12">
        <f>ROUND(E953/D953, 0)</f>
        <v>0</v>
      </c>
      <c r="G953" t="s">
        <v>8220</v>
      </c>
      <c r="H953" t="s">
        <v>8223</v>
      </c>
      <c r="I953" t="s">
        <v>8245</v>
      </c>
      <c r="J953">
        <v>1465054872</v>
      </c>
      <c r="K953" s="9">
        <f>(J953/86400) + DATE(1970,1,1)</f>
        <v>42525.653611111113</v>
      </c>
      <c r="L953">
        <v>1461166872</v>
      </c>
      <c r="M953" s="9">
        <f>(L953/86400) + DATE(1970,1,1)</f>
        <v>42480.653611111113</v>
      </c>
      <c r="N953" s="18">
        <f>YEAR(M953)</f>
        <v>2016</v>
      </c>
      <c r="O953" s="18">
        <f xml:space="preserve"> ROUND((J953-L953)/86400, 0)</f>
        <v>45</v>
      </c>
      <c r="P953" t="b">
        <v>0</v>
      </c>
      <c r="Q953">
        <v>121</v>
      </c>
      <c r="R953" s="14">
        <f>IFERROR(ROUND(E953/Q953,2), "N/A")</f>
        <v>158.63999999999999</v>
      </c>
      <c r="S953" t="b">
        <v>0</v>
      </c>
      <c r="T953" t="s">
        <v>8277</v>
      </c>
      <c r="U953" t="s">
        <v>8279</v>
      </c>
    </row>
    <row r="954" spans="1:21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s="12">
        <f>ROUND(E954/D954, 0)</f>
        <v>0</v>
      </c>
      <c r="G954" t="s">
        <v>8220</v>
      </c>
      <c r="H954" t="s">
        <v>8223</v>
      </c>
      <c r="I954" t="s">
        <v>8245</v>
      </c>
      <c r="J954">
        <v>1479483812</v>
      </c>
      <c r="K954" s="9">
        <f>(J954/86400) + DATE(1970,1,1)</f>
        <v>42692.655231481476</v>
      </c>
      <c r="L954">
        <v>1476888212</v>
      </c>
      <c r="M954" s="9">
        <f>(L954/86400) + DATE(1970,1,1)</f>
        <v>42662.613564814819</v>
      </c>
      <c r="N954" s="18">
        <f>YEAR(M954)</f>
        <v>2016</v>
      </c>
      <c r="O954" s="18">
        <f xml:space="preserve"> ROUND((J954-L954)/86400, 0)</f>
        <v>30</v>
      </c>
      <c r="P954" t="b">
        <v>0</v>
      </c>
      <c r="Q954">
        <v>196</v>
      </c>
      <c r="R954" s="14">
        <f>IFERROR(ROUND(E954/Q954,2), "N/A")</f>
        <v>99.86</v>
      </c>
      <c r="S954" t="b">
        <v>0</v>
      </c>
      <c r="T954" t="s">
        <v>8277</v>
      </c>
      <c r="U954" t="s">
        <v>8279</v>
      </c>
    </row>
    <row r="955" spans="1:21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s="12">
        <f>ROUND(E955/D955, 0)</f>
        <v>0</v>
      </c>
      <c r="G955" t="s">
        <v>8220</v>
      </c>
      <c r="H955" t="s">
        <v>8223</v>
      </c>
      <c r="I955" t="s">
        <v>8245</v>
      </c>
      <c r="J955">
        <v>1422158199</v>
      </c>
      <c r="K955" s="9">
        <f>(J955/86400) + DATE(1970,1,1)</f>
        <v>42029.164340277777</v>
      </c>
      <c r="L955">
        <v>1419566199</v>
      </c>
      <c r="M955" s="9">
        <f>(L955/86400) + DATE(1970,1,1)</f>
        <v>41999.164340277777</v>
      </c>
      <c r="N955" s="18">
        <f>YEAR(M955)</f>
        <v>2014</v>
      </c>
      <c r="O955" s="18">
        <f xml:space="preserve"> ROUND((J955-L955)/86400, 0)</f>
        <v>30</v>
      </c>
      <c r="P955" t="b">
        <v>0</v>
      </c>
      <c r="Q955">
        <v>5</v>
      </c>
      <c r="R955" s="14">
        <f>IFERROR(ROUND(E955/Q955,2), "N/A")</f>
        <v>25.2</v>
      </c>
      <c r="S955" t="b">
        <v>0</v>
      </c>
      <c r="T955" t="s">
        <v>8277</v>
      </c>
      <c r="U955" t="s">
        <v>8279</v>
      </c>
    </row>
    <row r="956" spans="1:21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s="12">
        <f>ROUND(E956/D956, 0)</f>
        <v>0</v>
      </c>
      <c r="G956" t="s">
        <v>8220</v>
      </c>
      <c r="H956" t="s">
        <v>8223</v>
      </c>
      <c r="I956" t="s">
        <v>8245</v>
      </c>
      <c r="J956">
        <v>1440100839</v>
      </c>
      <c r="K956" s="9">
        <f>(J956/86400) + DATE(1970,1,1)</f>
        <v>42236.833784722221</v>
      </c>
      <c r="L956">
        <v>1436472039</v>
      </c>
      <c r="M956" s="9">
        <f>(L956/86400) + DATE(1970,1,1)</f>
        <v>42194.833784722221</v>
      </c>
      <c r="N956" s="18">
        <f>YEAR(M956)</f>
        <v>2015</v>
      </c>
      <c r="O956" s="18">
        <f xml:space="preserve"> ROUND((J956-L956)/86400, 0)</f>
        <v>42</v>
      </c>
      <c r="P956" t="b">
        <v>0</v>
      </c>
      <c r="Q956">
        <v>73</v>
      </c>
      <c r="R956" s="14">
        <f>IFERROR(ROUND(E956/Q956,2), "N/A")</f>
        <v>89.19</v>
      </c>
      <c r="S956" t="b">
        <v>0</v>
      </c>
      <c r="T956" t="s">
        <v>8277</v>
      </c>
      <c r="U956" t="s">
        <v>8279</v>
      </c>
    </row>
    <row r="957" spans="1:21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s="12">
        <f>ROUND(E957/D957, 0)</f>
        <v>0</v>
      </c>
      <c r="G957" t="s">
        <v>8220</v>
      </c>
      <c r="H957" t="s">
        <v>8223</v>
      </c>
      <c r="I957" t="s">
        <v>8245</v>
      </c>
      <c r="J957">
        <v>1473750300</v>
      </c>
      <c r="K957" s="9">
        <f>(J957/86400) + DATE(1970,1,1)</f>
        <v>42626.295138888891</v>
      </c>
      <c r="L957">
        <v>1470294300</v>
      </c>
      <c r="M957" s="9">
        <f>(L957/86400) + DATE(1970,1,1)</f>
        <v>42586.295138888891</v>
      </c>
      <c r="N957" s="18">
        <f>YEAR(M957)</f>
        <v>2016</v>
      </c>
      <c r="O957" s="18">
        <f xml:space="preserve"> ROUND((J957-L957)/86400, 0)</f>
        <v>40</v>
      </c>
      <c r="P957" t="b">
        <v>0</v>
      </c>
      <c r="Q957">
        <v>93</v>
      </c>
      <c r="R957" s="14">
        <f>IFERROR(ROUND(E957/Q957,2), "N/A")</f>
        <v>182.62</v>
      </c>
      <c r="S957" t="b">
        <v>0</v>
      </c>
      <c r="T957" t="s">
        <v>8277</v>
      </c>
      <c r="U957" t="s">
        <v>8279</v>
      </c>
    </row>
    <row r="958" spans="1:21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s="12">
        <f>ROUND(E958/D958, 0)</f>
        <v>0</v>
      </c>
      <c r="G958" t="s">
        <v>8220</v>
      </c>
      <c r="H958" t="s">
        <v>8223</v>
      </c>
      <c r="I958" t="s">
        <v>8245</v>
      </c>
      <c r="J958">
        <v>1430081759</v>
      </c>
      <c r="K958" s="9">
        <f>(J958/86400) + DATE(1970,1,1)</f>
        <v>42120.872210648144</v>
      </c>
      <c r="L958">
        <v>1424901359</v>
      </c>
      <c r="M958" s="9">
        <f>(L958/86400) + DATE(1970,1,1)</f>
        <v>42060.913877314815</v>
      </c>
      <c r="N958" s="18">
        <f>YEAR(M958)</f>
        <v>2015</v>
      </c>
      <c r="O958" s="18">
        <f xml:space="preserve"> ROUND((J958-L958)/86400, 0)</f>
        <v>60</v>
      </c>
      <c r="P958" t="b">
        <v>0</v>
      </c>
      <c r="Q958">
        <v>17</v>
      </c>
      <c r="R958" s="14">
        <f>IFERROR(ROUND(E958/Q958,2), "N/A")</f>
        <v>50.65</v>
      </c>
      <c r="S958" t="b">
        <v>0</v>
      </c>
      <c r="T958" t="s">
        <v>8277</v>
      </c>
      <c r="U958" t="s">
        <v>8279</v>
      </c>
    </row>
    <row r="959" spans="1:21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s="12">
        <f>ROUND(E959/D959, 0)</f>
        <v>0</v>
      </c>
      <c r="G959" t="s">
        <v>8220</v>
      </c>
      <c r="H959" t="s">
        <v>8223</v>
      </c>
      <c r="I959" t="s">
        <v>8245</v>
      </c>
      <c r="J959">
        <v>1479392133</v>
      </c>
      <c r="K959" s="9">
        <f>(J959/86400) + DATE(1970,1,1)</f>
        <v>42691.594131944439</v>
      </c>
      <c r="L959">
        <v>1476710133</v>
      </c>
      <c r="M959" s="9">
        <f>(L959/86400) + DATE(1970,1,1)</f>
        <v>42660.552465277782</v>
      </c>
      <c r="N959" s="18">
        <f>YEAR(M959)</f>
        <v>2016</v>
      </c>
      <c r="O959" s="18">
        <f xml:space="preserve"> ROUND((J959-L959)/86400, 0)</f>
        <v>31</v>
      </c>
      <c r="P959" t="b">
        <v>0</v>
      </c>
      <c r="Q959">
        <v>7</v>
      </c>
      <c r="R959" s="14">
        <f>IFERROR(ROUND(E959/Q959,2), "N/A")</f>
        <v>33.29</v>
      </c>
      <c r="S959" t="b">
        <v>0</v>
      </c>
      <c r="T959" t="s">
        <v>8277</v>
      </c>
      <c r="U959" t="s">
        <v>8279</v>
      </c>
    </row>
    <row r="960" spans="1:21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s="12">
        <f>ROUND(E960/D960, 0)</f>
        <v>0</v>
      </c>
      <c r="G960" t="s">
        <v>8220</v>
      </c>
      <c r="H960" t="s">
        <v>8223</v>
      </c>
      <c r="I960" t="s">
        <v>8245</v>
      </c>
      <c r="J960">
        <v>1428641940</v>
      </c>
      <c r="K960" s="9">
        <f>(J960/86400) + DATE(1970,1,1)</f>
        <v>42104.207638888889</v>
      </c>
      <c r="L960">
        <v>1426792563</v>
      </c>
      <c r="M960" s="9">
        <f>(L960/86400) + DATE(1970,1,1)</f>
        <v>42082.802812499998</v>
      </c>
      <c r="N960" s="18">
        <f>YEAR(M960)</f>
        <v>2015</v>
      </c>
      <c r="O960" s="18">
        <f xml:space="preserve"> ROUND((J960-L960)/86400, 0)</f>
        <v>21</v>
      </c>
      <c r="P960" t="b">
        <v>0</v>
      </c>
      <c r="Q960">
        <v>17</v>
      </c>
      <c r="R960" s="14">
        <f>IFERROR(ROUND(E960/Q960,2), "N/A")</f>
        <v>51.82</v>
      </c>
      <c r="S960" t="b">
        <v>0</v>
      </c>
      <c r="T960" t="s">
        <v>8277</v>
      </c>
      <c r="U960" t="s">
        <v>8279</v>
      </c>
    </row>
    <row r="961" spans="1:21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s="12">
        <f>ROUND(E961/D961, 0)</f>
        <v>0</v>
      </c>
      <c r="G961" t="s">
        <v>8220</v>
      </c>
      <c r="H961" t="s">
        <v>8223</v>
      </c>
      <c r="I961" t="s">
        <v>8245</v>
      </c>
      <c r="J961">
        <v>1421640665</v>
      </c>
      <c r="K961" s="9">
        <f>(J961/86400) + DATE(1970,1,1)</f>
        <v>42023.174363425926</v>
      </c>
      <c r="L961">
        <v>1419048665</v>
      </c>
      <c r="M961" s="9">
        <f>(L961/86400) + DATE(1970,1,1)</f>
        <v>41993.174363425926</v>
      </c>
      <c r="N961" s="18">
        <f>YEAR(M961)</f>
        <v>2014</v>
      </c>
      <c r="O961" s="18">
        <f xml:space="preserve"> ROUND((J961-L961)/86400, 0)</f>
        <v>30</v>
      </c>
      <c r="P961" t="b">
        <v>0</v>
      </c>
      <c r="Q961">
        <v>171</v>
      </c>
      <c r="R961" s="14">
        <f>IFERROR(ROUND(E961/Q961,2), "N/A")</f>
        <v>113.63</v>
      </c>
      <c r="S961" t="b">
        <v>0</v>
      </c>
      <c r="T961" t="s">
        <v>8277</v>
      </c>
      <c r="U961" t="s">
        <v>8279</v>
      </c>
    </row>
    <row r="962" spans="1:21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s="12">
        <f>ROUND(E962/D962, 0)</f>
        <v>0</v>
      </c>
      <c r="G962" t="s">
        <v>8220</v>
      </c>
      <c r="H962" t="s">
        <v>8223</v>
      </c>
      <c r="I962" t="s">
        <v>8245</v>
      </c>
      <c r="J962">
        <v>1489500155</v>
      </c>
      <c r="K962" s="9">
        <f>(J962/86400) + DATE(1970,1,1)</f>
        <v>42808.585127314815</v>
      </c>
      <c r="L962">
        <v>1485874955</v>
      </c>
      <c r="M962" s="9">
        <f>(L962/86400) + DATE(1970,1,1)</f>
        <v>42766.626793981486</v>
      </c>
      <c r="N962" s="18">
        <f>YEAR(M962)</f>
        <v>2017</v>
      </c>
      <c r="O962" s="18">
        <f xml:space="preserve"> ROUND((J962-L962)/86400, 0)</f>
        <v>42</v>
      </c>
      <c r="P962" t="b">
        <v>0</v>
      </c>
      <c r="Q962">
        <v>188</v>
      </c>
      <c r="R962" s="14">
        <f>IFERROR(ROUND(E962/Q962,2), "N/A")</f>
        <v>136.46</v>
      </c>
      <c r="S962" t="b">
        <v>0</v>
      </c>
      <c r="T962" t="s">
        <v>8277</v>
      </c>
      <c r="U962" t="s">
        <v>8279</v>
      </c>
    </row>
    <row r="963" spans="1:21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s="12">
        <f>ROUND(E963/D963, 0)</f>
        <v>0</v>
      </c>
      <c r="G963" t="s">
        <v>8220</v>
      </c>
      <c r="H963" t="s">
        <v>8223</v>
      </c>
      <c r="I963" t="s">
        <v>8245</v>
      </c>
      <c r="J963">
        <v>1487617200</v>
      </c>
      <c r="K963" s="9">
        <f>(J963/86400) + DATE(1970,1,1)</f>
        <v>42786.791666666672</v>
      </c>
      <c r="L963">
        <v>1483634335</v>
      </c>
      <c r="M963" s="9">
        <f>(L963/86400) + DATE(1970,1,1)</f>
        <v>42740.693692129629</v>
      </c>
      <c r="N963" s="18">
        <f>YEAR(M963)</f>
        <v>2017</v>
      </c>
      <c r="O963" s="18">
        <f xml:space="preserve"> ROUND((J963-L963)/86400, 0)</f>
        <v>46</v>
      </c>
      <c r="P963" t="b">
        <v>0</v>
      </c>
      <c r="Q963">
        <v>110</v>
      </c>
      <c r="R963" s="14">
        <f>IFERROR(ROUND(E963/Q963,2), "N/A")</f>
        <v>364.35</v>
      </c>
      <c r="S963" t="b">
        <v>0</v>
      </c>
      <c r="T963" t="s">
        <v>8277</v>
      </c>
      <c r="U963" t="s">
        <v>8279</v>
      </c>
    </row>
    <row r="964" spans="1:21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s="12">
        <f>ROUND(E964/D964, 0)</f>
        <v>0</v>
      </c>
      <c r="G964" t="s">
        <v>8220</v>
      </c>
      <c r="H964" t="s">
        <v>8223</v>
      </c>
      <c r="I964" t="s">
        <v>8245</v>
      </c>
      <c r="J964">
        <v>1455210353</v>
      </c>
      <c r="K964" s="9">
        <f>(J964/86400) + DATE(1970,1,1)</f>
        <v>42411.712418981479</v>
      </c>
      <c r="L964">
        <v>1451927153</v>
      </c>
      <c r="M964" s="9">
        <f>(L964/86400) + DATE(1970,1,1)</f>
        <v>42373.712418981479</v>
      </c>
      <c r="N964" s="18">
        <f>YEAR(M964)</f>
        <v>2016</v>
      </c>
      <c r="O964" s="18">
        <f xml:space="preserve"> ROUND((J964-L964)/86400, 0)</f>
        <v>38</v>
      </c>
      <c r="P964" t="b">
        <v>0</v>
      </c>
      <c r="Q964">
        <v>37</v>
      </c>
      <c r="R964" s="14">
        <f>IFERROR(ROUND(E964/Q964,2), "N/A")</f>
        <v>19.239999999999998</v>
      </c>
      <c r="S964" t="b">
        <v>0</v>
      </c>
      <c r="T964" t="s">
        <v>8277</v>
      </c>
      <c r="U964" t="s">
        <v>8279</v>
      </c>
    </row>
    <row r="965" spans="1:21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s="12">
        <f>ROUND(E965/D965, 0)</f>
        <v>0</v>
      </c>
      <c r="G965" t="s">
        <v>8220</v>
      </c>
      <c r="H965" t="s">
        <v>8223</v>
      </c>
      <c r="I965" t="s">
        <v>8245</v>
      </c>
      <c r="J965">
        <v>1476717319</v>
      </c>
      <c r="K965" s="9">
        <f>(J965/86400) + DATE(1970,1,1)</f>
        <v>42660.635636574079</v>
      </c>
      <c r="L965">
        <v>1473693319</v>
      </c>
      <c r="M965" s="9">
        <f>(L965/86400) + DATE(1970,1,1)</f>
        <v>42625.635636574079</v>
      </c>
      <c r="N965" s="18">
        <f>YEAR(M965)</f>
        <v>2016</v>
      </c>
      <c r="O965" s="18">
        <f xml:space="preserve"> ROUND((J965-L965)/86400, 0)</f>
        <v>35</v>
      </c>
      <c r="P965" t="b">
        <v>0</v>
      </c>
      <c r="Q965">
        <v>9</v>
      </c>
      <c r="R965" s="14">
        <f>IFERROR(ROUND(E965/Q965,2), "N/A")</f>
        <v>41.89</v>
      </c>
      <c r="S965" t="b">
        <v>0</v>
      </c>
      <c r="T965" t="s">
        <v>8277</v>
      </c>
      <c r="U965" t="s">
        <v>8279</v>
      </c>
    </row>
    <row r="966" spans="1:21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s="12">
        <f>ROUND(E966/D966, 0)</f>
        <v>0</v>
      </c>
      <c r="G966" t="s">
        <v>8220</v>
      </c>
      <c r="H966" t="s">
        <v>8228</v>
      </c>
      <c r="I966" t="s">
        <v>8250</v>
      </c>
      <c r="J966">
        <v>1441119919</v>
      </c>
      <c r="K966" s="9">
        <f>(J966/86400) + DATE(1970,1,1)</f>
        <v>42248.628692129627</v>
      </c>
      <c r="L966">
        <v>1437663919</v>
      </c>
      <c r="M966" s="9">
        <f>(L966/86400) + DATE(1970,1,1)</f>
        <v>42208.628692129627</v>
      </c>
      <c r="N966" s="18">
        <f>YEAR(M966)</f>
        <v>2015</v>
      </c>
      <c r="O966" s="18">
        <f xml:space="preserve"> ROUND((J966-L966)/86400, 0)</f>
        <v>40</v>
      </c>
      <c r="P966" t="b">
        <v>0</v>
      </c>
      <c r="Q966">
        <v>29</v>
      </c>
      <c r="R966" s="14">
        <f>IFERROR(ROUND(E966/Q966,2), "N/A")</f>
        <v>30.31</v>
      </c>
      <c r="S966" t="b">
        <v>0</v>
      </c>
      <c r="T966" t="s">
        <v>8277</v>
      </c>
      <c r="U966" t="s">
        <v>8279</v>
      </c>
    </row>
    <row r="967" spans="1:21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s="12">
        <f>ROUND(E967/D967, 0)</f>
        <v>0</v>
      </c>
      <c r="G967" t="s">
        <v>8220</v>
      </c>
      <c r="H967" t="s">
        <v>8223</v>
      </c>
      <c r="I967" t="s">
        <v>8245</v>
      </c>
      <c r="J967">
        <v>1477454340</v>
      </c>
      <c r="K967" s="9">
        <f>(J967/86400) + DATE(1970,1,1)</f>
        <v>42669.165972222225</v>
      </c>
      <c r="L967">
        <v>1474676646</v>
      </c>
      <c r="M967" s="9">
        <f>(L967/86400) + DATE(1970,1,1)</f>
        <v>42637.016736111109</v>
      </c>
      <c r="N967" s="18">
        <f>YEAR(M967)</f>
        <v>2016</v>
      </c>
      <c r="O967" s="18">
        <f xml:space="preserve"> ROUND((J967-L967)/86400, 0)</f>
        <v>32</v>
      </c>
      <c r="P967" t="b">
        <v>0</v>
      </c>
      <c r="Q967">
        <v>6</v>
      </c>
      <c r="R967" s="14">
        <f>IFERROR(ROUND(E967/Q967,2), "N/A")</f>
        <v>49.67</v>
      </c>
      <c r="S967" t="b">
        <v>0</v>
      </c>
      <c r="T967" t="s">
        <v>8277</v>
      </c>
      <c r="U967" t="s">
        <v>8279</v>
      </c>
    </row>
    <row r="968" spans="1:21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s="12">
        <f>ROUND(E968/D968, 0)</f>
        <v>0</v>
      </c>
      <c r="G968" t="s">
        <v>8220</v>
      </c>
      <c r="H968" t="s">
        <v>8223</v>
      </c>
      <c r="I968" t="s">
        <v>8245</v>
      </c>
      <c r="J968">
        <v>1475766932</v>
      </c>
      <c r="K968" s="9">
        <f>(J968/86400) + DATE(1970,1,1)</f>
        <v>42649.635787037041</v>
      </c>
      <c r="L968">
        <v>1473174932</v>
      </c>
      <c r="M968" s="9">
        <f>(L968/86400) + DATE(1970,1,1)</f>
        <v>42619.635787037041</v>
      </c>
      <c r="N968" s="18">
        <f>YEAR(M968)</f>
        <v>2016</v>
      </c>
      <c r="O968" s="18">
        <f xml:space="preserve"> ROUND((J968-L968)/86400, 0)</f>
        <v>30</v>
      </c>
      <c r="P968" t="b">
        <v>0</v>
      </c>
      <c r="Q968">
        <v>30</v>
      </c>
      <c r="R968" s="14">
        <f>IFERROR(ROUND(E968/Q968,2), "N/A")</f>
        <v>59.2</v>
      </c>
      <c r="S968" t="b">
        <v>0</v>
      </c>
      <c r="T968" t="s">
        <v>8277</v>
      </c>
      <c r="U968" t="s">
        <v>8279</v>
      </c>
    </row>
    <row r="969" spans="1:21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s="12">
        <f>ROUND(E969/D969, 0)</f>
        <v>0</v>
      </c>
      <c r="G969" t="s">
        <v>8220</v>
      </c>
      <c r="H969" t="s">
        <v>8223</v>
      </c>
      <c r="I969" t="s">
        <v>8245</v>
      </c>
      <c r="J969">
        <v>1461301574</v>
      </c>
      <c r="K969" s="9">
        <f>(J969/86400) + DATE(1970,1,1)</f>
        <v>42482.21266203704</v>
      </c>
      <c r="L969">
        <v>1456121174</v>
      </c>
      <c r="M969" s="9">
        <f>(L969/86400) + DATE(1970,1,1)</f>
        <v>42422.254328703704</v>
      </c>
      <c r="N969" s="18">
        <f>YEAR(M969)</f>
        <v>2016</v>
      </c>
      <c r="O969" s="18">
        <f xml:space="preserve"> ROUND((J969-L969)/86400, 0)</f>
        <v>60</v>
      </c>
      <c r="P969" t="b">
        <v>0</v>
      </c>
      <c r="Q969">
        <v>81</v>
      </c>
      <c r="R969" s="14">
        <f>IFERROR(ROUND(E969/Q969,2), "N/A")</f>
        <v>43.98</v>
      </c>
      <c r="S969" t="b">
        <v>0</v>
      </c>
      <c r="T969" t="s">
        <v>8277</v>
      </c>
      <c r="U969" t="s">
        <v>8279</v>
      </c>
    </row>
    <row r="970" spans="1:21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s="12">
        <f>ROUND(E970/D970, 0)</f>
        <v>0</v>
      </c>
      <c r="G970" t="s">
        <v>8220</v>
      </c>
      <c r="H970" t="s">
        <v>8223</v>
      </c>
      <c r="I970" t="s">
        <v>8245</v>
      </c>
      <c r="J970">
        <v>1408134034</v>
      </c>
      <c r="K970" s="9">
        <f>(J970/86400) + DATE(1970,1,1)</f>
        <v>41866.847615740742</v>
      </c>
      <c r="L970">
        <v>1405542034</v>
      </c>
      <c r="M970" s="9">
        <f>(L970/86400) + DATE(1970,1,1)</f>
        <v>41836.847615740742</v>
      </c>
      <c r="N970" s="18">
        <f>YEAR(M970)</f>
        <v>2014</v>
      </c>
      <c r="O970" s="18">
        <f xml:space="preserve"> ROUND((J970-L970)/86400, 0)</f>
        <v>30</v>
      </c>
      <c r="P970" t="b">
        <v>0</v>
      </c>
      <c r="Q970">
        <v>4</v>
      </c>
      <c r="R970" s="14">
        <f>IFERROR(ROUND(E970/Q970,2), "N/A")</f>
        <v>26.5</v>
      </c>
      <c r="S970" t="b">
        <v>0</v>
      </c>
      <c r="T970" t="s">
        <v>8277</v>
      </c>
      <c r="U970" t="s">
        <v>8279</v>
      </c>
    </row>
    <row r="971" spans="1:21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s="12">
        <f>ROUND(E971/D971, 0)</f>
        <v>0</v>
      </c>
      <c r="G971" t="s">
        <v>8220</v>
      </c>
      <c r="H971" t="s">
        <v>8237</v>
      </c>
      <c r="I971" t="s">
        <v>8255</v>
      </c>
      <c r="J971">
        <v>1486624607</v>
      </c>
      <c r="K971" s="9">
        <f>(J971/86400) + DATE(1970,1,1)</f>
        <v>42775.30332175926</v>
      </c>
      <c r="L971">
        <v>1483773407</v>
      </c>
      <c r="M971" s="9">
        <f>(L971/86400) + DATE(1970,1,1)</f>
        <v>42742.30332175926</v>
      </c>
      <c r="N971" s="18">
        <f>YEAR(M971)</f>
        <v>2017</v>
      </c>
      <c r="O971" s="18">
        <f xml:space="preserve"> ROUND((J971-L971)/86400, 0)</f>
        <v>33</v>
      </c>
      <c r="P971" t="b">
        <v>0</v>
      </c>
      <c r="Q971">
        <v>11</v>
      </c>
      <c r="R971" s="14">
        <f>IFERROR(ROUND(E971/Q971,2), "N/A")</f>
        <v>1272.73</v>
      </c>
      <c r="S971" t="b">
        <v>0</v>
      </c>
      <c r="T971" t="s">
        <v>8277</v>
      </c>
      <c r="U971" t="s">
        <v>8279</v>
      </c>
    </row>
    <row r="972" spans="1:21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s="12">
        <f>ROUND(E972/D972, 0)</f>
        <v>0</v>
      </c>
      <c r="G972" t="s">
        <v>8220</v>
      </c>
      <c r="H972" t="s">
        <v>8228</v>
      </c>
      <c r="I972" t="s">
        <v>8250</v>
      </c>
      <c r="J972">
        <v>1485147540</v>
      </c>
      <c r="K972" s="9">
        <f>(J972/86400) + DATE(1970,1,1)</f>
        <v>42758.207638888889</v>
      </c>
      <c r="L972">
        <v>1481951853</v>
      </c>
      <c r="M972" s="9">
        <f>(L972/86400) + DATE(1970,1,1)</f>
        <v>42721.220520833333</v>
      </c>
      <c r="N972" s="18">
        <f>YEAR(M972)</f>
        <v>2016</v>
      </c>
      <c r="O972" s="18">
        <f xml:space="preserve"> ROUND((J972-L972)/86400, 0)</f>
        <v>37</v>
      </c>
      <c r="P972" t="b">
        <v>0</v>
      </c>
      <c r="Q972">
        <v>14</v>
      </c>
      <c r="R972" s="14">
        <f>IFERROR(ROUND(E972/Q972,2), "N/A")</f>
        <v>164</v>
      </c>
      <c r="S972" t="b">
        <v>0</v>
      </c>
      <c r="T972" t="s">
        <v>8277</v>
      </c>
      <c r="U972" t="s">
        <v>8279</v>
      </c>
    </row>
    <row r="973" spans="1:21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s="12">
        <f>ROUND(E973/D973, 0)</f>
        <v>0</v>
      </c>
      <c r="G973" t="s">
        <v>8220</v>
      </c>
      <c r="H973" t="s">
        <v>8223</v>
      </c>
      <c r="I973" t="s">
        <v>8245</v>
      </c>
      <c r="J973">
        <v>1433178060</v>
      </c>
      <c r="K973" s="9">
        <f>(J973/86400) + DATE(1970,1,1)</f>
        <v>42156.709027777775</v>
      </c>
      <c r="L973">
        <v>1429290060</v>
      </c>
      <c r="M973" s="9">
        <f>(L973/86400) + DATE(1970,1,1)</f>
        <v>42111.709027777775</v>
      </c>
      <c r="N973" s="18">
        <f>YEAR(M973)</f>
        <v>2015</v>
      </c>
      <c r="O973" s="18">
        <f xml:space="preserve"> ROUND((J973-L973)/86400, 0)</f>
        <v>45</v>
      </c>
      <c r="P973" t="b">
        <v>0</v>
      </c>
      <c r="Q973">
        <v>5</v>
      </c>
      <c r="R973" s="14">
        <f>IFERROR(ROUND(E973/Q973,2), "N/A")</f>
        <v>45.2</v>
      </c>
      <c r="S973" t="b">
        <v>0</v>
      </c>
      <c r="T973" t="s">
        <v>8277</v>
      </c>
      <c r="U973" t="s">
        <v>8279</v>
      </c>
    </row>
    <row r="974" spans="1:21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s="12">
        <f>ROUND(E974/D974, 0)</f>
        <v>0</v>
      </c>
      <c r="G974" t="s">
        <v>8220</v>
      </c>
      <c r="H974" t="s">
        <v>8223</v>
      </c>
      <c r="I974" t="s">
        <v>8245</v>
      </c>
      <c r="J974">
        <v>1409813940</v>
      </c>
      <c r="K974" s="9">
        <f>(J974/86400) + DATE(1970,1,1)</f>
        <v>41886.290972222225</v>
      </c>
      <c r="L974">
        <v>1407271598</v>
      </c>
      <c r="M974" s="9">
        <f>(L974/86400) + DATE(1970,1,1)</f>
        <v>41856.865717592591</v>
      </c>
      <c r="N974" s="18">
        <f>YEAR(M974)</f>
        <v>2014</v>
      </c>
      <c r="O974" s="18">
        <f xml:space="preserve"> ROUND((J974-L974)/86400, 0)</f>
        <v>29</v>
      </c>
      <c r="P974" t="b">
        <v>0</v>
      </c>
      <c r="Q974">
        <v>45</v>
      </c>
      <c r="R974" s="14">
        <f>IFERROR(ROUND(E974/Q974,2), "N/A")</f>
        <v>153.88999999999999</v>
      </c>
      <c r="S974" t="b">
        <v>0</v>
      </c>
      <c r="T974" t="s">
        <v>8277</v>
      </c>
      <c r="U974" t="s">
        <v>8279</v>
      </c>
    </row>
    <row r="975" spans="1:21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s="12">
        <f>ROUND(E975/D975, 0)</f>
        <v>0</v>
      </c>
      <c r="G975" t="s">
        <v>8220</v>
      </c>
      <c r="H975" t="s">
        <v>8223</v>
      </c>
      <c r="I975" t="s">
        <v>8245</v>
      </c>
      <c r="J975">
        <v>1447032093</v>
      </c>
      <c r="K975" s="9">
        <f>(J975/86400) + DATE(1970,1,1)</f>
        <v>42317.056631944448</v>
      </c>
      <c r="L975">
        <v>1441844493</v>
      </c>
      <c r="M975" s="9">
        <f>(L975/86400) + DATE(1970,1,1)</f>
        <v>42257.014965277776</v>
      </c>
      <c r="N975" s="18">
        <f>YEAR(M975)</f>
        <v>2015</v>
      </c>
      <c r="O975" s="18">
        <f xml:space="preserve"> ROUND((J975-L975)/86400, 0)</f>
        <v>60</v>
      </c>
      <c r="P975" t="b">
        <v>0</v>
      </c>
      <c r="Q975">
        <v>8</v>
      </c>
      <c r="R975" s="14">
        <f>IFERROR(ROUND(E975/Q975,2), "N/A")</f>
        <v>51.38</v>
      </c>
      <c r="S975" t="b">
        <v>0</v>
      </c>
      <c r="T975" t="s">
        <v>8277</v>
      </c>
      <c r="U975" t="s">
        <v>8279</v>
      </c>
    </row>
    <row r="976" spans="1:21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s="12">
        <f>ROUND(E976/D976, 0)</f>
        <v>0</v>
      </c>
      <c r="G976" t="s">
        <v>8220</v>
      </c>
      <c r="H976" t="s">
        <v>8223</v>
      </c>
      <c r="I976" t="s">
        <v>8245</v>
      </c>
      <c r="J976">
        <v>1458925156</v>
      </c>
      <c r="K976" s="9">
        <f>(J976/86400) + DATE(1970,1,1)</f>
        <v>42454.707824074074</v>
      </c>
      <c r="L976">
        <v>1456336756</v>
      </c>
      <c r="M976" s="9">
        <f>(L976/86400) + DATE(1970,1,1)</f>
        <v>42424.749490740738</v>
      </c>
      <c r="N976" s="18">
        <f>YEAR(M976)</f>
        <v>2016</v>
      </c>
      <c r="O976" s="18">
        <f xml:space="preserve"> ROUND((J976-L976)/86400, 0)</f>
        <v>30</v>
      </c>
      <c r="P976" t="b">
        <v>0</v>
      </c>
      <c r="Q976">
        <v>3</v>
      </c>
      <c r="R976" s="14">
        <f>IFERROR(ROUND(E976/Q976,2), "N/A")</f>
        <v>93.33</v>
      </c>
      <c r="S976" t="b">
        <v>0</v>
      </c>
      <c r="T976" t="s">
        <v>8277</v>
      </c>
      <c r="U976" t="s">
        <v>8279</v>
      </c>
    </row>
    <row r="977" spans="1:21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s="12">
        <f>ROUND(E977/D977, 0)</f>
        <v>0</v>
      </c>
      <c r="G977" t="s">
        <v>8220</v>
      </c>
      <c r="H977" t="s">
        <v>8223</v>
      </c>
      <c r="I977" t="s">
        <v>8245</v>
      </c>
      <c r="J977">
        <v>1467132185</v>
      </c>
      <c r="K977" s="9">
        <f>(J977/86400) + DATE(1970,1,1)</f>
        <v>42549.696585648147</v>
      </c>
      <c r="L977">
        <v>1461948185</v>
      </c>
      <c r="M977" s="9">
        <f>(L977/86400) + DATE(1970,1,1)</f>
        <v>42489.696585648147</v>
      </c>
      <c r="N977" s="18">
        <f>YEAR(M977)</f>
        <v>2016</v>
      </c>
      <c r="O977" s="18">
        <f xml:space="preserve"> ROUND((J977-L977)/86400, 0)</f>
        <v>60</v>
      </c>
      <c r="P977" t="b">
        <v>0</v>
      </c>
      <c r="Q977">
        <v>24</v>
      </c>
      <c r="R977" s="14">
        <f>IFERROR(ROUND(E977/Q977,2), "N/A")</f>
        <v>108.63</v>
      </c>
      <c r="S977" t="b">
        <v>0</v>
      </c>
      <c r="T977" t="s">
        <v>8277</v>
      </c>
      <c r="U977" t="s">
        <v>8279</v>
      </c>
    </row>
    <row r="978" spans="1:21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s="12">
        <f>ROUND(E978/D978, 0)</f>
        <v>0</v>
      </c>
      <c r="G978" t="s">
        <v>8220</v>
      </c>
      <c r="H978" t="s">
        <v>8225</v>
      </c>
      <c r="I978" t="s">
        <v>8247</v>
      </c>
      <c r="J978">
        <v>1439515497</v>
      </c>
      <c r="K978" s="9">
        <f>(J978/86400) + DATE(1970,1,1)</f>
        <v>42230.058993055558</v>
      </c>
      <c r="L978">
        <v>1435627497</v>
      </c>
      <c r="M978" s="9">
        <f>(L978/86400) + DATE(1970,1,1)</f>
        <v>42185.058993055558</v>
      </c>
      <c r="N978" s="18">
        <f>YEAR(M978)</f>
        <v>2015</v>
      </c>
      <c r="O978" s="18">
        <f xml:space="preserve"> ROUND((J978-L978)/86400, 0)</f>
        <v>45</v>
      </c>
      <c r="P978" t="b">
        <v>0</v>
      </c>
      <c r="Q978">
        <v>18</v>
      </c>
      <c r="R978" s="14">
        <f>IFERROR(ROUND(E978/Q978,2), "N/A")</f>
        <v>160.5</v>
      </c>
      <c r="S978" t="b">
        <v>0</v>
      </c>
      <c r="T978" t="s">
        <v>8277</v>
      </c>
      <c r="U978" t="s">
        <v>8279</v>
      </c>
    </row>
    <row r="979" spans="1:21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s="12">
        <f>ROUND(E979/D979, 0)</f>
        <v>0</v>
      </c>
      <c r="G979" t="s">
        <v>8220</v>
      </c>
      <c r="H979" t="s">
        <v>8238</v>
      </c>
      <c r="I979" t="s">
        <v>8248</v>
      </c>
      <c r="J979">
        <v>1456094197</v>
      </c>
      <c r="K979" s="9">
        <f>(J979/86400) + DATE(1970,1,1)</f>
        <v>42421.942094907412</v>
      </c>
      <c r="L979">
        <v>1453502197</v>
      </c>
      <c r="M979" s="9">
        <f>(L979/86400) + DATE(1970,1,1)</f>
        <v>42391.942094907412</v>
      </c>
      <c r="N979" s="18">
        <f>YEAR(M979)</f>
        <v>2016</v>
      </c>
      <c r="O979" s="18">
        <f xml:space="preserve"> ROUND((J979-L979)/86400, 0)</f>
        <v>30</v>
      </c>
      <c r="P979" t="b">
        <v>0</v>
      </c>
      <c r="Q979">
        <v>12</v>
      </c>
      <c r="R979" s="14">
        <f>IFERROR(ROUND(E979/Q979,2), "N/A")</f>
        <v>75.75</v>
      </c>
      <c r="S979" t="b">
        <v>0</v>
      </c>
      <c r="T979" t="s">
        <v>8277</v>
      </c>
      <c r="U979" t="s">
        <v>8279</v>
      </c>
    </row>
    <row r="980" spans="1:21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s="12">
        <f>ROUND(E980/D980, 0)</f>
        <v>1</v>
      </c>
      <c r="G980" t="s">
        <v>8220</v>
      </c>
      <c r="H980" t="s">
        <v>8234</v>
      </c>
      <c r="I980" t="s">
        <v>8254</v>
      </c>
      <c r="J980">
        <v>1456385101</v>
      </c>
      <c r="K980" s="9">
        <f>(J980/86400) + DATE(1970,1,1)</f>
        <v>42425.309039351851</v>
      </c>
      <c r="L980">
        <v>1453793101</v>
      </c>
      <c r="M980" s="9">
        <f>(L980/86400) + DATE(1970,1,1)</f>
        <v>42395.309039351851</v>
      </c>
      <c r="N980" s="18">
        <f>YEAR(M980)</f>
        <v>2016</v>
      </c>
      <c r="O980" s="18">
        <f xml:space="preserve"> ROUND((J980-L980)/86400, 0)</f>
        <v>30</v>
      </c>
      <c r="P980" t="b">
        <v>0</v>
      </c>
      <c r="Q980">
        <v>123</v>
      </c>
      <c r="R980" s="14">
        <f>IFERROR(ROUND(E980/Q980,2), "N/A")</f>
        <v>790.84</v>
      </c>
      <c r="S980" t="b">
        <v>0</v>
      </c>
      <c r="T980" t="s">
        <v>8277</v>
      </c>
      <c r="U980" t="s">
        <v>8279</v>
      </c>
    </row>
    <row r="981" spans="1:21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s="12">
        <f>ROUND(E981/D981, 0)</f>
        <v>1</v>
      </c>
      <c r="G981" t="s">
        <v>8220</v>
      </c>
      <c r="H981" t="s">
        <v>8223</v>
      </c>
      <c r="I981" t="s">
        <v>8245</v>
      </c>
      <c r="J981">
        <v>1466449140</v>
      </c>
      <c r="K981" s="9">
        <f>(J981/86400) + DATE(1970,1,1)</f>
        <v>42541.790972222225</v>
      </c>
      <c r="L981">
        <v>1463392828</v>
      </c>
      <c r="M981" s="9">
        <f>(L981/86400) + DATE(1970,1,1)</f>
        <v>42506.416990740741</v>
      </c>
      <c r="N981" s="18">
        <f>YEAR(M981)</f>
        <v>2016</v>
      </c>
      <c r="O981" s="18">
        <f xml:space="preserve"> ROUND((J981-L981)/86400, 0)</f>
        <v>35</v>
      </c>
      <c r="P981" t="b">
        <v>0</v>
      </c>
      <c r="Q981">
        <v>96</v>
      </c>
      <c r="R981" s="14">
        <f>IFERROR(ROUND(E981/Q981,2), "N/A")</f>
        <v>301.94</v>
      </c>
      <c r="S981" t="b">
        <v>0</v>
      </c>
      <c r="T981" t="s">
        <v>8277</v>
      </c>
      <c r="U981" t="s">
        <v>8279</v>
      </c>
    </row>
    <row r="982" spans="1:21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s="12">
        <f>ROUND(E982/D982, 0)</f>
        <v>0</v>
      </c>
      <c r="G982" t="s">
        <v>8220</v>
      </c>
      <c r="H982" t="s">
        <v>8223</v>
      </c>
      <c r="I982" t="s">
        <v>8245</v>
      </c>
      <c r="J982">
        <v>1417387322</v>
      </c>
      <c r="K982" s="9">
        <f>(J982/86400) + DATE(1970,1,1)</f>
        <v>41973.945856481485</v>
      </c>
      <c r="L982">
        <v>1413495722</v>
      </c>
      <c r="M982" s="9">
        <f>(L982/86400) + DATE(1970,1,1)</f>
        <v>41928.904189814813</v>
      </c>
      <c r="N982" s="18">
        <f>YEAR(M982)</f>
        <v>2014</v>
      </c>
      <c r="O982" s="18">
        <f xml:space="preserve"> ROUND((J982-L982)/86400, 0)</f>
        <v>45</v>
      </c>
      <c r="P982" t="b">
        <v>0</v>
      </c>
      <c r="Q982">
        <v>31</v>
      </c>
      <c r="R982" s="14">
        <f>IFERROR(ROUND(E982/Q982,2), "N/A")</f>
        <v>47.94</v>
      </c>
      <c r="S982" t="b">
        <v>0</v>
      </c>
      <c r="T982" t="s">
        <v>8277</v>
      </c>
      <c r="U982" t="s">
        <v>8279</v>
      </c>
    </row>
    <row r="983" spans="1:21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s="12">
        <f>ROUND(E983/D983, 0)</f>
        <v>0</v>
      </c>
      <c r="G983" t="s">
        <v>8220</v>
      </c>
      <c r="H983" t="s">
        <v>8223</v>
      </c>
      <c r="I983" t="s">
        <v>8245</v>
      </c>
      <c r="J983">
        <v>1407624222</v>
      </c>
      <c r="K983" s="9">
        <f>(J983/86400) + DATE(1970,1,1)</f>
        <v>41860.947013888886</v>
      </c>
      <c r="L983">
        <v>1405032222</v>
      </c>
      <c r="M983" s="9">
        <f>(L983/86400) + DATE(1970,1,1)</f>
        <v>41830.947013888886</v>
      </c>
      <c r="N983" s="18">
        <f>YEAR(M983)</f>
        <v>2014</v>
      </c>
      <c r="O983" s="18">
        <f xml:space="preserve"> ROUND((J983-L983)/86400, 0)</f>
        <v>30</v>
      </c>
      <c r="P983" t="b">
        <v>0</v>
      </c>
      <c r="Q983">
        <v>4</v>
      </c>
      <c r="R983" s="14">
        <f>IFERROR(ROUND(E983/Q983,2), "N/A")</f>
        <v>2.75</v>
      </c>
      <c r="S983" t="b">
        <v>0</v>
      </c>
      <c r="T983" t="s">
        <v>8277</v>
      </c>
      <c r="U983" t="s">
        <v>8279</v>
      </c>
    </row>
    <row r="984" spans="1:21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s="12">
        <f>ROUND(E984/D984, 0)</f>
        <v>0</v>
      </c>
      <c r="G984" t="s">
        <v>8220</v>
      </c>
      <c r="H984" t="s">
        <v>8223</v>
      </c>
      <c r="I984" t="s">
        <v>8245</v>
      </c>
      <c r="J984">
        <v>1475431486</v>
      </c>
      <c r="K984" s="9">
        <f>(J984/86400) + DATE(1970,1,1)</f>
        <v>42645.753310185188</v>
      </c>
      <c r="L984">
        <v>1472839486</v>
      </c>
      <c r="M984" s="9">
        <f>(L984/86400) + DATE(1970,1,1)</f>
        <v>42615.753310185188</v>
      </c>
      <c r="N984" s="18">
        <f>YEAR(M984)</f>
        <v>2016</v>
      </c>
      <c r="O984" s="18">
        <f xml:space="preserve"> ROUND((J984-L984)/86400, 0)</f>
        <v>30</v>
      </c>
      <c r="P984" t="b">
        <v>0</v>
      </c>
      <c r="Q984">
        <v>3</v>
      </c>
      <c r="R984" s="14">
        <f>IFERROR(ROUND(E984/Q984,2), "N/A")</f>
        <v>1</v>
      </c>
      <c r="S984" t="b">
        <v>0</v>
      </c>
      <c r="T984" t="s">
        <v>8277</v>
      </c>
      <c r="U984" t="s">
        <v>8279</v>
      </c>
    </row>
    <row r="985" spans="1:21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s="12">
        <f>ROUND(E985/D985, 0)</f>
        <v>0</v>
      </c>
      <c r="G985" t="s">
        <v>8220</v>
      </c>
      <c r="H985" t="s">
        <v>8226</v>
      </c>
      <c r="I985" t="s">
        <v>8248</v>
      </c>
      <c r="J985">
        <v>1471985640</v>
      </c>
      <c r="K985" s="9">
        <f>(J985/86400) + DATE(1970,1,1)</f>
        <v>42605.870833333334</v>
      </c>
      <c r="L985">
        <v>1469289685</v>
      </c>
      <c r="M985" s="9">
        <f>(L985/86400) + DATE(1970,1,1)</f>
        <v>42574.667650462958</v>
      </c>
      <c r="N985" s="18">
        <f>YEAR(M985)</f>
        <v>2016</v>
      </c>
      <c r="O985" s="18">
        <f xml:space="preserve"> ROUND((J985-L985)/86400, 0)</f>
        <v>31</v>
      </c>
      <c r="P985" t="b">
        <v>0</v>
      </c>
      <c r="Q985">
        <v>179</v>
      </c>
      <c r="R985" s="14">
        <f>IFERROR(ROUND(E985/Q985,2), "N/A")</f>
        <v>171.79</v>
      </c>
      <c r="S985" t="b">
        <v>0</v>
      </c>
      <c r="T985" t="s">
        <v>8277</v>
      </c>
      <c r="U985" t="s">
        <v>8279</v>
      </c>
    </row>
    <row r="986" spans="1:21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s="12">
        <f>ROUND(E986/D986, 0)</f>
        <v>0</v>
      </c>
      <c r="G986" t="s">
        <v>8220</v>
      </c>
      <c r="H986" t="s">
        <v>8223</v>
      </c>
      <c r="I986" t="s">
        <v>8245</v>
      </c>
      <c r="J986">
        <v>1427507208</v>
      </c>
      <c r="K986" s="9">
        <f>(J986/86400) + DATE(1970,1,1)</f>
        <v>42091.074166666665</v>
      </c>
      <c r="L986">
        <v>1424918808</v>
      </c>
      <c r="M986" s="9">
        <f>(L986/86400) + DATE(1970,1,1)</f>
        <v>42061.11583333333</v>
      </c>
      <c r="N986" s="18">
        <f>YEAR(M986)</f>
        <v>2015</v>
      </c>
      <c r="O986" s="18">
        <f xml:space="preserve"> ROUND((J986-L986)/86400, 0)</f>
        <v>30</v>
      </c>
      <c r="P986" t="b">
        <v>0</v>
      </c>
      <c r="Q986">
        <v>3</v>
      </c>
      <c r="R986" s="14">
        <f>IFERROR(ROUND(E986/Q986,2), "N/A")</f>
        <v>35.33</v>
      </c>
      <c r="S986" t="b">
        <v>0</v>
      </c>
      <c r="T986" t="s">
        <v>8277</v>
      </c>
      <c r="U986" t="s">
        <v>8279</v>
      </c>
    </row>
    <row r="987" spans="1:21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s="12">
        <f>ROUND(E987/D987, 0)</f>
        <v>0</v>
      </c>
      <c r="G987" t="s">
        <v>8220</v>
      </c>
      <c r="H987" t="s">
        <v>8235</v>
      </c>
      <c r="I987" t="s">
        <v>8248</v>
      </c>
      <c r="J987">
        <v>1451602800</v>
      </c>
      <c r="K987" s="9">
        <f>(J987/86400) + DATE(1970,1,1)</f>
        <v>42369.958333333328</v>
      </c>
      <c r="L987">
        <v>1449011610</v>
      </c>
      <c r="M987" s="9">
        <f>(L987/86400) + DATE(1970,1,1)</f>
        <v>42339.967708333337</v>
      </c>
      <c r="N987" s="18">
        <f>YEAR(M987)</f>
        <v>2015</v>
      </c>
      <c r="O987" s="18">
        <f xml:space="preserve"> ROUND((J987-L987)/86400, 0)</f>
        <v>30</v>
      </c>
      <c r="P987" t="b">
        <v>0</v>
      </c>
      <c r="Q987">
        <v>23</v>
      </c>
      <c r="R987" s="14">
        <f>IFERROR(ROUND(E987/Q987,2), "N/A")</f>
        <v>82.09</v>
      </c>
      <c r="S987" t="b">
        <v>0</v>
      </c>
      <c r="T987" t="s">
        <v>8277</v>
      </c>
      <c r="U987" t="s">
        <v>8279</v>
      </c>
    </row>
    <row r="988" spans="1:21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s="12">
        <f>ROUND(E988/D988, 0)</f>
        <v>0</v>
      </c>
      <c r="G988" t="s">
        <v>8220</v>
      </c>
      <c r="H988" t="s">
        <v>8224</v>
      </c>
      <c r="I988" t="s">
        <v>8246</v>
      </c>
      <c r="J988">
        <v>1452384000</v>
      </c>
      <c r="K988" s="9">
        <f>(J988/86400) + DATE(1970,1,1)</f>
        <v>42379</v>
      </c>
      <c r="L988">
        <v>1447698300</v>
      </c>
      <c r="M988" s="9">
        <f>(L988/86400) + DATE(1970,1,1)</f>
        <v>42324.767361111109</v>
      </c>
      <c r="N988" s="18">
        <f>YEAR(M988)</f>
        <v>2015</v>
      </c>
      <c r="O988" s="18">
        <f xml:space="preserve"> ROUND((J988-L988)/86400, 0)</f>
        <v>54</v>
      </c>
      <c r="P988" t="b">
        <v>0</v>
      </c>
      <c r="Q988">
        <v>23</v>
      </c>
      <c r="R988" s="14">
        <f>IFERROR(ROUND(E988/Q988,2), "N/A")</f>
        <v>110.87</v>
      </c>
      <c r="S988" t="b">
        <v>0</v>
      </c>
      <c r="T988" t="s">
        <v>8277</v>
      </c>
      <c r="U988" t="s">
        <v>8279</v>
      </c>
    </row>
    <row r="989" spans="1:21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s="12">
        <f>ROUND(E989/D989, 0)</f>
        <v>0</v>
      </c>
      <c r="G989" t="s">
        <v>8220</v>
      </c>
      <c r="H989" t="s">
        <v>8232</v>
      </c>
      <c r="I989" t="s">
        <v>8248</v>
      </c>
      <c r="J989">
        <v>1403507050</v>
      </c>
      <c r="K989" s="9">
        <f>(J989/86400) + DATE(1970,1,1)</f>
        <v>41813.294560185182</v>
      </c>
      <c r="L989">
        <v>1400051050</v>
      </c>
      <c r="M989" s="9">
        <f>(L989/86400) + DATE(1970,1,1)</f>
        <v>41773.294560185182</v>
      </c>
      <c r="N989" s="18">
        <f>YEAR(M989)</f>
        <v>2014</v>
      </c>
      <c r="O989" s="18">
        <f xml:space="preserve"> ROUND((J989-L989)/86400, 0)</f>
        <v>40</v>
      </c>
      <c r="P989" t="b">
        <v>0</v>
      </c>
      <c r="Q989">
        <v>41</v>
      </c>
      <c r="R989" s="14">
        <f>IFERROR(ROUND(E989/Q989,2), "N/A")</f>
        <v>161.22</v>
      </c>
      <c r="S989" t="b">
        <v>0</v>
      </c>
      <c r="T989" t="s">
        <v>8277</v>
      </c>
      <c r="U989" t="s">
        <v>8279</v>
      </c>
    </row>
    <row r="990" spans="1:21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s="12">
        <f>ROUND(E990/D990, 0)</f>
        <v>0</v>
      </c>
      <c r="G990" t="s">
        <v>8220</v>
      </c>
      <c r="H990" t="s">
        <v>8236</v>
      </c>
      <c r="I990" t="s">
        <v>8248</v>
      </c>
      <c r="J990">
        <v>1475310825</v>
      </c>
      <c r="K990" s="9">
        <f>(J990/86400) + DATE(1970,1,1)</f>
        <v>42644.356770833328</v>
      </c>
      <c r="L990">
        <v>1472718825</v>
      </c>
      <c r="M990" s="9">
        <f>(L990/86400) + DATE(1970,1,1)</f>
        <v>42614.356770833328</v>
      </c>
      <c r="N990" s="18">
        <f>YEAR(M990)</f>
        <v>2016</v>
      </c>
      <c r="O990" s="18">
        <f xml:space="preserve"> ROUND((J990-L990)/86400, 0)</f>
        <v>30</v>
      </c>
      <c r="P990" t="b">
        <v>0</v>
      </c>
      <c r="Q990">
        <v>0</v>
      </c>
      <c r="R990" s="14" t="str">
        <f>IFERROR(ROUND(E990/Q990,2), "N/A")</f>
        <v>N/A</v>
      </c>
      <c r="S990" t="b">
        <v>0</v>
      </c>
      <c r="T990" t="s">
        <v>8277</v>
      </c>
      <c r="U990" t="s">
        <v>8279</v>
      </c>
    </row>
    <row r="991" spans="1:21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s="12">
        <f>ROUND(E991/D991, 0)</f>
        <v>0</v>
      </c>
      <c r="G991" t="s">
        <v>8220</v>
      </c>
      <c r="H991" t="s">
        <v>8223</v>
      </c>
      <c r="I991" t="s">
        <v>8245</v>
      </c>
      <c r="J991">
        <v>1475101495</v>
      </c>
      <c r="K991" s="9">
        <f>(J991/86400) + DATE(1970,1,1)</f>
        <v>42641.933969907404</v>
      </c>
      <c r="L991">
        <v>1472509495</v>
      </c>
      <c r="M991" s="9">
        <f>(L991/86400) + DATE(1970,1,1)</f>
        <v>42611.933969907404</v>
      </c>
      <c r="N991" s="18">
        <f>YEAR(M991)</f>
        <v>2016</v>
      </c>
      <c r="O991" s="18">
        <f xml:space="preserve"> ROUND((J991-L991)/86400, 0)</f>
        <v>30</v>
      </c>
      <c r="P991" t="b">
        <v>0</v>
      </c>
      <c r="Q991">
        <v>32</v>
      </c>
      <c r="R991" s="14">
        <f>IFERROR(ROUND(E991/Q991,2), "N/A")</f>
        <v>52.41</v>
      </c>
      <c r="S991" t="b">
        <v>0</v>
      </c>
      <c r="T991" t="s">
        <v>8277</v>
      </c>
      <c r="U991" t="s">
        <v>8279</v>
      </c>
    </row>
    <row r="992" spans="1:21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s="12">
        <f>ROUND(E992/D992, 0)</f>
        <v>0</v>
      </c>
      <c r="G992" t="s">
        <v>8220</v>
      </c>
      <c r="H992" t="s">
        <v>8223</v>
      </c>
      <c r="I992" t="s">
        <v>8245</v>
      </c>
      <c r="J992">
        <v>1409770164</v>
      </c>
      <c r="K992" s="9">
        <f>(J992/86400) + DATE(1970,1,1)</f>
        <v>41885.784305555557</v>
      </c>
      <c r="L992">
        <v>1407178164</v>
      </c>
      <c r="M992" s="9">
        <f>(L992/86400) + DATE(1970,1,1)</f>
        <v>41855.784305555557</v>
      </c>
      <c r="N992" s="18">
        <f>YEAR(M992)</f>
        <v>2014</v>
      </c>
      <c r="O992" s="18">
        <f xml:space="preserve"> ROUND((J992-L992)/86400, 0)</f>
        <v>30</v>
      </c>
      <c r="P992" t="b">
        <v>0</v>
      </c>
      <c r="Q992">
        <v>2</v>
      </c>
      <c r="R992" s="14">
        <f>IFERROR(ROUND(E992/Q992,2), "N/A")</f>
        <v>13</v>
      </c>
      <c r="S992" t="b">
        <v>0</v>
      </c>
      <c r="T992" t="s">
        <v>8277</v>
      </c>
      <c r="U992" t="s">
        <v>8279</v>
      </c>
    </row>
    <row r="993" spans="1:21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s="12">
        <f>ROUND(E993/D993, 0)</f>
        <v>0</v>
      </c>
      <c r="G993" t="s">
        <v>8220</v>
      </c>
      <c r="H993" t="s">
        <v>8224</v>
      </c>
      <c r="I993" t="s">
        <v>8246</v>
      </c>
      <c r="J993">
        <v>1468349460</v>
      </c>
      <c r="K993" s="9">
        <f>(J993/86400) + DATE(1970,1,1)</f>
        <v>42563.785416666666</v>
      </c>
      <c r="L993">
        <v>1466186988</v>
      </c>
      <c r="M993" s="9">
        <f>(L993/86400) + DATE(1970,1,1)</f>
        <v>42538.75680555556</v>
      </c>
      <c r="N993" s="18">
        <f>YEAR(M993)</f>
        <v>2016</v>
      </c>
      <c r="O993" s="18">
        <f xml:space="preserve"> ROUND((J993-L993)/86400, 0)</f>
        <v>25</v>
      </c>
      <c r="P993" t="b">
        <v>0</v>
      </c>
      <c r="Q993">
        <v>7</v>
      </c>
      <c r="R993" s="14">
        <f>IFERROR(ROUND(E993/Q993,2), "N/A")</f>
        <v>30.29</v>
      </c>
      <c r="S993" t="b">
        <v>0</v>
      </c>
      <c r="T993" t="s">
        <v>8277</v>
      </c>
      <c r="U993" t="s">
        <v>8279</v>
      </c>
    </row>
    <row r="994" spans="1:21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s="12">
        <f>ROUND(E994/D994, 0)</f>
        <v>0</v>
      </c>
      <c r="G994" t="s">
        <v>8220</v>
      </c>
      <c r="H994" t="s">
        <v>8223</v>
      </c>
      <c r="I994" t="s">
        <v>8245</v>
      </c>
      <c r="J994">
        <v>1462655519</v>
      </c>
      <c r="K994" s="9">
        <f>(J994/86400) + DATE(1970,1,1)</f>
        <v>42497.883321759262</v>
      </c>
      <c r="L994">
        <v>1457475119</v>
      </c>
      <c r="M994" s="9">
        <f>(L994/86400) + DATE(1970,1,1)</f>
        <v>42437.924988425926</v>
      </c>
      <c r="N994" s="18">
        <f>YEAR(M994)</f>
        <v>2016</v>
      </c>
      <c r="O994" s="18">
        <f xml:space="preserve"> ROUND((J994-L994)/86400, 0)</f>
        <v>60</v>
      </c>
      <c r="P994" t="b">
        <v>0</v>
      </c>
      <c r="Q994">
        <v>4</v>
      </c>
      <c r="R994" s="14">
        <f>IFERROR(ROUND(E994/Q994,2), "N/A")</f>
        <v>116.75</v>
      </c>
      <c r="S994" t="b">
        <v>0</v>
      </c>
      <c r="T994" t="s">
        <v>8277</v>
      </c>
      <c r="U994" t="s">
        <v>8279</v>
      </c>
    </row>
    <row r="995" spans="1:21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s="12">
        <f>ROUND(E995/D995, 0)</f>
        <v>0</v>
      </c>
      <c r="G995" t="s">
        <v>8220</v>
      </c>
      <c r="H995" t="s">
        <v>8223</v>
      </c>
      <c r="I995" t="s">
        <v>8245</v>
      </c>
      <c r="J995">
        <v>1478926800</v>
      </c>
      <c r="K995" s="9">
        <f>(J995/86400) + DATE(1970,1,1)</f>
        <v>42686.208333333328</v>
      </c>
      <c r="L995">
        <v>1476054568</v>
      </c>
      <c r="M995" s="9">
        <f>(L995/86400) + DATE(1970,1,1)</f>
        <v>42652.964907407411</v>
      </c>
      <c r="N995" s="18">
        <f>YEAR(M995)</f>
        <v>2016</v>
      </c>
      <c r="O995" s="18">
        <f xml:space="preserve"> ROUND((J995-L995)/86400, 0)</f>
        <v>33</v>
      </c>
      <c r="P995" t="b">
        <v>0</v>
      </c>
      <c r="Q995">
        <v>196</v>
      </c>
      <c r="R995" s="14">
        <f>IFERROR(ROUND(E995/Q995,2), "N/A")</f>
        <v>89.6</v>
      </c>
      <c r="S995" t="b">
        <v>0</v>
      </c>
      <c r="T995" t="s">
        <v>8277</v>
      </c>
      <c r="U995" t="s">
        <v>8279</v>
      </c>
    </row>
    <row r="996" spans="1:21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s="12">
        <f>ROUND(E996/D996, 0)</f>
        <v>0</v>
      </c>
      <c r="G996" t="s">
        <v>8220</v>
      </c>
      <c r="H996" t="s">
        <v>8223</v>
      </c>
      <c r="I996" t="s">
        <v>8245</v>
      </c>
      <c r="J996">
        <v>1417388340</v>
      </c>
      <c r="K996" s="9">
        <f>(J996/86400) + DATE(1970,1,1)</f>
        <v>41973.957638888889</v>
      </c>
      <c r="L996">
        <v>1412835530</v>
      </c>
      <c r="M996" s="9">
        <f>(L996/86400) + DATE(1970,1,1)</f>
        <v>41921.263078703705</v>
      </c>
      <c r="N996" s="18">
        <f>YEAR(M996)</f>
        <v>2014</v>
      </c>
      <c r="O996" s="18">
        <f xml:space="preserve"> ROUND((J996-L996)/86400, 0)</f>
        <v>53</v>
      </c>
      <c r="P996" t="b">
        <v>0</v>
      </c>
      <c r="Q996">
        <v>11</v>
      </c>
      <c r="R996" s="14">
        <f>IFERROR(ROUND(E996/Q996,2), "N/A")</f>
        <v>424.45</v>
      </c>
      <c r="S996" t="b">
        <v>0</v>
      </c>
      <c r="T996" t="s">
        <v>8277</v>
      </c>
      <c r="U996" t="s">
        <v>8279</v>
      </c>
    </row>
    <row r="997" spans="1:21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s="12">
        <f>ROUND(E997/D997, 0)</f>
        <v>0</v>
      </c>
      <c r="G997" t="s">
        <v>8220</v>
      </c>
      <c r="H997" t="s">
        <v>8223</v>
      </c>
      <c r="I997" t="s">
        <v>8245</v>
      </c>
      <c r="J997">
        <v>1417276800</v>
      </c>
      <c r="K997" s="9">
        <f>(J997/86400) + DATE(1970,1,1)</f>
        <v>41972.666666666672</v>
      </c>
      <c r="L997">
        <v>1415140480</v>
      </c>
      <c r="M997" s="9">
        <f>(L997/86400) + DATE(1970,1,1)</f>
        <v>41947.940740740742</v>
      </c>
      <c r="N997" s="18">
        <f>YEAR(M997)</f>
        <v>2014</v>
      </c>
      <c r="O997" s="18">
        <f xml:space="preserve"> ROUND((J997-L997)/86400, 0)</f>
        <v>25</v>
      </c>
      <c r="P997" t="b">
        <v>0</v>
      </c>
      <c r="Q997">
        <v>9</v>
      </c>
      <c r="R997" s="14">
        <f>IFERROR(ROUND(E997/Q997,2), "N/A")</f>
        <v>80.67</v>
      </c>
      <c r="S997" t="b">
        <v>0</v>
      </c>
      <c r="T997" t="s">
        <v>8277</v>
      </c>
      <c r="U997" t="s">
        <v>8279</v>
      </c>
    </row>
    <row r="998" spans="1:21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s="12">
        <f>ROUND(E998/D998, 0)</f>
        <v>0</v>
      </c>
      <c r="G998" t="s">
        <v>8220</v>
      </c>
      <c r="H998" t="s">
        <v>8223</v>
      </c>
      <c r="I998" t="s">
        <v>8245</v>
      </c>
      <c r="J998">
        <v>1406474820</v>
      </c>
      <c r="K998" s="9">
        <f>(J998/86400) + DATE(1970,1,1)</f>
        <v>41847.643750000003</v>
      </c>
      <c r="L998">
        <v>1403902060</v>
      </c>
      <c r="M998" s="9">
        <f>(L998/86400) + DATE(1970,1,1)</f>
        <v>41817.866435185184</v>
      </c>
      <c r="N998" s="18">
        <f>YEAR(M998)</f>
        <v>2014</v>
      </c>
      <c r="O998" s="18">
        <f xml:space="preserve"> ROUND((J998-L998)/86400, 0)</f>
        <v>30</v>
      </c>
      <c r="P998" t="b">
        <v>0</v>
      </c>
      <c r="Q998">
        <v>5</v>
      </c>
      <c r="R998" s="14">
        <f>IFERROR(ROUND(E998/Q998,2), "N/A")</f>
        <v>13</v>
      </c>
      <c r="S998" t="b">
        <v>0</v>
      </c>
      <c r="T998" t="s">
        <v>8277</v>
      </c>
      <c r="U998" t="s">
        <v>8279</v>
      </c>
    </row>
    <row r="999" spans="1:21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s="12">
        <f>ROUND(E999/D999, 0)</f>
        <v>0</v>
      </c>
      <c r="G999" t="s">
        <v>8220</v>
      </c>
      <c r="H999" t="s">
        <v>8223</v>
      </c>
      <c r="I999" t="s">
        <v>8245</v>
      </c>
      <c r="J999">
        <v>1417145297</v>
      </c>
      <c r="K999" s="9">
        <f>(J999/86400) + DATE(1970,1,1)</f>
        <v>41971.144641203704</v>
      </c>
      <c r="L999">
        <v>1414549697</v>
      </c>
      <c r="M999" s="9">
        <f>(L999/86400) + DATE(1970,1,1)</f>
        <v>41941.10297453704</v>
      </c>
      <c r="N999" s="18">
        <f>YEAR(M999)</f>
        <v>2014</v>
      </c>
      <c r="O999" s="18">
        <f xml:space="preserve"> ROUND((J999-L999)/86400, 0)</f>
        <v>30</v>
      </c>
      <c r="P999" t="b">
        <v>0</v>
      </c>
      <c r="Q999">
        <v>8</v>
      </c>
      <c r="R999" s="14">
        <f>IFERROR(ROUND(E999/Q999,2), "N/A")</f>
        <v>8.1300000000000008</v>
      </c>
      <c r="S999" t="b">
        <v>0</v>
      </c>
      <c r="T999" t="s">
        <v>8277</v>
      </c>
      <c r="U999" t="s">
        <v>8279</v>
      </c>
    </row>
    <row r="1000" spans="1:21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s="12">
        <f>ROUND(E1000/D1000, 0)</f>
        <v>1</v>
      </c>
      <c r="G1000" t="s">
        <v>8220</v>
      </c>
      <c r="H1000" t="s">
        <v>8228</v>
      </c>
      <c r="I1000" t="s">
        <v>8250</v>
      </c>
      <c r="J1000">
        <v>1447909401</v>
      </c>
      <c r="K1000" s="9">
        <f>(J1000/86400) + DATE(1970,1,1)</f>
        <v>42327.210659722223</v>
      </c>
      <c r="L1000">
        <v>1444017801</v>
      </c>
      <c r="M1000" s="9">
        <f>(L1000/86400) + DATE(1970,1,1)</f>
        <v>42282.168993055559</v>
      </c>
      <c r="N1000" s="18">
        <f>YEAR(M1000)</f>
        <v>2015</v>
      </c>
      <c r="O1000" s="18">
        <f xml:space="preserve"> ROUND((J1000-L1000)/86400, 0)</f>
        <v>45</v>
      </c>
      <c r="P1000" t="b">
        <v>0</v>
      </c>
      <c r="Q1000">
        <v>229</v>
      </c>
      <c r="R1000" s="14">
        <f>IFERROR(ROUND(E1000/Q1000,2), "N/A")</f>
        <v>153.43</v>
      </c>
      <c r="S1000" t="b">
        <v>0</v>
      </c>
      <c r="T1000" t="s">
        <v>8277</v>
      </c>
      <c r="U1000" t="s">
        <v>8279</v>
      </c>
    </row>
    <row r="1001" spans="1:21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s="12">
        <f>ROUND(E1001/D1001, 0)</f>
        <v>0</v>
      </c>
      <c r="G1001" t="s">
        <v>8220</v>
      </c>
      <c r="H1001" t="s">
        <v>8228</v>
      </c>
      <c r="I1001" t="s">
        <v>8250</v>
      </c>
      <c r="J1001">
        <v>1415865720</v>
      </c>
      <c r="K1001" s="9">
        <f>(J1001/86400) + DATE(1970,1,1)</f>
        <v>41956.334722222222</v>
      </c>
      <c r="L1001">
        <v>1413270690</v>
      </c>
      <c r="M1001" s="9">
        <f>(L1001/86400) + DATE(1970,1,1)</f>
        <v>41926.29965277778</v>
      </c>
      <c r="N1001" s="18">
        <f>YEAR(M1001)</f>
        <v>2014</v>
      </c>
      <c r="O1001" s="18">
        <f xml:space="preserve"> ROUND((J1001-L1001)/86400, 0)</f>
        <v>30</v>
      </c>
      <c r="P1001" t="b">
        <v>0</v>
      </c>
      <c r="Q1001">
        <v>40</v>
      </c>
      <c r="R1001" s="14">
        <f>IFERROR(ROUND(E1001/Q1001,2), "N/A")</f>
        <v>292.08</v>
      </c>
      <c r="S1001" t="b">
        <v>0</v>
      </c>
      <c r="T1001" t="s">
        <v>8277</v>
      </c>
      <c r="U1001" t="s">
        <v>8279</v>
      </c>
    </row>
    <row r="1002" spans="1:21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s="12">
        <f>ROUND(E1002/D1002, 0)</f>
        <v>0</v>
      </c>
      <c r="G1002" t="s">
        <v>8219</v>
      </c>
      <c r="H1002" t="s">
        <v>8223</v>
      </c>
      <c r="I1002" t="s">
        <v>8245</v>
      </c>
      <c r="J1002">
        <v>1489537560</v>
      </c>
      <c r="K1002" s="9">
        <f>(J1002/86400) + DATE(1970,1,1)</f>
        <v>42809.018055555556</v>
      </c>
      <c r="L1002">
        <v>1484357160</v>
      </c>
      <c r="M1002" s="9">
        <f>(L1002/86400) + DATE(1970,1,1)</f>
        <v>42749.05972222222</v>
      </c>
      <c r="N1002" s="18">
        <f>YEAR(M1002)</f>
        <v>2017</v>
      </c>
      <c r="O1002" s="18">
        <f xml:space="preserve"> ROUND((J1002-L1002)/86400, 0)</f>
        <v>60</v>
      </c>
      <c r="P1002" t="b">
        <v>0</v>
      </c>
      <c r="Q1002">
        <v>6</v>
      </c>
      <c r="R1002" s="14">
        <f>IFERROR(ROUND(E1002/Q1002,2), "N/A")</f>
        <v>3304</v>
      </c>
      <c r="S1002" t="b">
        <v>0</v>
      </c>
      <c r="T1002" t="s">
        <v>8277</v>
      </c>
      <c r="U1002" t="s">
        <v>8279</v>
      </c>
    </row>
    <row r="1003" spans="1:21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s="12">
        <f>ROUND(E1003/D1003, 0)</f>
        <v>1</v>
      </c>
      <c r="G1003" t="s">
        <v>8219</v>
      </c>
      <c r="H1003" t="s">
        <v>8224</v>
      </c>
      <c r="I1003" t="s">
        <v>8246</v>
      </c>
      <c r="J1003">
        <v>1485796613</v>
      </c>
      <c r="K1003" s="9">
        <f>(J1003/86400) + DATE(1970,1,1)</f>
        <v>42765.720057870371</v>
      </c>
      <c r="L1003">
        <v>1481908613</v>
      </c>
      <c r="M1003" s="9">
        <f>(L1003/86400) + DATE(1970,1,1)</f>
        <v>42720.720057870371</v>
      </c>
      <c r="N1003" s="18">
        <f>YEAR(M1003)</f>
        <v>2016</v>
      </c>
      <c r="O1003" s="18">
        <f xml:space="preserve"> ROUND((J1003-L1003)/86400, 0)</f>
        <v>45</v>
      </c>
      <c r="P1003" t="b">
        <v>0</v>
      </c>
      <c r="Q1003">
        <v>4</v>
      </c>
      <c r="R1003" s="14">
        <f>IFERROR(ROUND(E1003/Q1003,2), "N/A")</f>
        <v>1300</v>
      </c>
      <c r="S1003" t="b">
        <v>0</v>
      </c>
      <c r="T1003" t="s">
        <v>8277</v>
      </c>
      <c r="U1003" t="s">
        <v>8279</v>
      </c>
    </row>
    <row r="1004" spans="1:21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s="12">
        <f>ROUND(E1004/D1004, 0)</f>
        <v>0</v>
      </c>
      <c r="G1004" t="s">
        <v>8219</v>
      </c>
      <c r="H1004" t="s">
        <v>8223</v>
      </c>
      <c r="I1004" t="s">
        <v>8245</v>
      </c>
      <c r="J1004">
        <v>1450331940</v>
      </c>
      <c r="K1004" s="9">
        <f>(J1004/86400) + DATE(1970,1,1)</f>
        <v>42355.249305555553</v>
      </c>
      <c r="L1004">
        <v>1447777514</v>
      </c>
      <c r="M1004" s="9">
        <f>(L1004/86400) + DATE(1970,1,1)</f>
        <v>42325.684189814812</v>
      </c>
      <c r="N1004" s="18">
        <f>YEAR(M1004)</f>
        <v>2015</v>
      </c>
      <c r="O1004" s="18">
        <f xml:space="preserve"> ROUND((J1004-L1004)/86400, 0)</f>
        <v>30</v>
      </c>
      <c r="P1004" t="b">
        <v>0</v>
      </c>
      <c r="Q1004">
        <v>22</v>
      </c>
      <c r="R1004" s="14">
        <f>IFERROR(ROUND(E1004/Q1004,2), "N/A")</f>
        <v>134.55000000000001</v>
      </c>
      <c r="S1004" t="b">
        <v>0</v>
      </c>
      <c r="T1004" t="s">
        <v>8277</v>
      </c>
      <c r="U1004" t="s">
        <v>8279</v>
      </c>
    </row>
    <row r="1005" spans="1:21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s="12">
        <f>ROUND(E1005/D1005, 0)</f>
        <v>0</v>
      </c>
      <c r="G1005" t="s">
        <v>8219</v>
      </c>
      <c r="H1005" t="s">
        <v>8229</v>
      </c>
      <c r="I1005" t="s">
        <v>8248</v>
      </c>
      <c r="J1005">
        <v>1489680061</v>
      </c>
      <c r="K1005" s="9">
        <f>(J1005/86400) + DATE(1970,1,1)</f>
        <v>42810.667372685188</v>
      </c>
      <c r="L1005">
        <v>1487091661</v>
      </c>
      <c r="M1005" s="9">
        <f>(L1005/86400) + DATE(1970,1,1)</f>
        <v>42780.709039351852</v>
      </c>
      <c r="N1005" s="18">
        <f>YEAR(M1005)</f>
        <v>2017</v>
      </c>
      <c r="O1005" s="18">
        <f xml:space="preserve"> ROUND((J1005-L1005)/86400, 0)</f>
        <v>30</v>
      </c>
      <c r="P1005" t="b">
        <v>0</v>
      </c>
      <c r="Q1005">
        <v>15</v>
      </c>
      <c r="R1005" s="14">
        <f>IFERROR(ROUND(E1005/Q1005,2), "N/A")</f>
        <v>214.07</v>
      </c>
      <c r="S1005" t="b">
        <v>0</v>
      </c>
      <c r="T1005" t="s">
        <v>8277</v>
      </c>
      <c r="U1005" t="s">
        <v>8279</v>
      </c>
    </row>
    <row r="1006" spans="1:21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s="12">
        <f>ROUND(E1006/D1006, 0)</f>
        <v>1</v>
      </c>
      <c r="G1006" t="s">
        <v>8219</v>
      </c>
      <c r="H1006" t="s">
        <v>8223</v>
      </c>
      <c r="I1006" t="s">
        <v>8245</v>
      </c>
      <c r="J1006">
        <v>1455814827</v>
      </c>
      <c r="K1006" s="9">
        <f>(J1006/86400) + DATE(1970,1,1)</f>
        <v>42418.708645833336</v>
      </c>
      <c r="L1006">
        <v>1453222827</v>
      </c>
      <c r="M1006" s="9">
        <f>(L1006/86400) + DATE(1970,1,1)</f>
        <v>42388.708645833336</v>
      </c>
      <c r="N1006" s="18">
        <f>YEAR(M1006)</f>
        <v>2016</v>
      </c>
      <c r="O1006" s="18">
        <f xml:space="preserve"> ROUND((J1006-L1006)/86400, 0)</f>
        <v>30</v>
      </c>
      <c r="P1006" t="b">
        <v>0</v>
      </c>
      <c r="Q1006">
        <v>95</v>
      </c>
      <c r="R1006" s="14">
        <f>IFERROR(ROUND(E1006/Q1006,2), "N/A")</f>
        <v>216.34</v>
      </c>
      <c r="S1006" t="b">
        <v>0</v>
      </c>
      <c r="T1006" t="s">
        <v>8277</v>
      </c>
      <c r="U1006" t="s">
        <v>8279</v>
      </c>
    </row>
    <row r="1007" spans="1:21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s="12">
        <f>ROUND(E1007/D1007, 0)</f>
        <v>1</v>
      </c>
      <c r="G1007" t="s">
        <v>8219</v>
      </c>
      <c r="H1007" t="s">
        <v>8223</v>
      </c>
      <c r="I1007" t="s">
        <v>8245</v>
      </c>
      <c r="J1007">
        <v>1446217183</v>
      </c>
      <c r="K1007" s="9">
        <f>(J1007/86400) + DATE(1970,1,1)</f>
        <v>42307.624803240746</v>
      </c>
      <c r="L1007">
        <v>1443538783</v>
      </c>
      <c r="M1007" s="9">
        <f>(L1007/86400) + DATE(1970,1,1)</f>
        <v>42276.624803240746</v>
      </c>
      <c r="N1007" s="18">
        <f>YEAR(M1007)</f>
        <v>2015</v>
      </c>
      <c r="O1007" s="18">
        <f xml:space="preserve"> ROUND((J1007-L1007)/86400, 0)</f>
        <v>31</v>
      </c>
      <c r="P1007" t="b">
        <v>0</v>
      </c>
      <c r="Q1007">
        <v>161</v>
      </c>
      <c r="R1007" s="14">
        <f>IFERROR(ROUND(E1007/Q1007,2), "N/A")</f>
        <v>932.31</v>
      </c>
      <c r="S1007" t="b">
        <v>0</v>
      </c>
      <c r="T1007" t="s">
        <v>8277</v>
      </c>
      <c r="U1007" t="s">
        <v>8279</v>
      </c>
    </row>
    <row r="1008" spans="1:21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s="12">
        <f>ROUND(E1008/D1008, 0)</f>
        <v>0</v>
      </c>
      <c r="G1008" t="s">
        <v>8219</v>
      </c>
      <c r="H1008" t="s">
        <v>8223</v>
      </c>
      <c r="I1008" t="s">
        <v>8245</v>
      </c>
      <c r="J1008">
        <v>1418368260</v>
      </c>
      <c r="K1008" s="9">
        <f>(J1008/86400) + DATE(1970,1,1)</f>
        <v>41985.299305555556</v>
      </c>
      <c r="L1008">
        <v>1417654672</v>
      </c>
      <c r="M1008" s="9">
        <f>(L1008/86400) + DATE(1970,1,1)</f>
        <v>41977.040185185186</v>
      </c>
      <c r="N1008" s="18">
        <f>YEAR(M1008)</f>
        <v>2014</v>
      </c>
      <c r="O1008" s="18">
        <f xml:space="preserve"> ROUND((J1008-L1008)/86400, 0)</f>
        <v>8</v>
      </c>
      <c r="P1008" t="b">
        <v>0</v>
      </c>
      <c r="Q1008">
        <v>8</v>
      </c>
      <c r="R1008" s="14">
        <f>IFERROR(ROUND(E1008/Q1008,2), "N/A")</f>
        <v>29.25</v>
      </c>
      <c r="S1008" t="b">
        <v>0</v>
      </c>
      <c r="T1008" t="s">
        <v>8277</v>
      </c>
      <c r="U1008" t="s">
        <v>8279</v>
      </c>
    </row>
    <row r="1009" spans="1:21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s="12">
        <f>ROUND(E1009/D1009, 0)</f>
        <v>0</v>
      </c>
      <c r="G1009" t="s">
        <v>8219</v>
      </c>
      <c r="H1009" t="s">
        <v>8223</v>
      </c>
      <c r="I1009" t="s">
        <v>8245</v>
      </c>
      <c r="J1009">
        <v>1481727623</v>
      </c>
      <c r="K1009" s="9">
        <f>(J1009/86400) + DATE(1970,1,1)</f>
        <v>42718.6252662037</v>
      </c>
      <c r="L1009">
        <v>1478095223</v>
      </c>
      <c r="M1009" s="9">
        <f>(L1009/86400) + DATE(1970,1,1)</f>
        <v>42676.583599537036</v>
      </c>
      <c r="N1009" s="18">
        <f>YEAR(M1009)</f>
        <v>2016</v>
      </c>
      <c r="O1009" s="18">
        <f xml:space="preserve"> ROUND((J1009-L1009)/86400, 0)</f>
        <v>42</v>
      </c>
      <c r="P1009" t="b">
        <v>0</v>
      </c>
      <c r="Q1009">
        <v>76</v>
      </c>
      <c r="R1009" s="14">
        <f>IFERROR(ROUND(E1009/Q1009,2), "N/A")</f>
        <v>174.95</v>
      </c>
      <c r="S1009" t="b">
        <v>0</v>
      </c>
      <c r="T1009" t="s">
        <v>8277</v>
      </c>
      <c r="U1009" t="s">
        <v>8279</v>
      </c>
    </row>
    <row r="1010" spans="1:21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s="12">
        <f>ROUND(E1010/D1010, 0)</f>
        <v>0</v>
      </c>
      <c r="G1010" t="s">
        <v>8219</v>
      </c>
      <c r="H1010" t="s">
        <v>8237</v>
      </c>
      <c r="I1010" t="s">
        <v>8255</v>
      </c>
      <c r="J1010">
        <v>1482953115</v>
      </c>
      <c r="K1010" s="9">
        <f>(J1010/86400) + DATE(1970,1,1)</f>
        <v>42732.809201388889</v>
      </c>
      <c r="L1010">
        <v>1480361115</v>
      </c>
      <c r="M1010" s="9">
        <f>(L1010/86400) + DATE(1970,1,1)</f>
        <v>42702.809201388889</v>
      </c>
      <c r="N1010" s="18">
        <f>YEAR(M1010)</f>
        <v>2016</v>
      </c>
      <c r="O1010" s="18">
        <f xml:space="preserve"> ROUND((J1010-L1010)/86400, 0)</f>
        <v>30</v>
      </c>
      <c r="P1010" t="b">
        <v>0</v>
      </c>
      <c r="Q1010">
        <v>1</v>
      </c>
      <c r="R1010" s="14">
        <f>IFERROR(ROUND(E1010/Q1010,2), "N/A")</f>
        <v>250</v>
      </c>
      <c r="S1010" t="b">
        <v>0</v>
      </c>
      <c r="T1010" t="s">
        <v>8277</v>
      </c>
      <c r="U1010" t="s">
        <v>8279</v>
      </c>
    </row>
    <row r="1011" spans="1:21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s="12">
        <f>ROUND(E1011/D1011, 0)</f>
        <v>0</v>
      </c>
      <c r="G1011" t="s">
        <v>8219</v>
      </c>
      <c r="H1011" t="s">
        <v>8223</v>
      </c>
      <c r="I1011" t="s">
        <v>8245</v>
      </c>
      <c r="J1011">
        <v>1466346646</v>
      </c>
      <c r="K1011" s="9">
        <f>(J1011/86400) + DATE(1970,1,1)</f>
        <v>42540.604699074072</v>
      </c>
      <c r="L1011">
        <v>1463754646</v>
      </c>
      <c r="M1011" s="9">
        <f>(L1011/86400) + DATE(1970,1,1)</f>
        <v>42510.604699074072</v>
      </c>
      <c r="N1011" s="18">
        <f>YEAR(M1011)</f>
        <v>2016</v>
      </c>
      <c r="O1011" s="18">
        <f xml:space="preserve"> ROUND((J1011-L1011)/86400, 0)</f>
        <v>30</v>
      </c>
      <c r="P1011" t="b">
        <v>0</v>
      </c>
      <c r="Q1011">
        <v>101</v>
      </c>
      <c r="R1011" s="14">
        <f>IFERROR(ROUND(E1011/Q1011,2), "N/A")</f>
        <v>65</v>
      </c>
      <c r="S1011" t="b">
        <v>0</v>
      </c>
      <c r="T1011" t="s">
        <v>8277</v>
      </c>
      <c r="U1011" t="s">
        <v>8279</v>
      </c>
    </row>
    <row r="1012" spans="1:21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s="12">
        <f>ROUND(E1012/D1012, 0)</f>
        <v>0</v>
      </c>
      <c r="G1012" t="s">
        <v>8219</v>
      </c>
      <c r="H1012" t="s">
        <v>8223</v>
      </c>
      <c r="I1012" t="s">
        <v>8245</v>
      </c>
      <c r="J1012">
        <v>1473044340</v>
      </c>
      <c r="K1012" s="9">
        <f>(J1012/86400) + DATE(1970,1,1)</f>
        <v>42618.124305555553</v>
      </c>
      <c r="L1012">
        <v>1468180462</v>
      </c>
      <c r="M1012" s="9">
        <f>(L1012/86400) + DATE(1970,1,1)</f>
        <v>42561.829421296294</v>
      </c>
      <c r="N1012" s="18">
        <f>YEAR(M1012)</f>
        <v>2016</v>
      </c>
      <c r="O1012" s="18">
        <f xml:space="preserve"> ROUND((J1012-L1012)/86400, 0)</f>
        <v>56</v>
      </c>
      <c r="P1012" t="b">
        <v>0</v>
      </c>
      <c r="Q1012">
        <v>4</v>
      </c>
      <c r="R1012" s="14">
        <f>IFERROR(ROUND(E1012/Q1012,2), "N/A")</f>
        <v>55</v>
      </c>
      <c r="S1012" t="b">
        <v>0</v>
      </c>
      <c r="T1012" t="s">
        <v>8277</v>
      </c>
      <c r="U1012" t="s">
        <v>8279</v>
      </c>
    </row>
    <row r="1013" spans="1:21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s="12">
        <f>ROUND(E1013/D1013, 0)</f>
        <v>0</v>
      </c>
      <c r="G1013" t="s">
        <v>8219</v>
      </c>
      <c r="H1013" t="s">
        <v>8223</v>
      </c>
      <c r="I1013" t="s">
        <v>8245</v>
      </c>
      <c r="J1013">
        <v>1418938395</v>
      </c>
      <c r="K1013" s="9">
        <f>(J1013/86400) + DATE(1970,1,1)</f>
        <v>41991.898090277777</v>
      </c>
      <c r="L1013">
        <v>1415050395</v>
      </c>
      <c r="M1013" s="9">
        <f>(L1013/86400) + DATE(1970,1,1)</f>
        <v>41946.898090277777</v>
      </c>
      <c r="N1013" s="18">
        <f>YEAR(M1013)</f>
        <v>2014</v>
      </c>
      <c r="O1013" s="18">
        <f xml:space="preserve"> ROUND((J1013-L1013)/86400, 0)</f>
        <v>45</v>
      </c>
      <c r="P1013" t="b">
        <v>0</v>
      </c>
      <c r="Q1013">
        <v>1</v>
      </c>
      <c r="R1013" s="14">
        <f>IFERROR(ROUND(E1013/Q1013,2), "N/A")</f>
        <v>75</v>
      </c>
      <c r="S1013" t="b">
        <v>0</v>
      </c>
      <c r="T1013" t="s">
        <v>8277</v>
      </c>
      <c r="U1013" t="s">
        <v>8279</v>
      </c>
    </row>
    <row r="1014" spans="1:21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s="12">
        <f>ROUND(E1014/D1014, 0)</f>
        <v>215</v>
      </c>
      <c r="G1014" t="s">
        <v>8219</v>
      </c>
      <c r="H1014" t="s">
        <v>8223</v>
      </c>
      <c r="I1014" t="s">
        <v>8245</v>
      </c>
      <c r="J1014">
        <v>1485254052</v>
      </c>
      <c r="K1014" s="9">
        <f>(J1014/86400) + DATE(1970,1,1)</f>
        <v>42759.440416666665</v>
      </c>
      <c r="L1014">
        <v>1481366052</v>
      </c>
      <c r="M1014" s="9">
        <f>(L1014/86400) + DATE(1970,1,1)</f>
        <v>42714.440416666665</v>
      </c>
      <c r="N1014" s="18">
        <f>YEAR(M1014)</f>
        <v>2016</v>
      </c>
      <c r="O1014" s="18">
        <f xml:space="preserve"> ROUND((J1014-L1014)/86400, 0)</f>
        <v>45</v>
      </c>
      <c r="P1014" t="b">
        <v>0</v>
      </c>
      <c r="Q1014">
        <v>775</v>
      </c>
      <c r="R1014" s="14">
        <f>IFERROR(ROUND(E1014/Q1014,2), "N/A")</f>
        <v>1389.36</v>
      </c>
      <c r="S1014" t="b">
        <v>0</v>
      </c>
      <c r="T1014" t="s">
        <v>8277</v>
      </c>
      <c r="U1014" t="s">
        <v>8279</v>
      </c>
    </row>
    <row r="1015" spans="1:21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s="12">
        <f>ROUND(E1015/D1015, 0)</f>
        <v>0</v>
      </c>
      <c r="G1015" t="s">
        <v>8219</v>
      </c>
      <c r="H1015" t="s">
        <v>8223</v>
      </c>
      <c r="I1015" t="s">
        <v>8245</v>
      </c>
      <c r="J1015">
        <v>1451419200</v>
      </c>
      <c r="K1015" s="9">
        <f>(J1015/86400) + DATE(1970,1,1)</f>
        <v>42367.833333333328</v>
      </c>
      <c r="L1015">
        <v>1449000056</v>
      </c>
      <c r="M1015" s="9">
        <f>(L1015/86400) + DATE(1970,1,1)</f>
        <v>42339.833981481483</v>
      </c>
      <c r="N1015" s="18">
        <f>YEAR(M1015)</f>
        <v>2015</v>
      </c>
      <c r="O1015" s="18">
        <f xml:space="preserve"> ROUND((J1015-L1015)/86400, 0)</f>
        <v>28</v>
      </c>
      <c r="P1015" t="b">
        <v>0</v>
      </c>
      <c r="Q1015">
        <v>90</v>
      </c>
      <c r="R1015" s="14">
        <f>IFERROR(ROUND(E1015/Q1015,2), "N/A")</f>
        <v>95.91</v>
      </c>
      <c r="S1015" t="b">
        <v>0</v>
      </c>
      <c r="T1015" t="s">
        <v>8277</v>
      </c>
      <c r="U1015" t="s">
        <v>8279</v>
      </c>
    </row>
    <row r="1016" spans="1:21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s="12">
        <f>ROUND(E1016/D1016, 0)</f>
        <v>0</v>
      </c>
      <c r="G1016" t="s">
        <v>8219</v>
      </c>
      <c r="H1016" t="s">
        <v>8223</v>
      </c>
      <c r="I1016" t="s">
        <v>8245</v>
      </c>
      <c r="J1016">
        <v>1420070615</v>
      </c>
      <c r="K1016" s="9">
        <f>(J1016/86400) + DATE(1970,1,1)</f>
        <v>42005.002488425926</v>
      </c>
      <c r="L1016">
        <v>1415750615</v>
      </c>
      <c r="M1016" s="9">
        <f>(L1016/86400) + DATE(1970,1,1)</f>
        <v>41955.002488425926</v>
      </c>
      <c r="N1016" s="18">
        <f>YEAR(M1016)</f>
        <v>2014</v>
      </c>
      <c r="O1016" s="18">
        <f xml:space="preserve"> ROUND((J1016-L1016)/86400, 0)</f>
        <v>50</v>
      </c>
      <c r="P1016" t="b">
        <v>0</v>
      </c>
      <c r="Q1016">
        <v>16</v>
      </c>
      <c r="R1016" s="14">
        <f>IFERROR(ROUND(E1016/Q1016,2), "N/A")</f>
        <v>191.25</v>
      </c>
      <c r="S1016" t="b">
        <v>0</v>
      </c>
      <c r="T1016" t="s">
        <v>8277</v>
      </c>
      <c r="U1016" t="s">
        <v>8279</v>
      </c>
    </row>
    <row r="1017" spans="1:21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s="12">
        <f>ROUND(E1017/D1017, 0)</f>
        <v>0</v>
      </c>
      <c r="G1017" t="s">
        <v>8219</v>
      </c>
      <c r="H1017" t="s">
        <v>8239</v>
      </c>
      <c r="I1017" t="s">
        <v>8256</v>
      </c>
      <c r="J1017">
        <v>1448489095</v>
      </c>
      <c r="K1017" s="9">
        <f>(J1017/86400) + DATE(1970,1,1)</f>
        <v>42333.920081018514</v>
      </c>
      <c r="L1017">
        <v>1445893495</v>
      </c>
      <c r="M1017" s="9">
        <f>(L1017/86400) + DATE(1970,1,1)</f>
        <v>42303.878414351857</v>
      </c>
      <c r="N1017" s="18">
        <f>YEAR(M1017)</f>
        <v>2015</v>
      </c>
      <c r="O1017" s="18">
        <f xml:space="preserve"> ROUND((J1017-L1017)/86400, 0)</f>
        <v>30</v>
      </c>
      <c r="P1017" t="b">
        <v>0</v>
      </c>
      <c r="Q1017">
        <v>6</v>
      </c>
      <c r="R1017" s="14">
        <f>IFERROR(ROUND(E1017/Q1017,2), "N/A")</f>
        <v>40</v>
      </c>
      <c r="S1017" t="b">
        <v>0</v>
      </c>
      <c r="T1017" t="s">
        <v>8277</v>
      </c>
      <c r="U1017" t="s">
        <v>8279</v>
      </c>
    </row>
    <row r="1018" spans="1:21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s="12">
        <f>ROUND(E1018/D1018, 0)</f>
        <v>0</v>
      </c>
      <c r="G1018" t="s">
        <v>8219</v>
      </c>
      <c r="H1018" t="s">
        <v>8223</v>
      </c>
      <c r="I1018" t="s">
        <v>8245</v>
      </c>
      <c r="J1018">
        <v>1459992856</v>
      </c>
      <c r="K1018" s="9">
        <f>(J1018/86400) + DATE(1970,1,1)</f>
        <v>42467.065462962964</v>
      </c>
      <c r="L1018">
        <v>1456108456</v>
      </c>
      <c r="M1018" s="9">
        <f>(L1018/86400) + DATE(1970,1,1)</f>
        <v>42422.107129629629</v>
      </c>
      <c r="N1018" s="18">
        <f>YEAR(M1018)</f>
        <v>2016</v>
      </c>
      <c r="O1018" s="18">
        <f xml:space="preserve"> ROUND((J1018-L1018)/86400, 0)</f>
        <v>45</v>
      </c>
      <c r="P1018" t="b">
        <v>0</v>
      </c>
      <c r="Q1018">
        <v>38</v>
      </c>
      <c r="R1018" s="14">
        <f>IFERROR(ROUND(E1018/Q1018,2), "N/A")</f>
        <v>74.790000000000006</v>
      </c>
      <c r="S1018" t="b">
        <v>0</v>
      </c>
      <c r="T1018" t="s">
        <v>8277</v>
      </c>
      <c r="U1018" t="s">
        <v>8279</v>
      </c>
    </row>
    <row r="1019" spans="1:21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s="12">
        <f>ROUND(E1019/D1019, 0)</f>
        <v>0</v>
      </c>
      <c r="G1019" t="s">
        <v>8219</v>
      </c>
      <c r="H1019" t="s">
        <v>8223</v>
      </c>
      <c r="I1019" t="s">
        <v>8245</v>
      </c>
      <c r="J1019">
        <v>1448125935</v>
      </c>
      <c r="K1019" s="9">
        <f>(J1019/86400) + DATE(1970,1,1)</f>
        <v>42329.716840277775</v>
      </c>
      <c r="L1019">
        <v>1444666335</v>
      </c>
      <c r="M1019" s="9">
        <f>(L1019/86400) + DATE(1970,1,1)</f>
        <v>42289.675173611111</v>
      </c>
      <c r="N1019" s="18">
        <f>YEAR(M1019)</f>
        <v>2015</v>
      </c>
      <c r="O1019" s="18">
        <f xml:space="preserve"> ROUND((J1019-L1019)/86400, 0)</f>
        <v>40</v>
      </c>
      <c r="P1019" t="b">
        <v>0</v>
      </c>
      <c r="Q1019">
        <v>355</v>
      </c>
      <c r="R1019" s="14">
        <f>IFERROR(ROUND(E1019/Q1019,2), "N/A")</f>
        <v>161.12</v>
      </c>
      <c r="S1019" t="b">
        <v>0</v>
      </c>
      <c r="T1019" t="s">
        <v>8277</v>
      </c>
      <c r="U1019" t="s">
        <v>8279</v>
      </c>
    </row>
    <row r="1020" spans="1:21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s="12">
        <f>ROUND(E1020/D1020, 0)</f>
        <v>0</v>
      </c>
      <c r="G1020" t="s">
        <v>8219</v>
      </c>
      <c r="H1020" t="s">
        <v>8223</v>
      </c>
      <c r="I1020" t="s">
        <v>8245</v>
      </c>
      <c r="J1020">
        <v>1468496933</v>
      </c>
      <c r="K1020" s="9">
        <f>(J1020/86400) + DATE(1970,1,1)</f>
        <v>42565.492280092592</v>
      </c>
      <c r="L1020">
        <v>1465904933</v>
      </c>
      <c r="M1020" s="9">
        <f>(L1020/86400) + DATE(1970,1,1)</f>
        <v>42535.492280092592</v>
      </c>
      <c r="N1020" s="18">
        <f>YEAR(M1020)</f>
        <v>2016</v>
      </c>
      <c r="O1020" s="18">
        <f xml:space="preserve"> ROUND((J1020-L1020)/86400, 0)</f>
        <v>30</v>
      </c>
      <c r="P1020" t="b">
        <v>0</v>
      </c>
      <c r="Q1020">
        <v>7</v>
      </c>
      <c r="R1020" s="14">
        <f>IFERROR(ROUND(E1020/Q1020,2), "N/A")</f>
        <v>88.71</v>
      </c>
      <c r="S1020" t="b">
        <v>0</v>
      </c>
      <c r="T1020" t="s">
        <v>8277</v>
      </c>
      <c r="U1020" t="s">
        <v>8279</v>
      </c>
    </row>
    <row r="1021" spans="1:21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s="12">
        <f>ROUND(E1021/D1021, 0)</f>
        <v>0</v>
      </c>
      <c r="G1021" t="s">
        <v>8219</v>
      </c>
      <c r="H1021" t="s">
        <v>8223</v>
      </c>
      <c r="I1021" t="s">
        <v>8245</v>
      </c>
      <c r="J1021">
        <v>1423092149</v>
      </c>
      <c r="K1021" s="9">
        <f>(J1021/86400) + DATE(1970,1,1)</f>
        <v>42039.973946759259</v>
      </c>
      <c r="L1021">
        <v>1420500149</v>
      </c>
      <c r="M1021" s="9">
        <f>(L1021/86400) + DATE(1970,1,1)</f>
        <v>42009.973946759259</v>
      </c>
      <c r="N1021" s="18">
        <f>YEAR(M1021)</f>
        <v>2015</v>
      </c>
      <c r="O1021" s="18">
        <f xml:space="preserve"> ROUND((J1021-L1021)/86400, 0)</f>
        <v>30</v>
      </c>
      <c r="P1021" t="b">
        <v>0</v>
      </c>
      <c r="Q1021">
        <v>400</v>
      </c>
      <c r="R1021" s="14">
        <f>IFERROR(ROUND(E1021/Q1021,2), "N/A")</f>
        <v>53.25</v>
      </c>
      <c r="S1021" t="b">
        <v>0</v>
      </c>
      <c r="T1021" t="s">
        <v>8277</v>
      </c>
      <c r="U1021" t="s">
        <v>8279</v>
      </c>
    </row>
    <row r="1022" spans="1:21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s="12">
        <f>ROUND(E1022/D1022, 0)</f>
        <v>2</v>
      </c>
      <c r="G1022" t="s">
        <v>8218</v>
      </c>
      <c r="H1022" t="s">
        <v>8228</v>
      </c>
      <c r="I1022" t="s">
        <v>8250</v>
      </c>
      <c r="J1022">
        <v>1433206020</v>
      </c>
      <c r="K1022" s="9">
        <f>(J1022/86400) + DATE(1970,1,1)</f>
        <v>42157.032638888893</v>
      </c>
      <c r="L1022">
        <v>1430617209</v>
      </c>
      <c r="M1022" s="9">
        <f>(L1022/86400) + DATE(1970,1,1)</f>
        <v>42127.069548611107</v>
      </c>
      <c r="N1022" s="18">
        <f>YEAR(M1022)</f>
        <v>2015</v>
      </c>
      <c r="O1022" s="18">
        <f xml:space="preserve"> ROUND((J1022-L1022)/86400, 0)</f>
        <v>30</v>
      </c>
      <c r="P1022" t="b">
        <v>0</v>
      </c>
      <c r="Q1022">
        <v>30</v>
      </c>
      <c r="R1022" s="14">
        <f>IFERROR(ROUND(E1022/Q1022,2), "N/A")</f>
        <v>106.2</v>
      </c>
      <c r="S1022" t="b">
        <v>1</v>
      </c>
      <c r="T1022" t="s">
        <v>8283</v>
      </c>
      <c r="U1022" t="s">
        <v>8288</v>
      </c>
    </row>
    <row r="1023" spans="1:21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s="12">
        <f>ROUND(E1023/D1023, 0)</f>
        <v>4</v>
      </c>
      <c r="G1023" t="s">
        <v>8218</v>
      </c>
      <c r="H1023" t="s">
        <v>8223</v>
      </c>
      <c r="I1023" t="s">
        <v>8245</v>
      </c>
      <c r="J1023">
        <v>1445054400</v>
      </c>
      <c r="K1023" s="9">
        <f>(J1023/86400) + DATE(1970,1,1)</f>
        <v>42294.166666666672</v>
      </c>
      <c r="L1023">
        <v>1443074571</v>
      </c>
      <c r="M1023" s="9">
        <f>(L1023/86400) + DATE(1970,1,1)</f>
        <v>42271.251979166671</v>
      </c>
      <c r="N1023" s="18">
        <f>YEAR(M1023)</f>
        <v>2015</v>
      </c>
      <c r="O1023" s="18">
        <f xml:space="preserve"> ROUND((J1023-L1023)/86400, 0)</f>
        <v>23</v>
      </c>
      <c r="P1023" t="b">
        <v>1</v>
      </c>
      <c r="Q1023">
        <v>478</v>
      </c>
      <c r="R1023" s="14">
        <f>IFERROR(ROUND(E1023/Q1023,2), "N/A")</f>
        <v>22.08</v>
      </c>
      <c r="S1023" t="b">
        <v>1</v>
      </c>
      <c r="T1023" t="s">
        <v>8283</v>
      </c>
      <c r="U1023" t="s">
        <v>8288</v>
      </c>
    </row>
    <row r="1024" spans="1:21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s="12">
        <f>ROUND(E1024/D1024, 0)</f>
        <v>1</v>
      </c>
      <c r="G1024" t="s">
        <v>8218</v>
      </c>
      <c r="H1024" t="s">
        <v>8223</v>
      </c>
      <c r="I1024" t="s">
        <v>8245</v>
      </c>
      <c r="J1024">
        <v>1431876677</v>
      </c>
      <c r="K1024" s="9">
        <f>(J1024/86400) + DATE(1970,1,1)</f>
        <v>42141.646724537037</v>
      </c>
      <c r="L1024">
        <v>1429284677</v>
      </c>
      <c r="M1024" s="9">
        <f>(L1024/86400) + DATE(1970,1,1)</f>
        <v>42111.646724537037</v>
      </c>
      <c r="N1024" s="18">
        <f>YEAR(M1024)</f>
        <v>2015</v>
      </c>
      <c r="O1024" s="18">
        <f xml:space="preserve"> ROUND((J1024-L1024)/86400, 0)</f>
        <v>30</v>
      </c>
      <c r="P1024" t="b">
        <v>1</v>
      </c>
      <c r="Q1024">
        <v>74</v>
      </c>
      <c r="R1024" s="14">
        <f>IFERROR(ROUND(E1024/Q1024,2), "N/A")</f>
        <v>31.05</v>
      </c>
      <c r="S1024" t="b">
        <v>1</v>
      </c>
      <c r="T1024" t="s">
        <v>8283</v>
      </c>
      <c r="U1024" t="s">
        <v>8288</v>
      </c>
    </row>
    <row r="1025" spans="1:21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s="12">
        <f>ROUND(E1025/D1025, 0)</f>
        <v>2</v>
      </c>
      <c r="G1025" t="s">
        <v>8218</v>
      </c>
      <c r="H1025" t="s">
        <v>8224</v>
      </c>
      <c r="I1025" t="s">
        <v>8246</v>
      </c>
      <c r="J1025">
        <v>1434837861</v>
      </c>
      <c r="K1025" s="9">
        <f>(J1025/86400) + DATE(1970,1,1)</f>
        <v>42175.919687500005</v>
      </c>
      <c r="L1025">
        <v>1432245861</v>
      </c>
      <c r="M1025" s="9">
        <f>(L1025/86400) + DATE(1970,1,1)</f>
        <v>42145.919687500005</v>
      </c>
      <c r="N1025" s="18">
        <f>YEAR(M1025)</f>
        <v>2015</v>
      </c>
      <c r="O1025" s="18">
        <f xml:space="preserve"> ROUND((J1025-L1025)/86400, 0)</f>
        <v>30</v>
      </c>
      <c r="P1025" t="b">
        <v>0</v>
      </c>
      <c r="Q1025">
        <v>131</v>
      </c>
      <c r="R1025" s="14">
        <f>IFERROR(ROUND(E1025/Q1025,2), "N/A")</f>
        <v>36.21</v>
      </c>
      <c r="S1025" t="b">
        <v>1</v>
      </c>
      <c r="T1025" t="s">
        <v>8283</v>
      </c>
      <c r="U1025" t="s">
        <v>8288</v>
      </c>
    </row>
    <row r="1026" spans="1:21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s="12">
        <f>ROUND(E1026/D1026, 0)</f>
        <v>1</v>
      </c>
      <c r="G1026" t="s">
        <v>8218</v>
      </c>
      <c r="H1026" t="s">
        <v>8234</v>
      </c>
      <c r="I1026" t="s">
        <v>8254</v>
      </c>
      <c r="J1026">
        <v>1454248563</v>
      </c>
      <c r="K1026" s="9">
        <f>(J1026/86400) + DATE(1970,1,1)</f>
        <v>42400.580590277779</v>
      </c>
      <c r="L1026">
        <v>1451656563</v>
      </c>
      <c r="M1026" s="9">
        <f>(L1026/86400) + DATE(1970,1,1)</f>
        <v>42370.580590277779</v>
      </c>
      <c r="N1026" s="18">
        <f>YEAR(M1026)</f>
        <v>2016</v>
      </c>
      <c r="O1026" s="18">
        <f xml:space="preserve"> ROUND((J1026-L1026)/86400, 0)</f>
        <v>30</v>
      </c>
      <c r="P1026" t="b">
        <v>1</v>
      </c>
      <c r="Q1026">
        <v>61</v>
      </c>
      <c r="R1026" s="14">
        <f>IFERROR(ROUND(E1026/Q1026,2), "N/A")</f>
        <v>388.98</v>
      </c>
      <c r="S1026" t="b">
        <v>1</v>
      </c>
      <c r="T1026" t="s">
        <v>8283</v>
      </c>
      <c r="U1026" t="s">
        <v>8288</v>
      </c>
    </row>
    <row r="1027" spans="1:21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s="12">
        <f>ROUND(E1027/D1027, 0)</f>
        <v>1</v>
      </c>
      <c r="G1027" t="s">
        <v>8218</v>
      </c>
      <c r="H1027" t="s">
        <v>8223</v>
      </c>
      <c r="I1027" t="s">
        <v>8245</v>
      </c>
      <c r="J1027">
        <v>1426532437</v>
      </c>
      <c r="K1027" s="9">
        <f>(J1027/86400) + DATE(1970,1,1)</f>
        <v>42079.792094907403</v>
      </c>
      <c r="L1027">
        <v>1423944037</v>
      </c>
      <c r="M1027" s="9">
        <f>(L1027/86400) + DATE(1970,1,1)</f>
        <v>42049.833761574075</v>
      </c>
      <c r="N1027" s="18">
        <f>YEAR(M1027)</f>
        <v>2015</v>
      </c>
      <c r="O1027" s="18">
        <f xml:space="preserve"> ROUND((J1027-L1027)/86400, 0)</f>
        <v>30</v>
      </c>
      <c r="P1027" t="b">
        <v>1</v>
      </c>
      <c r="Q1027">
        <v>1071</v>
      </c>
      <c r="R1027" s="14">
        <f>IFERROR(ROUND(E1027/Q1027,2), "N/A")</f>
        <v>71.849999999999994</v>
      </c>
      <c r="S1027" t="b">
        <v>1</v>
      </c>
      <c r="T1027" t="s">
        <v>8283</v>
      </c>
      <c r="U1027" t="s">
        <v>8288</v>
      </c>
    </row>
    <row r="1028" spans="1:21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s="12">
        <f>ROUND(E1028/D1028, 0)</f>
        <v>1</v>
      </c>
      <c r="G1028" t="s">
        <v>8218</v>
      </c>
      <c r="H1028" t="s">
        <v>8224</v>
      </c>
      <c r="I1028" t="s">
        <v>8246</v>
      </c>
      <c r="J1028">
        <v>1459414016</v>
      </c>
      <c r="K1028" s="9">
        <f>(J1028/86400) + DATE(1970,1,1)</f>
        <v>42460.365925925929</v>
      </c>
      <c r="L1028">
        <v>1456480016</v>
      </c>
      <c r="M1028" s="9">
        <f>(L1028/86400) + DATE(1970,1,1)</f>
        <v>42426.407592592594</v>
      </c>
      <c r="N1028" s="18">
        <f>YEAR(M1028)</f>
        <v>2016</v>
      </c>
      <c r="O1028" s="18">
        <f xml:space="preserve"> ROUND((J1028-L1028)/86400, 0)</f>
        <v>34</v>
      </c>
      <c r="P1028" t="b">
        <v>1</v>
      </c>
      <c r="Q1028">
        <v>122</v>
      </c>
      <c r="R1028" s="14">
        <f>IFERROR(ROUND(E1028/Q1028,2), "N/A")</f>
        <v>57.38</v>
      </c>
      <c r="S1028" t="b">
        <v>1</v>
      </c>
      <c r="T1028" t="s">
        <v>8283</v>
      </c>
      <c r="U1028" t="s">
        <v>8288</v>
      </c>
    </row>
    <row r="1029" spans="1:21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s="12">
        <f>ROUND(E1029/D1029, 0)</f>
        <v>1</v>
      </c>
      <c r="G1029" t="s">
        <v>8218</v>
      </c>
      <c r="H1029" t="s">
        <v>8223</v>
      </c>
      <c r="I1029" t="s">
        <v>8245</v>
      </c>
      <c r="J1029">
        <v>1414025347</v>
      </c>
      <c r="K1029" s="9">
        <f>(J1029/86400) + DATE(1970,1,1)</f>
        <v>41935.034108796295</v>
      </c>
      <c r="L1029">
        <v>1411433347</v>
      </c>
      <c r="M1029" s="9">
        <f>(L1029/86400) + DATE(1970,1,1)</f>
        <v>41905.034108796295</v>
      </c>
      <c r="N1029" s="18">
        <f>YEAR(M1029)</f>
        <v>2014</v>
      </c>
      <c r="O1029" s="18">
        <f xml:space="preserve"> ROUND((J1029-L1029)/86400, 0)</f>
        <v>30</v>
      </c>
      <c r="P1029" t="b">
        <v>1</v>
      </c>
      <c r="Q1029">
        <v>111</v>
      </c>
      <c r="R1029" s="14">
        <f>IFERROR(ROUND(E1029/Q1029,2), "N/A")</f>
        <v>69.67</v>
      </c>
      <c r="S1029" t="b">
        <v>1</v>
      </c>
      <c r="T1029" t="s">
        <v>8283</v>
      </c>
      <c r="U1029" t="s">
        <v>8288</v>
      </c>
    </row>
    <row r="1030" spans="1:21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s="12">
        <f>ROUND(E1030/D1030, 0)</f>
        <v>1</v>
      </c>
      <c r="G1030" t="s">
        <v>8218</v>
      </c>
      <c r="H1030" t="s">
        <v>8224</v>
      </c>
      <c r="I1030" t="s">
        <v>8246</v>
      </c>
      <c r="J1030">
        <v>1488830400</v>
      </c>
      <c r="K1030" s="9">
        <f>(J1030/86400) + DATE(1970,1,1)</f>
        <v>42800.833333333328</v>
      </c>
      <c r="L1030">
        <v>1484924605</v>
      </c>
      <c r="M1030" s="9">
        <f>(L1030/86400) + DATE(1970,1,1)</f>
        <v>42755.627372685187</v>
      </c>
      <c r="N1030" s="18">
        <f>YEAR(M1030)</f>
        <v>2017</v>
      </c>
      <c r="O1030" s="18">
        <f xml:space="preserve"> ROUND((J1030-L1030)/86400, 0)</f>
        <v>45</v>
      </c>
      <c r="P1030" t="b">
        <v>1</v>
      </c>
      <c r="Q1030">
        <v>255</v>
      </c>
      <c r="R1030" s="14">
        <f>IFERROR(ROUND(E1030/Q1030,2), "N/A")</f>
        <v>45.99</v>
      </c>
      <c r="S1030" t="b">
        <v>1</v>
      </c>
      <c r="T1030" t="s">
        <v>8283</v>
      </c>
      <c r="U1030" t="s">
        <v>8288</v>
      </c>
    </row>
    <row r="1031" spans="1:21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s="12">
        <f>ROUND(E1031/D1031, 0)</f>
        <v>1</v>
      </c>
      <c r="G1031" t="s">
        <v>8218</v>
      </c>
      <c r="H1031" t="s">
        <v>8234</v>
      </c>
      <c r="I1031" t="s">
        <v>8254</v>
      </c>
      <c r="J1031">
        <v>1428184740</v>
      </c>
      <c r="K1031" s="9">
        <f>(J1031/86400) + DATE(1970,1,1)</f>
        <v>42098.915972222225</v>
      </c>
      <c r="L1031">
        <v>1423501507</v>
      </c>
      <c r="M1031" s="9">
        <f>(L1031/86400) + DATE(1970,1,1)</f>
        <v>42044.711886574078</v>
      </c>
      <c r="N1031" s="18">
        <f>YEAR(M1031)</f>
        <v>2015</v>
      </c>
      <c r="O1031" s="18">
        <f xml:space="preserve"> ROUND((J1031-L1031)/86400, 0)</f>
        <v>54</v>
      </c>
      <c r="P1031" t="b">
        <v>0</v>
      </c>
      <c r="Q1031">
        <v>141</v>
      </c>
      <c r="R1031" s="14">
        <f>IFERROR(ROUND(E1031/Q1031,2), "N/A")</f>
        <v>79.260000000000005</v>
      </c>
      <c r="S1031" t="b">
        <v>1</v>
      </c>
      <c r="T1031" t="s">
        <v>8283</v>
      </c>
      <c r="U1031" t="s">
        <v>8288</v>
      </c>
    </row>
    <row r="1032" spans="1:21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s="12">
        <f>ROUND(E1032/D1032, 0)</f>
        <v>3</v>
      </c>
      <c r="G1032" t="s">
        <v>8218</v>
      </c>
      <c r="H1032" t="s">
        <v>8223</v>
      </c>
      <c r="I1032" t="s">
        <v>8245</v>
      </c>
      <c r="J1032">
        <v>1473680149</v>
      </c>
      <c r="K1032" s="9">
        <f>(J1032/86400) + DATE(1970,1,1)</f>
        <v>42625.483206018514</v>
      </c>
      <c r="L1032">
        <v>1472470549</v>
      </c>
      <c r="M1032" s="9">
        <f>(L1032/86400) + DATE(1970,1,1)</f>
        <v>42611.483206018514</v>
      </c>
      <c r="N1032" s="18">
        <f>YEAR(M1032)</f>
        <v>2016</v>
      </c>
      <c r="O1032" s="18">
        <f xml:space="preserve"> ROUND((J1032-L1032)/86400, 0)</f>
        <v>14</v>
      </c>
      <c r="P1032" t="b">
        <v>0</v>
      </c>
      <c r="Q1032">
        <v>159</v>
      </c>
      <c r="R1032" s="14">
        <f>IFERROR(ROUND(E1032/Q1032,2), "N/A")</f>
        <v>43.03</v>
      </c>
      <c r="S1032" t="b">
        <v>1</v>
      </c>
      <c r="T1032" t="s">
        <v>8283</v>
      </c>
      <c r="U1032" t="s">
        <v>8288</v>
      </c>
    </row>
    <row r="1033" spans="1:21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s="12">
        <f>ROUND(E1033/D1033, 0)</f>
        <v>1</v>
      </c>
      <c r="G1033" t="s">
        <v>8218</v>
      </c>
      <c r="H1033" t="s">
        <v>8223</v>
      </c>
      <c r="I1033" t="s">
        <v>8245</v>
      </c>
      <c r="J1033">
        <v>1450290010</v>
      </c>
      <c r="K1033" s="9">
        <f>(J1033/86400) + DATE(1970,1,1)</f>
        <v>42354.764004629629</v>
      </c>
      <c r="L1033">
        <v>1447698010</v>
      </c>
      <c r="M1033" s="9">
        <f>(L1033/86400) + DATE(1970,1,1)</f>
        <v>42324.764004629629</v>
      </c>
      <c r="N1033" s="18">
        <f>YEAR(M1033)</f>
        <v>2015</v>
      </c>
      <c r="O1033" s="18">
        <f xml:space="preserve"> ROUND((J1033-L1033)/86400, 0)</f>
        <v>30</v>
      </c>
      <c r="P1033" t="b">
        <v>0</v>
      </c>
      <c r="Q1033">
        <v>99</v>
      </c>
      <c r="R1033" s="14">
        <f>IFERROR(ROUND(E1033/Q1033,2), "N/A")</f>
        <v>108.48</v>
      </c>
      <c r="S1033" t="b">
        <v>1</v>
      </c>
      <c r="T1033" t="s">
        <v>8283</v>
      </c>
      <c r="U1033" t="s">
        <v>8288</v>
      </c>
    </row>
    <row r="1034" spans="1:21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s="12">
        <f>ROUND(E1034/D1034, 0)</f>
        <v>1</v>
      </c>
      <c r="G1034" t="s">
        <v>8218</v>
      </c>
      <c r="H1034" t="s">
        <v>8223</v>
      </c>
      <c r="I1034" t="s">
        <v>8245</v>
      </c>
      <c r="J1034">
        <v>1466697625</v>
      </c>
      <c r="K1034" s="9">
        <f>(J1034/86400) + DATE(1970,1,1)</f>
        <v>42544.666956018518</v>
      </c>
      <c r="L1034">
        <v>1464105625</v>
      </c>
      <c r="M1034" s="9">
        <f>(L1034/86400) + DATE(1970,1,1)</f>
        <v>42514.666956018518</v>
      </c>
      <c r="N1034" s="18">
        <f>YEAR(M1034)</f>
        <v>2016</v>
      </c>
      <c r="O1034" s="18">
        <f xml:space="preserve"> ROUND((J1034-L1034)/86400, 0)</f>
        <v>30</v>
      </c>
      <c r="P1034" t="b">
        <v>0</v>
      </c>
      <c r="Q1034">
        <v>96</v>
      </c>
      <c r="R1034" s="14">
        <f>IFERROR(ROUND(E1034/Q1034,2), "N/A")</f>
        <v>61.03</v>
      </c>
      <c r="S1034" t="b">
        <v>1</v>
      </c>
      <c r="T1034" t="s">
        <v>8283</v>
      </c>
      <c r="U1034" t="s">
        <v>8288</v>
      </c>
    </row>
    <row r="1035" spans="1:21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s="12">
        <f>ROUND(E1035/D1035, 0)</f>
        <v>1</v>
      </c>
      <c r="G1035" t="s">
        <v>8218</v>
      </c>
      <c r="H1035" t="s">
        <v>8224</v>
      </c>
      <c r="I1035" t="s">
        <v>8246</v>
      </c>
      <c r="J1035">
        <v>1481564080</v>
      </c>
      <c r="K1035" s="9">
        <f>(J1035/86400) + DATE(1970,1,1)</f>
        <v>42716.732407407406</v>
      </c>
      <c r="L1035">
        <v>1479144880</v>
      </c>
      <c r="M1035" s="9">
        <f>(L1035/86400) + DATE(1970,1,1)</f>
        <v>42688.732407407406</v>
      </c>
      <c r="N1035" s="18">
        <f>YEAR(M1035)</f>
        <v>2016</v>
      </c>
      <c r="O1035" s="18">
        <f xml:space="preserve"> ROUND((J1035-L1035)/86400, 0)</f>
        <v>28</v>
      </c>
      <c r="P1035" t="b">
        <v>0</v>
      </c>
      <c r="Q1035">
        <v>27</v>
      </c>
      <c r="R1035" s="14">
        <f>IFERROR(ROUND(E1035/Q1035,2), "N/A")</f>
        <v>50.59</v>
      </c>
      <c r="S1035" t="b">
        <v>1</v>
      </c>
      <c r="T1035" t="s">
        <v>8283</v>
      </c>
      <c r="U1035" t="s">
        <v>8288</v>
      </c>
    </row>
    <row r="1036" spans="1:21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s="12">
        <f>ROUND(E1036/D1036, 0)</f>
        <v>1</v>
      </c>
      <c r="G1036" t="s">
        <v>8218</v>
      </c>
      <c r="H1036" t="s">
        <v>8223</v>
      </c>
      <c r="I1036" t="s">
        <v>8245</v>
      </c>
      <c r="J1036">
        <v>1470369540</v>
      </c>
      <c r="K1036" s="9">
        <f>(J1036/86400) + DATE(1970,1,1)</f>
        <v>42587.165972222225</v>
      </c>
      <c r="L1036">
        <v>1467604804</v>
      </c>
      <c r="M1036" s="9">
        <f>(L1036/86400) + DATE(1970,1,1)</f>
        <v>42555.166712962964</v>
      </c>
      <c r="N1036" s="18">
        <f>YEAR(M1036)</f>
        <v>2016</v>
      </c>
      <c r="O1036" s="18">
        <f xml:space="preserve"> ROUND((J1036-L1036)/86400, 0)</f>
        <v>32</v>
      </c>
      <c r="P1036" t="b">
        <v>0</v>
      </c>
      <c r="Q1036">
        <v>166</v>
      </c>
      <c r="R1036" s="14">
        <f>IFERROR(ROUND(E1036/Q1036,2), "N/A")</f>
        <v>39.159999999999997</v>
      </c>
      <c r="S1036" t="b">
        <v>1</v>
      </c>
      <c r="T1036" t="s">
        <v>8283</v>
      </c>
      <c r="U1036" t="s">
        <v>8288</v>
      </c>
    </row>
    <row r="1037" spans="1:21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s="12">
        <f>ROUND(E1037/D1037, 0)</f>
        <v>1</v>
      </c>
      <c r="G1037" t="s">
        <v>8218</v>
      </c>
      <c r="H1037" t="s">
        <v>8223</v>
      </c>
      <c r="I1037" t="s">
        <v>8245</v>
      </c>
      <c r="J1037">
        <v>1423668220</v>
      </c>
      <c r="K1037" s="9">
        <f>(J1037/86400) + DATE(1970,1,1)</f>
        <v>42046.641435185185</v>
      </c>
      <c r="L1037">
        <v>1421076220</v>
      </c>
      <c r="M1037" s="9">
        <f>(L1037/86400) + DATE(1970,1,1)</f>
        <v>42016.641435185185</v>
      </c>
      <c r="N1037" s="18">
        <f>YEAR(M1037)</f>
        <v>2015</v>
      </c>
      <c r="O1037" s="18">
        <f xml:space="preserve"> ROUND((J1037-L1037)/86400, 0)</f>
        <v>30</v>
      </c>
      <c r="P1037" t="b">
        <v>0</v>
      </c>
      <c r="Q1037">
        <v>76</v>
      </c>
      <c r="R1037" s="14">
        <f>IFERROR(ROUND(E1037/Q1037,2), "N/A")</f>
        <v>65.16</v>
      </c>
      <c r="S1037" t="b">
        <v>1</v>
      </c>
      <c r="T1037" t="s">
        <v>8283</v>
      </c>
      <c r="U1037" t="s">
        <v>8288</v>
      </c>
    </row>
    <row r="1038" spans="1:21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s="12">
        <f>ROUND(E1038/D1038, 0)</f>
        <v>1</v>
      </c>
      <c r="G1038" t="s">
        <v>8218</v>
      </c>
      <c r="H1038" t="s">
        <v>8223</v>
      </c>
      <c r="I1038" t="s">
        <v>8245</v>
      </c>
      <c r="J1038">
        <v>1357545600</v>
      </c>
      <c r="K1038" s="9">
        <f>(J1038/86400) + DATE(1970,1,1)</f>
        <v>41281.333333333336</v>
      </c>
      <c r="L1038">
        <v>1354790790</v>
      </c>
      <c r="M1038" s="9">
        <f>(L1038/86400) + DATE(1970,1,1)</f>
        <v>41249.448958333334</v>
      </c>
      <c r="N1038" s="18">
        <f>YEAR(M1038)</f>
        <v>2012</v>
      </c>
      <c r="O1038" s="18">
        <f xml:space="preserve"> ROUND((J1038-L1038)/86400, 0)</f>
        <v>32</v>
      </c>
      <c r="P1038" t="b">
        <v>0</v>
      </c>
      <c r="Q1038">
        <v>211</v>
      </c>
      <c r="R1038" s="14">
        <f>IFERROR(ROUND(E1038/Q1038,2), "N/A")</f>
        <v>23.96</v>
      </c>
      <c r="S1038" t="b">
        <v>1</v>
      </c>
      <c r="T1038" t="s">
        <v>8283</v>
      </c>
      <c r="U1038" t="s">
        <v>8288</v>
      </c>
    </row>
    <row r="1039" spans="1:21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s="12">
        <f>ROUND(E1039/D1039, 0)</f>
        <v>1</v>
      </c>
      <c r="G1039" t="s">
        <v>8218</v>
      </c>
      <c r="H1039" t="s">
        <v>8223</v>
      </c>
      <c r="I1039" t="s">
        <v>8245</v>
      </c>
      <c r="J1039">
        <v>1431925200</v>
      </c>
      <c r="K1039" s="9">
        <f>(J1039/86400) + DATE(1970,1,1)</f>
        <v>42142.208333333328</v>
      </c>
      <c r="L1039">
        <v>1429991062</v>
      </c>
      <c r="M1039" s="9">
        <f>(L1039/86400) + DATE(1970,1,1)</f>
        <v>42119.822476851856</v>
      </c>
      <c r="N1039" s="18">
        <f>YEAR(M1039)</f>
        <v>2015</v>
      </c>
      <c r="O1039" s="18">
        <f xml:space="preserve"> ROUND((J1039-L1039)/86400, 0)</f>
        <v>22</v>
      </c>
      <c r="P1039" t="b">
        <v>0</v>
      </c>
      <c r="Q1039">
        <v>21</v>
      </c>
      <c r="R1039" s="14">
        <f>IFERROR(ROUND(E1039/Q1039,2), "N/A")</f>
        <v>48.62</v>
      </c>
      <c r="S1039" t="b">
        <v>1</v>
      </c>
      <c r="T1039" t="s">
        <v>8283</v>
      </c>
      <c r="U1039" t="s">
        <v>8288</v>
      </c>
    </row>
    <row r="1040" spans="1:21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s="12">
        <f>ROUND(E1040/D1040, 0)</f>
        <v>1</v>
      </c>
      <c r="G1040" t="s">
        <v>8218</v>
      </c>
      <c r="H1040" t="s">
        <v>8223</v>
      </c>
      <c r="I1040" t="s">
        <v>8245</v>
      </c>
      <c r="J1040">
        <v>1458362023</v>
      </c>
      <c r="K1040" s="9">
        <f>(J1040/86400) + DATE(1970,1,1)</f>
        <v>42448.190081018518</v>
      </c>
      <c r="L1040">
        <v>1455773623</v>
      </c>
      <c r="M1040" s="9">
        <f>(L1040/86400) + DATE(1970,1,1)</f>
        <v>42418.231747685189</v>
      </c>
      <c r="N1040" s="18">
        <f>YEAR(M1040)</f>
        <v>2016</v>
      </c>
      <c r="O1040" s="18">
        <f xml:space="preserve"> ROUND((J1040-L1040)/86400, 0)</f>
        <v>30</v>
      </c>
      <c r="P1040" t="b">
        <v>0</v>
      </c>
      <c r="Q1040">
        <v>61</v>
      </c>
      <c r="R1040" s="14">
        <f>IFERROR(ROUND(E1040/Q1040,2), "N/A")</f>
        <v>35.74</v>
      </c>
      <c r="S1040" t="b">
        <v>1</v>
      </c>
      <c r="T1040" t="s">
        <v>8283</v>
      </c>
      <c r="U1040" t="s">
        <v>8288</v>
      </c>
    </row>
    <row r="1041" spans="1:21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s="12">
        <f>ROUND(E1041/D1041, 0)</f>
        <v>1</v>
      </c>
      <c r="G1041" t="s">
        <v>8218</v>
      </c>
      <c r="H1041" t="s">
        <v>8223</v>
      </c>
      <c r="I1041" t="s">
        <v>8245</v>
      </c>
      <c r="J1041">
        <v>1481615940</v>
      </c>
      <c r="K1041" s="9">
        <f>(J1041/86400) + DATE(1970,1,1)</f>
        <v>42717.332638888889</v>
      </c>
      <c r="L1041">
        <v>1479436646</v>
      </c>
      <c r="M1041" s="9">
        <f>(L1041/86400) + DATE(1970,1,1)</f>
        <v>42692.109328703707</v>
      </c>
      <c r="N1041" s="18">
        <f>YEAR(M1041)</f>
        <v>2016</v>
      </c>
      <c r="O1041" s="18">
        <f xml:space="preserve"> ROUND((J1041-L1041)/86400, 0)</f>
        <v>25</v>
      </c>
      <c r="P1041" t="b">
        <v>0</v>
      </c>
      <c r="Q1041">
        <v>30</v>
      </c>
      <c r="R1041" s="14">
        <f>IFERROR(ROUND(E1041/Q1041,2), "N/A")</f>
        <v>21.37</v>
      </c>
      <c r="S1041" t="b">
        <v>1</v>
      </c>
      <c r="T1041" t="s">
        <v>8283</v>
      </c>
      <c r="U1041" t="s">
        <v>8288</v>
      </c>
    </row>
    <row r="1042" spans="1:21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s="12">
        <f>ROUND(E1042/D1042, 0)</f>
        <v>0</v>
      </c>
      <c r="G1042" t="s">
        <v>8219</v>
      </c>
      <c r="H1042" t="s">
        <v>8223</v>
      </c>
      <c r="I1042" t="s">
        <v>8245</v>
      </c>
      <c r="J1042">
        <v>1472317209</v>
      </c>
      <c r="K1042" s="9">
        <f>(J1042/86400) + DATE(1970,1,1)</f>
        <v>42609.708437499998</v>
      </c>
      <c r="L1042">
        <v>1469725209</v>
      </c>
      <c r="M1042" s="9">
        <f>(L1042/86400) + DATE(1970,1,1)</f>
        <v>42579.708437499998</v>
      </c>
      <c r="N1042" s="18">
        <f>YEAR(M1042)</f>
        <v>2016</v>
      </c>
      <c r="O1042" s="18">
        <f xml:space="preserve"> ROUND((J1042-L1042)/86400, 0)</f>
        <v>30</v>
      </c>
      <c r="P1042" t="b">
        <v>0</v>
      </c>
      <c r="Q1042">
        <v>1</v>
      </c>
      <c r="R1042" s="14">
        <f>IFERROR(ROUND(E1042/Q1042,2), "N/A")</f>
        <v>250</v>
      </c>
      <c r="S1042" t="b">
        <v>0</v>
      </c>
      <c r="T1042" t="s">
        <v>8289</v>
      </c>
      <c r="U1042" t="s">
        <v>8290</v>
      </c>
    </row>
    <row r="1043" spans="1:21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s="12">
        <f>ROUND(E1043/D1043, 0)</f>
        <v>0</v>
      </c>
      <c r="G1043" t="s">
        <v>8219</v>
      </c>
      <c r="H1043" t="s">
        <v>8223</v>
      </c>
      <c r="I1043" t="s">
        <v>8245</v>
      </c>
      <c r="J1043">
        <v>1406769992</v>
      </c>
      <c r="K1043" s="9">
        <f>(J1043/86400) + DATE(1970,1,1)</f>
        <v>41851.06009259259</v>
      </c>
      <c r="L1043">
        <v>1405041992</v>
      </c>
      <c r="M1043" s="9">
        <f>(L1043/86400) + DATE(1970,1,1)</f>
        <v>41831.06009259259</v>
      </c>
      <c r="N1043" s="18">
        <f>YEAR(M1043)</f>
        <v>2014</v>
      </c>
      <c r="O1043" s="18">
        <f xml:space="preserve"> ROUND((J1043-L1043)/86400, 0)</f>
        <v>20</v>
      </c>
      <c r="P1043" t="b">
        <v>0</v>
      </c>
      <c r="Q1043">
        <v>0</v>
      </c>
      <c r="R1043" s="14" t="str">
        <f>IFERROR(ROUND(E1043/Q1043,2), "N/A")</f>
        <v>N/A</v>
      </c>
      <c r="S1043" t="b">
        <v>0</v>
      </c>
      <c r="T1043" t="s">
        <v>8289</v>
      </c>
      <c r="U1043" t="s">
        <v>8290</v>
      </c>
    </row>
    <row r="1044" spans="1:21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s="12">
        <f>ROUND(E1044/D1044, 0)</f>
        <v>0</v>
      </c>
      <c r="G1044" t="s">
        <v>8219</v>
      </c>
      <c r="H1044" t="s">
        <v>8223</v>
      </c>
      <c r="I1044" t="s">
        <v>8245</v>
      </c>
      <c r="J1044">
        <v>1410516000</v>
      </c>
      <c r="K1044" s="9">
        <f>(J1044/86400) + DATE(1970,1,1)</f>
        <v>41894.416666666664</v>
      </c>
      <c r="L1044">
        <v>1406824948</v>
      </c>
      <c r="M1044" s="9">
        <f>(L1044/86400) + DATE(1970,1,1)</f>
        <v>41851.696157407408</v>
      </c>
      <c r="N1044" s="18">
        <f>YEAR(M1044)</f>
        <v>2014</v>
      </c>
      <c r="O1044" s="18">
        <f xml:space="preserve"> ROUND((J1044-L1044)/86400, 0)</f>
        <v>43</v>
      </c>
      <c r="P1044" t="b">
        <v>0</v>
      </c>
      <c r="Q1044">
        <v>1</v>
      </c>
      <c r="R1044" s="14">
        <f>IFERROR(ROUND(E1044/Q1044,2), "N/A")</f>
        <v>10</v>
      </c>
      <c r="S1044" t="b">
        <v>0</v>
      </c>
      <c r="T1044" t="s">
        <v>8289</v>
      </c>
      <c r="U1044" t="s">
        <v>8290</v>
      </c>
    </row>
    <row r="1045" spans="1:21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s="12">
        <f>ROUND(E1045/D1045, 0)</f>
        <v>0</v>
      </c>
      <c r="G1045" t="s">
        <v>8219</v>
      </c>
      <c r="H1045" t="s">
        <v>8223</v>
      </c>
      <c r="I1045" t="s">
        <v>8245</v>
      </c>
      <c r="J1045">
        <v>1432101855</v>
      </c>
      <c r="K1045" s="9">
        <f>(J1045/86400) + DATE(1970,1,1)</f>
        <v>42144.252951388888</v>
      </c>
      <c r="L1045">
        <v>1429509855</v>
      </c>
      <c r="M1045" s="9">
        <f>(L1045/86400) + DATE(1970,1,1)</f>
        <v>42114.252951388888</v>
      </c>
      <c r="N1045" s="18">
        <f>YEAR(M1045)</f>
        <v>2015</v>
      </c>
      <c r="O1045" s="18">
        <f xml:space="preserve"> ROUND((J1045-L1045)/86400, 0)</f>
        <v>30</v>
      </c>
      <c r="P1045" t="b">
        <v>0</v>
      </c>
      <c r="Q1045">
        <v>292</v>
      </c>
      <c r="R1045" s="14">
        <f>IFERROR(ROUND(E1045/Q1045,2), "N/A")</f>
        <v>29.24</v>
      </c>
      <c r="S1045" t="b">
        <v>0</v>
      </c>
      <c r="T1045" t="s">
        <v>8289</v>
      </c>
      <c r="U1045" t="s">
        <v>8290</v>
      </c>
    </row>
    <row r="1046" spans="1:21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s="12">
        <f>ROUND(E1046/D1046, 0)</f>
        <v>0</v>
      </c>
      <c r="G1046" t="s">
        <v>8219</v>
      </c>
      <c r="H1046" t="s">
        <v>8223</v>
      </c>
      <c r="I1046" t="s">
        <v>8245</v>
      </c>
      <c r="J1046">
        <v>1425587220</v>
      </c>
      <c r="K1046" s="9">
        <f>(J1046/86400) + DATE(1970,1,1)</f>
        <v>42068.852083333331</v>
      </c>
      <c r="L1046">
        <v>1420668801</v>
      </c>
      <c r="M1046" s="9">
        <f>(L1046/86400) + DATE(1970,1,1)</f>
        <v>42011.925937499997</v>
      </c>
      <c r="N1046" s="18">
        <f>YEAR(M1046)</f>
        <v>2015</v>
      </c>
      <c r="O1046" s="18">
        <f xml:space="preserve"> ROUND((J1046-L1046)/86400, 0)</f>
        <v>57</v>
      </c>
      <c r="P1046" t="b">
        <v>0</v>
      </c>
      <c r="Q1046">
        <v>2</v>
      </c>
      <c r="R1046" s="14">
        <f>IFERROR(ROUND(E1046/Q1046,2), "N/A")</f>
        <v>3</v>
      </c>
      <c r="S1046" t="b">
        <v>0</v>
      </c>
      <c r="T1046" t="s">
        <v>8289</v>
      </c>
      <c r="U1046" t="s">
        <v>8290</v>
      </c>
    </row>
    <row r="1047" spans="1:21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s="12">
        <f>ROUND(E1047/D1047, 0)</f>
        <v>0</v>
      </c>
      <c r="G1047" t="s">
        <v>8219</v>
      </c>
      <c r="H1047" t="s">
        <v>8223</v>
      </c>
      <c r="I1047" t="s">
        <v>8245</v>
      </c>
      <c r="J1047">
        <v>1408827550</v>
      </c>
      <c r="K1047" s="9">
        <f>(J1047/86400) + DATE(1970,1,1)</f>
        <v>41874.874421296292</v>
      </c>
      <c r="L1047">
        <v>1406235550</v>
      </c>
      <c r="M1047" s="9">
        <f>(L1047/86400) + DATE(1970,1,1)</f>
        <v>41844.874421296292</v>
      </c>
      <c r="N1047" s="18">
        <f>YEAR(M1047)</f>
        <v>2014</v>
      </c>
      <c r="O1047" s="18">
        <f xml:space="preserve"> ROUND((J1047-L1047)/86400, 0)</f>
        <v>30</v>
      </c>
      <c r="P1047" t="b">
        <v>0</v>
      </c>
      <c r="Q1047">
        <v>8</v>
      </c>
      <c r="R1047" s="14">
        <f>IFERROR(ROUND(E1047/Q1047,2), "N/A")</f>
        <v>33.25</v>
      </c>
      <c r="S1047" t="b">
        <v>0</v>
      </c>
      <c r="T1047" t="s">
        <v>8289</v>
      </c>
      <c r="U1047" t="s">
        <v>8290</v>
      </c>
    </row>
    <row r="1048" spans="1:21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s="12">
        <f>ROUND(E1048/D1048, 0)</f>
        <v>0</v>
      </c>
      <c r="G1048" t="s">
        <v>8219</v>
      </c>
      <c r="H1048" t="s">
        <v>8235</v>
      </c>
      <c r="I1048" t="s">
        <v>8248</v>
      </c>
      <c r="J1048">
        <v>1451161560</v>
      </c>
      <c r="K1048" s="9">
        <f>(J1048/86400) + DATE(1970,1,1)</f>
        <v>42364.851388888885</v>
      </c>
      <c r="L1048">
        <v>1447273560</v>
      </c>
      <c r="M1048" s="9">
        <f>(L1048/86400) + DATE(1970,1,1)</f>
        <v>42319.851388888885</v>
      </c>
      <c r="N1048" s="18">
        <f>YEAR(M1048)</f>
        <v>2015</v>
      </c>
      <c r="O1048" s="18">
        <f xml:space="preserve"> ROUND((J1048-L1048)/86400, 0)</f>
        <v>45</v>
      </c>
      <c r="P1048" t="b">
        <v>0</v>
      </c>
      <c r="Q1048">
        <v>0</v>
      </c>
      <c r="R1048" s="14" t="str">
        <f>IFERROR(ROUND(E1048/Q1048,2), "N/A")</f>
        <v>N/A</v>
      </c>
      <c r="S1048" t="b">
        <v>0</v>
      </c>
      <c r="T1048" t="s">
        <v>8289</v>
      </c>
      <c r="U1048" t="s">
        <v>8290</v>
      </c>
    </row>
    <row r="1049" spans="1:21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s="12">
        <f>ROUND(E1049/D1049, 0)</f>
        <v>0</v>
      </c>
      <c r="G1049" t="s">
        <v>8219</v>
      </c>
      <c r="H1049" t="s">
        <v>8223</v>
      </c>
      <c r="I1049" t="s">
        <v>8245</v>
      </c>
      <c r="J1049">
        <v>1415219915</v>
      </c>
      <c r="K1049" s="9">
        <f>(J1049/86400) + DATE(1970,1,1)</f>
        <v>41948.860127314816</v>
      </c>
      <c r="L1049">
        <v>1412624315</v>
      </c>
      <c r="M1049" s="9">
        <f>(L1049/86400) + DATE(1970,1,1)</f>
        <v>41918.818460648152</v>
      </c>
      <c r="N1049" s="18">
        <f>YEAR(M1049)</f>
        <v>2014</v>
      </c>
      <c r="O1049" s="18">
        <f xml:space="preserve"> ROUND((J1049-L1049)/86400, 0)</f>
        <v>30</v>
      </c>
      <c r="P1049" t="b">
        <v>0</v>
      </c>
      <c r="Q1049">
        <v>1</v>
      </c>
      <c r="R1049" s="14">
        <f>IFERROR(ROUND(E1049/Q1049,2), "N/A")</f>
        <v>1</v>
      </c>
      <c r="S1049" t="b">
        <v>0</v>
      </c>
      <c r="T1049" t="s">
        <v>8289</v>
      </c>
      <c r="U1049" t="s">
        <v>8290</v>
      </c>
    </row>
    <row r="1050" spans="1:21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s="12">
        <f>ROUND(E1050/D1050, 0)</f>
        <v>0</v>
      </c>
      <c r="G1050" t="s">
        <v>8219</v>
      </c>
      <c r="H1050" t="s">
        <v>8223</v>
      </c>
      <c r="I1050" t="s">
        <v>8245</v>
      </c>
      <c r="J1050">
        <v>1474766189</v>
      </c>
      <c r="K1050" s="9">
        <f>(J1050/86400) + DATE(1970,1,1)</f>
        <v>42638.053113425922</v>
      </c>
      <c r="L1050">
        <v>1471310189</v>
      </c>
      <c r="M1050" s="9">
        <f>(L1050/86400) + DATE(1970,1,1)</f>
        <v>42598.053113425922</v>
      </c>
      <c r="N1050" s="18">
        <f>YEAR(M1050)</f>
        <v>2016</v>
      </c>
      <c r="O1050" s="18">
        <f xml:space="preserve"> ROUND((J1050-L1050)/86400, 0)</f>
        <v>40</v>
      </c>
      <c r="P1050" t="b">
        <v>0</v>
      </c>
      <c r="Q1050">
        <v>4</v>
      </c>
      <c r="R1050" s="14">
        <f>IFERROR(ROUND(E1050/Q1050,2), "N/A")</f>
        <v>53</v>
      </c>
      <c r="S1050" t="b">
        <v>0</v>
      </c>
      <c r="T1050" t="s">
        <v>8289</v>
      </c>
      <c r="U1050" t="s">
        <v>8290</v>
      </c>
    </row>
    <row r="1051" spans="1:21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s="12">
        <f>ROUND(E1051/D1051, 0)</f>
        <v>0</v>
      </c>
      <c r="G1051" t="s">
        <v>8219</v>
      </c>
      <c r="H1051" t="s">
        <v>8223</v>
      </c>
      <c r="I1051" t="s">
        <v>8245</v>
      </c>
      <c r="J1051">
        <v>1455272445</v>
      </c>
      <c r="K1051" s="9">
        <f>(J1051/86400) + DATE(1970,1,1)</f>
        <v>42412.431076388893</v>
      </c>
      <c r="L1051">
        <v>1452680445</v>
      </c>
      <c r="M1051" s="9">
        <f>(L1051/86400) + DATE(1970,1,1)</f>
        <v>42382.431076388893</v>
      </c>
      <c r="N1051" s="18">
        <f>YEAR(M1051)</f>
        <v>2016</v>
      </c>
      <c r="O1051" s="18">
        <f xml:space="preserve"> ROUND((J1051-L1051)/86400, 0)</f>
        <v>30</v>
      </c>
      <c r="P1051" t="b">
        <v>0</v>
      </c>
      <c r="Q1051">
        <v>0</v>
      </c>
      <c r="R1051" s="14" t="str">
        <f>IFERROR(ROUND(E1051/Q1051,2), "N/A")</f>
        <v>N/A</v>
      </c>
      <c r="S1051" t="b">
        <v>0</v>
      </c>
      <c r="T1051" t="s">
        <v>8289</v>
      </c>
      <c r="U1051" t="s">
        <v>8290</v>
      </c>
    </row>
    <row r="1052" spans="1:21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s="12">
        <f>ROUND(E1052/D1052, 0)</f>
        <v>0</v>
      </c>
      <c r="G1052" t="s">
        <v>8219</v>
      </c>
      <c r="H1052" t="s">
        <v>8223</v>
      </c>
      <c r="I1052" t="s">
        <v>8245</v>
      </c>
      <c r="J1052">
        <v>1442257677</v>
      </c>
      <c r="K1052" s="9">
        <f>(J1052/86400) + DATE(1970,1,1)</f>
        <v>42261.7971875</v>
      </c>
      <c r="L1052">
        <v>1439665677</v>
      </c>
      <c r="M1052" s="9">
        <f>(L1052/86400) + DATE(1970,1,1)</f>
        <v>42231.7971875</v>
      </c>
      <c r="N1052" s="18">
        <f>YEAR(M1052)</f>
        <v>2015</v>
      </c>
      <c r="O1052" s="18">
        <f xml:space="preserve"> ROUND((J1052-L1052)/86400, 0)</f>
        <v>30</v>
      </c>
      <c r="P1052" t="b">
        <v>0</v>
      </c>
      <c r="Q1052">
        <v>0</v>
      </c>
      <c r="R1052" s="14" t="str">
        <f>IFERROR(ROUND(E1052/Q1052,2), "N/A")</f>
        <v>N/A</v>
      </c>
      <c r="S1052" t="b">
        <v>0</v>
      </c>
      <c r="T1052" t="s">
        <v>8289</v>
      </c>
      <c r="U1052" t="s">
        <v>8290</v>
      </c>
    </row>
    <row r="1053" spans="1:21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s="12">
        <f>ROUND(E1053/D1053, 0)</f>
        <v>0</v>
      </c>
      <c r="G1053" t="s">
        <v>8219</v>
      </c>
      <c r="H1053" t="s">
        <v>8223</v>
      </c>
      <c r="I1053" t="s">
        <v>8245</v>
      </c>
      <c r="J1053">
        <v>1409098825</v>
      </c>
      <c r="K1053" s="9">
        <f>(J1053/86400) + DATE(1970,1,1)</f>
        <v>41878.014178240745</v>
      </c>
      <c r="L1053">
        <v>1406679625</v>
      </c>
      <c r="M1053" s="9">
        <f>(L1053/86400) + DATE(1970,1,1)</f>
        <v>41850.014178240745</v>
      </c>
      <c r="N1053" s="18">
        <f>YEAR(M1053)</f>
        <v>2014</v>
      </c>
      <c r="O1053" s="18">
        <f xml:space="preserve"> ROUND((J1053-L1053)/86400, 0)</f>
        <v>28</v>
      </c>
      <c r="P1053" t="b">
        <v>0</v>
      </c>
      <c r="Q1053">
        <v>0</v>
      </c>
      <c r="R1053" s="14" t="str">
        <f>IFERROR(ROUND(E1053/Q1053,2), "N/A")</f>
        <v>N/A</v>
      </c>
      <c r="S1053" t="b">
        <v>0</v>
      </c>
      <c r="T1053" t="s">
        <v>8289</v>
      </c>
      <c r="U1053" t="s">
        <v>8290</v>
      </c>
    </row>
    <row r="1054" spans="1:21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s="12">
        <f>ROUND(E1054/D1054, 0)</f>
        <v>0</v>
      </c>
      <c r="G1054" t="s">
        <v>8219</v>
      </c>
      <c r="H1054" t="s">
        <v>8223</v>
      </c>
      <c r="I1054" t="s">
        <v>8245</v>
      </c>
      <c r="J1054">
        <v>1465243740</v>
      </c>
      <c r="K1054" s="9">
        <f>(J1054/86400) + DATE(1970,1,1)</f>
        <v>42527.839583333334</v>
      </c>
      <c r="L1054">
        <v>1461438495</v>
      </c>
      <c r="M1054" s="9">
        <f>(L1054/86400) + DATE(1970,1,1)</f>
        <v>42483.797395833331</v>
      </c>
      <c r="N1054" s="18">
        <f>YEAR(M1054)</f>
        <v>2016</v>
      </c>
      <c r="O1054" s="18">
        <f xml:space="preserve"> ROUND((J1054-L1054)/86400, 0)</f>
        <v>44</v>
      </c>
      <c r="P1054" t="b">
        <v>0</v>
      </c>
      <c r="Q1054">
        <v>0</v>
      </c>
      <c r="R1054" s="14" t="str">
        <f>IFERROR(ROUND(E1054/Q1054,2), "N/A")</f>
        <v>N/A</v>
      </c>
      <c r="S1054" t="b">
        <v>0</v>
      </c>
      <c r="T1054" t="s">
        <v>8289</v>
      </c>
      <c r="U1054" t="s">
        <v>8290</v>
      </c>
    </row>
    <row r="1055" spans="1:21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s="12">
        <f>ROUND(E1055/D1055, 0)</f>
        <v>0</v>
      </c>
      <c r="G1055" t="s">
        <v>8219</v>
      </c>
      <c r="H1055" t="s">
        <v>8223</v>
      </c>
      <c r="I1055" t="s">
        <v>8245</v>
      </c>
      <c r="J1055">
        <v>1488773332</v>
      </c>
      <c r="K1055" s="9">
        <f>(J1055/86400) + DATE(1970,1,1)</f>
        <v>42800.172824074078</v>
      </c>
      <c r="L1055">
        <v>1486613332</v>
      </c>
      <c r="M1055" s="9">
        <f>(L1055/86400) + DATE(1970,1,1)</f>
        <v>42775.172824074078</v>
      </c>
      <c r="N1055" s="18">
        <f>YEAR(M1055)</f>
        <v>2017</v>
      </c>
      <c r="O1055" s="18">
        <f xml:space="preserve"> ROUND((J1055-L1055)/86400, 0)</f>
        <v>25</v>
      </c>
      <c r="P1055" t="b">
        <v>0</v>
      </c>
      <c r="Q1055">
        <v>1</v>
      </c>
      <c r="R1055" s="14">
        <f>IFERROR(ROUND(E1055/Q1055,2), "N/A")</f>
        <v>15</v>
      </c>
      <c r="S1055" t="b">
        <v>0</v>
      </c>
      <c r="T1055" t="s">
        <v>8289</v>
      </c>
      <c r="U1055" t="s">
        <v>8290</v>
      </c>
    </row>
    <row r="1056" spans="1:21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s="12">
        <f>ROUND(E1056/D1056, 0)</f>
        <v>0</v>
      </c>
      <c r="G1056" t="s">
        <v>8219</v>
      </c>
      <c r="H1056" t="s">
        <v>8223</v>
      </c>
      <c r="I1056" t="s">
        <v>8245</v>
      </c>
      <c r="J1056">
        <v>1407708000</v>
      </c>
      <c r="K1056" s="9">
        <f>(J1056/86400) + DATE(1970,1,1)</f>
        <v>41861.916666666664</v>
      </c>
      <c r="L1056">
        <v>1405110399</v>
      </c>
      <c r="M1056" s="9">
        <f>(L1056/86400) + DATE(1970,1,1)</f>
        <v>41831.851840277777</v>
      </c>
      <c r="N1056" s="18">
        <f>YEAR(M1056)</f>
        <v>2014</v>
      </c>
      <c r="O1056" s="18">
        <f xml:space="preserve"> ROUND((J1056-L1056)/86400, 0)</f>
        <v>30</v>
      </c>
      <c r="P1056" t="b">
        <v>0</v>
      </c>
      <c r="Q1056">
        <v>0</v>
      </c>
      <c r="R1056" s="14" t="str">
        <f>IFERROR(ROUND(E1056/Q1056,2), "N/A")</f>
        <v>N/A</v>
      </c>
      <c r="S1056" t="b">
        <v>0</v>
      </c>
      <c r="T1056" t="s">
        <v>8289</v>
      </c>
      <c r="U1056" t="s">
        <v>8290</v>
      </c>
    </row>
    <row r="1057" spans="1:21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s="12">
        <f>ROUND(E1057/D1057, 0)</f>
        <v>0</v>
      </c>
      <c r="G1057" t="s">
        <v>8219</v>
      </c>
      <c r="H1057" t="s">
        <v>8223</v>
      </c>
      <c r="I1057" t="s">
        <v>8245</v>
      </c>
      <c r="J1057">
        <v>1457394545</v>
      </c>
      <c r="K1057" s="9">
        <f>(J1057/86400) + DATE(1970,1,1)</f>
        <v>42436.992418981477</v>
      </c>
      <c r="L1057">
        <v>1454802545</v>
      </c>
      <c r="M1057" s="9">
        <f>(L1057/86400) + DATE(1970,1,1)</f>
        <v>42406.992418981477</v>
      </c>
      <c r="N1057" s="18">
        <f>YEAR(M1057)</f>
        <v>2016</v>
      </c>
      <c r="O1057" s="18">
        <f xml:space="preserve"> ROUND((J1057-L1057)/86400, 0)</f>
        <v>30</v>
      </c>
      <c r="P1057" t="b">
        <v>0</v>
      </c>
      <c r="Q1057">
        <v>0</v>
      </c>
      <c r="R1057" s="14" t="str">
        <f>IFERROR(ROUND(E1057/Q1057,2), "N/A")</f>
        <v>N/A</v>
      </c>
      <c r="S1057" t="b">
        <v>0</v>
      </c>
      <c r="T1057" t="s">
        <v>8289</v>
      </c>
      <c r="U1057" t="s">
        <v>8290</v>
      </c>
    </row>
    <row r="1058" spans="1:21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s="12">
        <f>ROUND(E1058/D1058, 0)</f>
        <v>0</v>
      </c>
      <c r="G1058" t="s">
        <v>8219</v>
      </c>
      <c r="H1058" t="s">
        <v>8223</v>
      </c>
      <c r="I1058" t="s">
        <v>8245</v>
      </c>
      <c r="J1058">
        <v>1429892177</v>
      </c>
      <c r="K1058" s="9">
        <f>(J1058/86400) + DATE(1970,1,1)</f>
        <v>42118.677974537037</v>
      </c>
      <c r="L1058">
        <v>1424711777</v>
      </c>
      <c r="M1058" s="9">
        <f>(L1058/86400) + DATE(1970,1,1)</f>
        <v>42058.719641203701</v>
      </c>
      <c r="N1058" s="18">
        <f>YEAR(M1058)</f>
        <v>2015</v>
      </c>
      <c r="O1058" s="18">
        <f xml:space="preserve"> ROUND((J1058-L1058)/86400, 0)</f>
        <v>60</v>
      </c>
      <c r="P1058" t="b">
        <v>0</v>
      </c>
      <c r="Q1058">
        <v>0</v>
      </c>
      <c r="R1058" s="14" t="str">
        <f>IFERROR(ROUND(E1058/Q1058,2), "N/A")</f>
        <v>N/A</v>
      </c>
      <c r="S1058" t="b">
        <v>0</v>
      </c>
      <c r="T1058" t="s">
        <v>8289</v>
      </c>
      <c r="U1058" t="s">
        <v>8290</v>
      </c>
    </row>
    <row r="1059" spans="1:21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s="12">
        <f>ROUND(E1059/D1059, 0)</f>
        <v>0</v>
      </c>
      <c r="G1059" t="s">
        <v>8219</v>
      </c>
      <c r="H1059" t="s">
        <v>8223</v>
      </c>
      <c r="I1059" t="s">
        <v>8245</v>
      </c>
      <c r="J1059">
        <v>1480888483</v>
      </c>
      <c r="K1059" s="9">
        <f>(J1059/86400) + DATE(1970,1,1)</f>
        <v>42708.912997685184</v>
      </c>
      <c r="L1059">
        <v>1478292883</v>
      </c>
      <c r="M1059" s="9">
        <f>(L1059/86400) + DATE(1970,1,1)</f>
        <v>42678.871331018519</v>
      </c>
      <c r="N1059" s="18">
        <f>YEAR(M1059)</f>
        <v>2016</v>
      </c>
      <c r="O1059" s="18">
        <f xml:space="preserve"> ROUND((J1059-L1059)/86400, 0)</f>
        <v>30</v>
      </c>
      <c r="P1059" t="b">
        <v>0</v>
      </c>
      <c r="Q1059">
        <v>0</v>
      </c>
      <c r="R1059" s="14" t="str">
        <f>IFERROR(ROUND(E1059/Q1059,2), "N/A")</f>
        <v>N/A</v>
      </c>
      <c r="S1059" t="b">
        <v>0</v>
      </c>
      <c r="T1059" t="s">
        <v>8289</v>
      </c>
      <c r="U1059" t="s">
        <v>8290</v>
      </c>
    </row>
    <row r="1060" spans="1:21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s="12">
        <f>ROUND(E1060/D1060, 0)</f>
        <v>0</v>
      </c>
      <c r="G1060" t="s">
        <v>8219</v>
      </c>
      <c r="H1060" t="s">
        <v>8223</v>
      </c>
      <c r="I1060" t="s">
        <v>8245</v>
      </c>
      <c r="J1060">
        <v>1427328000</v>
      </c>
      <c r="K1060" s="9">
        <f>(J1060/86400) + DATE(1970,1,1)</f>
        <v>42089</v>
      </c>
      <c r="L1060">
        <v>1423777043</v>
      </c>
      <c r="M1060" s="9">
        <f>(L1060/86400) + DATE(1970,1,1)</f>
        <v>42047.900960648149</v>
      </c>
      <c r="N1060" s="18">
        <f>YEAR(M1060)</f>
        <v>2015</v>
      </c>
      <c r="O1060" s="18">
        <f xml:space="preserve"> ROUND((J1060-L1060)/86400, 0)</f>
        <v>41</v>
      </c>
      <c r="P1060" t="b">
        <v>0</v>
      </c>
      <c r="Q1060">
        <v>0</v>
      </c>
      <c r="R1060" s="14" t="str">
        <f>IFERROR(ROUND(E1060/Q1060,2), "N/A")</f>
        <v>N/A</v>
      </c>
      <c r="S1060" t="b">
        <v>0</v>
      </c>
      <c r="T1060" t="s">
        <v>8289</v>
      </c>
      <c r="U1060" t="s">
        <v>8290</v>
      </c>
    </row>
    <row r="1061" spans="1:21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s="12">
        <f>ROUND(E1061/D1061, 0)</f>
        <v>0</v>
      </c>
      <c r="G1061" t="s">
        <v>8219</v>
      </c>
      <c r="H1061" t="s">
        <v>8223</v>
      </c>
      <c r="I1061" t="s">
        <v>8245</v>
      </c>
      <c r="J1061">
        <v>1426269456</v>
      </c>
      <c r="K1061" s="9">
        <f>(J1061/86400) + DATE(1970,1,1)</f>
        <v>42076.748333333337</v>
      </c>
      <c r="L1061">
        <v>1423681056</v>
      </c>
      <c r="M1061" s="9">
        <f>(L1061/86400) + DATE(1970,1,1)</f>
        <v>42046.79</v>
      </c>
      <c r="N1061" s="18">
        <f>YEAR(M1061)</f>
        <v>2015</v>
      </c>
      <c r="O1061" s="18">
        <f xml:space="preserve"> ROUND((J1061-L1061)/86400, 0)</f>
        <v>30</v>
      </c>
      <c r="P1061" t="b">
        <v>0</v>
      </c>
      <c r="Q1061">
        <v>0</v>
      </c>
      <c r="R1061" s="14" t="str">
        <f>IFERROR(ROUND(E1061/Q1061,2), "N/A")</f>
        <v>N/A</v>
      </c>
      <c r="S1061" t="b">
        <v>0</v>
      </c>
      <c r="T1061" t="s">
        <v>8289</v>
      </c>
      <c r="U1061" t="s">
        <v>8290</v>
      </c>
    </row>
    <row r="1062" spans="1:21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s="12">
        <f>ROUND(E1062/D1062, 0)</f>
        <v>0</v>
      </c>
      <c r="G1062" t="s">
        <v>8219</v>
      </c>
      <c r="H1062" t="s">
        <v>8223</v>
      </c>
      <c r="I1062" t="s">
        <v>8245</v>
      </c>
      <c r="J1062">
        <v>1429134893</v>
      </c>
      <c r="K1062" s="9">
        <f>(J1062/86400) + DATE(1970,1,1)</f>
        <v>42109.913113425922</v>
      </c>
      <c r="L1062">
        <v>1426542893</v>
      </c>
      <c r="M1062" s="9">
        <f>(L1062/86400) + DATE(1970,1,1)</f>
        <v>42079.913113425922</v>
      </c>
      <c r="N1062" s="18">
        <f>YEAR(M1062)</f>
        <v>2015</v>
      </c>
      <c r="O1062" s="18">
        <f xml:space="preserve"> ROUND((J1062-L1062)/86400, 0)</f>
        <v>30</v>
      </c>
      <c r="P1062" t="b">
        <v>0</v>
      </c>
      <c r="Q1062">
        <v>1</v>
      </c>
      <c r="R1062" s="14">
        <f>IFERROR(ROUND(E1062/Q1062,2), "N/A")</f>
        <v>50</v>
      </c>
      <c r="S1062" t="b">
        <v>0</v>
      </c>
      <c r="T1062" t="s">
        <v>8289</v>
      </c>
      <c r="U1062" t="s">
        <v>8290</v>
      </c>
    </row>
    <row r="1063" spans="1:21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s="12">
        <f>ROUND(E1063/D1063, 0)</f>
        <v>0</v>
      </c>
      <c r="G1063" t="s">
        <v>8219</v>
      </c>
      <c r="H1063" t="s">
        <v>8223</v>
      </c>
      <c r="I1063" t="s">
        <v>8245</v>
      </c>
      <c r="J1063">
        <v>1462150800</v>
      </c>
      <c r="K1063" s="9">
        <f>(J1063/86400) + DATE(1970,1,1)</f>
        <v>42492.041666666672</v>
      </c>
      <c r="L1063">
        <v>1456987108</v>
      </c>
      <c r="M1063" s="9">
        <f>(L1063/86400) + DATE(1970,1,1)</f>
        <v>42432.276712962965</v>
      </c>
      <c r="N1063" s="18">
        <f>YEAR(M1063)</f>
        <v>2016</v>
      </c>
      <c r="O1063" s="18">
        <f xml:space="preserve"> ROUND((J1063-L1063)/86400, 0)</f>
        <v>60</v>
      </c>
      <c r="P1063" t="b">
        <v>0</v>
      </c>
      <c r="Q1063">
        <v>0</v>
      </c>
      <c r="R1063" s="14" t="str">
        <f>IFERROR(ROUND(E1063/Q1063,2), "N/A")</f>
        <v>N/A</v>
      </c>
      <c r="S1063" t="b">
        <v>0</v>
      </c>
      <c r="T1063" t="s">
        <v>8289</v>
      </c>
      <c r="U1063" t="s">
        <v>8290</v>
      </c>
    </row>
    <row r="1064" spans="1:21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s="12">
        <f>ROUND(E1064/D1064, 0)</f>
        <v>1</v>
      </c>
      <c r="G1064" t="s">
        <v>8219</v>
      </c>
      <c r="H1064" t="s">
        <v>8223</v>
      </c>
      <c r="I1064" t="s">
        <v>8245</v>
      </c>
      <c r="J1064">
        <v>1468351341</v>
      </c>
      <c r="K1064" s="9">
        <f>(J1064/86400) + DATE(1970,1,1)</f>
        <v>42563.807187500002</v>
      </c>
      <c r="L1064">
        <v>1467746541</v>
      </c>
      <c r="M1064" s="9">
        <f>(L1064/86400) + DATE(1970,1,1)</f>
        <v>42556.807187500002</v>
      </c>
      <c r="N1064" s="18">
        <f>YEAR(M1064)</f>
        <v>2016</v>
      </c>
      <c r="O1064" s="18">
        <f xml:space="preserve"> ROUND((J1064-L1064)/86400, 0)</f>
        <v>7</v>
      </c>
      <c r="P1064" t="b">
        <v>0</v>
      </c>
      <c r="Q1064">
        <v>4</v>
      </c>
      <c r="R1064" s="14">
        <f>IFERROR(ROUND(E1064/Q1064,2), "N/A")</f>
        <v>47.5</v>
      </c>
      <c r="S1064" t="b">
        <v>0</v>
      </c>
      <c r="T1064" t="s">
        <v>8289</v>
      </c>
      <c r="U1064" t="s">
        <v>8290</v>
      </c>
    </row>
    <row r="1065" spans="1:21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s="12">
        <f>ROUND(E1065/D1065, 0)</f>
        <v>0</v>
      </c>
      <c r="G1065" t="s">
        <v>8219</v>
      </c>
      <c r="H1065" t="s">
        <v>8223</v>
      </c>
      <c r="I1065" t="s">
        <v>8245</v>
      </c>
      <c r="J1065">
        <v>1472604262</v>
      </c>
      <c r="K1065" s="9">
        <f>(J1065/86400) + DATE(1970,1,1)</f>
        <v>42613.030810185184</v>
      </c>
      <c r="L1065">
        <v>1470012262</v>
      </c>
      <c r="M1065" s="9">
        <f>(L1065/86400) + DATE(1970,1,1)</f>
        <v>42583.030810185184</v>
      </c>
      <c r="N1065" s="18">
        <f>YEAR(M1065)</f>
        <v>2016</v>
      </c>
      <c r="O1065" s="18">
        <f xml:space="preserve"> ROUND((J1065-L1065)/86400, 0)</f>
        <v>30</v>
      </c>
      <c r="P1065" t="b">
        <v>0</v>
      </c>
      <c r="Q1065">
        <v>0</v>
      </c>
      <c r="R1065" s="14" t="str">
        <f>IFERROR(ROUND(E1065/Q1065,2), "N/A")</f>
        <v>N/A</v>
      </c>
      <c r="S1065" t="b">
        <v>0</v>
      </c>
      <c r="T1065" t="s">
        <v>8289</v>
      </c>
      <c r="U1065" t="s">
        <v>8290</v>
      </c>
    </row>
    <row r="1066" spans="1:21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s="12">
        <f>ROUND(E1066/D1066, 0)</f>
        <v>0</v>
      </c>
      <c r="G1066" t="s">
        <v>8220</v>
      </c>
      <c r="H1066" t="s">
        <v>8223</v>
      </c>
      <c r="I1066" t="s">
        <v>8245</v>
      </c>
      <c r="J1066">
        <v>1373174903</v>
      </c>
      <c r="K1066" s="9">
        <f>(J1066/86400) + DATE(1970,1,1)</f>
        <v>41462.228043981479</v>
      </c>
      <c r="L1066">
        <v>1369286903</v>
      </c>
      <c r="M1066" s="9">
        <f>(L1066/86400) + DATE(1970,1,1)</f>
        <v>41417.228043981479</v>
      </c>
      <c r="N1066" s="18">
        <f>YEAR(M1066)</f>
        <v>2013</v>
      </c>
      <c r="O1066" s="18">
        <f xml:space="preserve"> ROUND((J1066-L1066)/86400, 0)</f>
        <v>45</v>
      </c>
      <c r="P1066" t="b">
        <v>0</v>
      </c>
      <c r="Q1066">
        <v>123</v>
      </c>
      <c r="R1066" s="14">
        <f>IFERROR(ROUND(E1066/Q1066,2), "N/A")</f>
        <v>65.67</v>
      </c>
      <c r="S1066" t="b">
        <v>0</v>
      </c>
      <c r="T1066" t="s">
        <v>8291</v>
      </c>
      <c r="U1066" t="s">
        <v>8292</v>
      </c>
    </row>
    <row r="1067" spans="1:21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s="12">
        <f>ROUND(E1067/D1067, 0)</f>
        <v>0</v>
      </c>
      <c r="G1067" t="s">
        <v>8220</v>
      </c>
      <c r="H1067" t="s">
        <v>8225</v>
      </c>
      <c r="I1067" t="s">
        <v>8247</v>
      </c>
      <c r="J1067">
        <v>1392800922</v>
      </c>
      <c r="K1067" s="9">
        <f>(J1067/86400) + DATE(1970,1,1)</f>
        <v>41689.381041666667</v>
      </c>
      <c r="L1067">
        <v>1390381722</v>
      </c>
      <c r="M1067" s="9">
        <f>(L1067/86400) + DATE(1970,1,1)</f>
        <v>41661.381041666667</v>
      </c>
      <c r="N1067" s="18">
        <f>YEAR(M1067)</f>
        <v>2014</v>
      </c>
      <c r="O1067" s="18">
        <f xml:space="preserve"> ROUND((J1067-L1067)/86400, 0)</f>
        <v>28</v>
      </c>
      <c r="P1067" t="b">
        <v>0</v>
      </c>
      <c r="Q1067">
        <v>5</v>
      </c>
      <c r="R1067" s="14">
        <f>IFERROR(ROUND(E1067/Q1067,2), "N/A")</f>
        <v>16.2</v>
      </c>
      <c r="S1067" t="b">
        <v>0</v>
      </c>
      <c r="T1067" t="s">
        <v>8291</v>
      </c>
      <c r="U1067" t="s">
        <v>8292</v>
      </c>
    </row>
    <row r="1068" spans="1:21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s="12">
        <f>ROUND(E1068/D1068, 0)</f>
        <v>0</v>
      </c>
      <c r="G1068" t="s">
        <v>8220</v>
      </c>
      <c r="H1068" t="s">
        <v>8223</v>
      </c>
      <c r="I1068" t="s">
        <v>8245</v>
      </c>
      <c r="J1068">
        <v>1375657582</v>
      </c>
      <c r="K1068" s="9">
        <f>(J1068/86400) + DATE(1970,1,1)</f>
        <v>41490.962754629625</v>
      </c>
      <c r="L1068">
        <v>1371769582</v>
      </c>
      <c r="M1068" s="9">
        <f>(L1068/86400) + DATE(1970,1,1)</f>
        <v>41445.962754629625</v>
      </c>
      <c r="N1068" s="18">
        <f>YEAR(M1068)</f>
        <v>2013</v>
      </c>
      <c r="O1068" s="18">
        <f xml:space="preserve"> ROUND((J1068-L1068)/86400, 0)</f>
        <v>45</v>
      </c>
      <c r="P1068" t="b">
        <v>0</v>
      </c>
      <c r="Q1068">
        <v>148</v>
      </c>
      <c r="R1068" s="14">
        <f>IFERROR(ROUND(E1068/Q1068,2), "N/A")</f>
        <v>34.130000000000003</v>
      </c>
      <c r="S1068" t="b">
        <v>0</v>
      </c>
      <c r="T1068" t="s">
        <v>8291</v>
      </c>
      <c r="U1068" t="s">
        <v>8292</v>
      </c>
    </row>
    <row r="1069" spans="1:21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s="12">
        <f>ROUND(E1069/D1069, 0)</f>
        <v>0</v>
      </c>
      <c r="G1069" t="s">
        <v>8220</v>
      </c>
      <c r="H1069" t="s">
        <v>8223</v>
      </c>
      <c r="I1069" t="s">
        <v>8245</v>
      </c>
      <c r="J1069">
        <v>1387657931</v>
      </c>
      <c r="K1069" s="9">
        <f>(J1069/86400) + DATE(1970,1,1)</f>
        <v>41629.855682870373</v>
      </c>
      <c r="L1069">
        <v>1385065931</v>
      </c>
      <c r="M1069" s="9">
        <f>(L1069/86400) + DATE(1970,1,1)</f>
        <v>41599.855682870373</v>
      </c>
      <c r="N1069" s="18">
        <f>YEAR(M1069)</f>
        <v>2013</v>
      </c>
      <c r="O1069" s="18">
        <f xml:space="preserve"> ROUND((J1069-L1069)/86400, 0)</f>
        <v>30</v>
      </c>
      <c r="P1069" t="b">
        <v>0</v>
      </c>
      <c r="Q1069">
        <v>10</v>
      </c>
      <c r="R1069" s="14">
        <f>IFERROR(ROUND(E1069/Q1069,2), "N/A")</f>
        <v>13</v>
      </c>
      <c r="S1069" t="b">
        <v>0</v>
      </c>
      <c r="T1069" t="s">
        <v>8291</v>
      </c>
      <c r="U1069" t="s">
        <v>8292</v>
      </c>
    </row>
    <row r="1070" spans="1:21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s="12">
        <f>ROUND(E1070/D1070, 0)</f>
        <v>0</v>
      </c>
      <c r="G1070" t="s">
        <v>8220</v>
      </c>
      <c r="H1070" t="s">
        <v>8223</v>
      </c>
      <c r="I1070" t="s">
        <v>8245</v>
      </c>
      <c r="J1070">
        <v>1460274864</v>
      </c>
      <c r="K1070" s="9">
        <f>(J1070/86400) + DATE(1970,1,1)</f>
        <v>42470.329444444447</v>
      </c>
      <c r="L1070">
        <v>1457686464</v>
      </c>
      <c r="M1070" s="9">
        <f>(L1070/86400) + DATE(1970,1,1)</f>
        <v>42440.371111111112</v>
      </c>
      <c r="N1070" s="18">
        <f>YEAR(M1070)</f>
        <v>2016</v>
      </c>
      <c r="O1070" s="18">
        <f xml:space="preserve"> ROUND((J1070-L1070)/86400, 0)</f>
        <v>30</v>
      </c>
      <c r="P1070" t="b">
        <v>0</v>
      </c>
      <c r="Q1070">
        <v>4</v>
      </c>
      <c r="R1070" s="14">
        <f>IFERROR(ROUND(E1070/Q1070,2), "N/A")</f>
        <v>11.25</v>
      </c>
      <c r="S1070" t="b">
        <v>0</v>
      </c>
      <c r="T1070" t="s">
        <v>8291</v>
      </c>
      <c r="U1070" t="s">
        <v>8292</v>
      </c>
    </row>
    <row r="1071" spans="1:21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s="12">
        <f>ROUND(E1071/D1071, 0)</f>
        <v>0</v>
      </c>
      <c r="G1071" t="s">
        <v>8220</v>
      </c>
      <c r="H1071" t="s">
        <v>8223</v>
      </c>
      <c r="I1071" t="s">
        <v>8245</v>
      </c>
      <c r="J1071">
        <v>1385447459</v>
      </c>
      <c r="K1071" s="9">
        <f>(J1071/86400) + DATE(1970,1,1)</f>
        <v>41604.271516203706</v>
      </c>
      <c r="L1071">
        <v>1382679059</v>
      </c>
      <c r="M1071" s="9">
        <f>(L1071/86400) + DATE(1970,1,1)</f>
        <v>41572.229849537034</v>
      </c>
      <c r="N1071" s="18">
        <f>YEAR(M1071)</f>
        <v>2013</v>
      </c>
      <c r="O1071" s="18">
        <f xml:space="preserve"> ROUND((J1071-L1071)/86400, 0)</f>
        <v>32</v>
      </c>
      <c r="P1071" t="b">
        <v>0</v>
      </c>
      <c r="Q1071">
        <v>21</v>
      </c>
      <c r="R1071" s="14">
        <f>IFERROR(ROUND(E1071/Q1071,2), "N/A")</f>
        <v>40.479999999999997</v>
      </c>
      <c r="S1071" t="b">
        <v>0</v>
      </c>
      <c r="T1071" t="s">
        <v>8291</v>
      </c>
      <c r="U1071" t="s">
        <v>8292</v>
      </c>
    </row>
    <row r="1072" spans="1:21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s="12">
        <f>ROUND(E1072/D1072, 0)</f>
        <v>0</v>
      </c>
      <c r="G1072" t="s">
        <v>8220</v>
      </c>
      <c r="H1072" t="s">
        <v>8223</v>
      </c>
      <c r="I1072" t="s">
        <v>8245</v>
      </c>
      <c r="J1072">
        <v>1349050622</v>
      </c>
      <c r="K1072" s="9">
        <f>(J1072/86400) + DATE(1970,1,1)</f>
        <v>41183.011828703704</v>
      </c>
      <c r="L1072">
        <v>1347322622</v>
      </c>
      <c r="M1072" s="9">
        <f>(L1072/86400) + DATE(1970,1,1)</f>
        <v>41163.011828703704</v>
      </c>
      <c r="N1072" s="18">
        <f>YEAR(M1072)</f>
        <v>2012</v>
      </c>
      <c r="O1072" s="18">
        <f xml:space="preserve"> ROUND((J1072-L1072)/86400, 0)</f>
        <v>20</v>
      </c>
      <c r="P1072" t="b">
        <v>0</v>
      </c>
      <c r="Q1072">
        <v>2</v>
      </c>
      <c r="R1072" s="14">
        <f>IFERROR(ROUND(E1072/Q1072,2), "N/A")</f>
        <v>35</v>
      </c>
      <c r="S1072" t="b">
        <v>0</v>
      </c>
      <c r="T1072" t="s">
        <v>8291</v>
      </c>
      <c r="U1072" t="s">
        <v>8292</v>
      </c>
    </row>
    <row r="1073" spans="1:21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s="12">
        <f>ROUND(E1073/D1073, 0)</f>
        <v>0</v>
      </c>
      <c r="G1073" t="s">
        <v>8220</v>
      </c>
      <c r="H1073" t="s">
        <v>8233</v>
      </c>
      <c r="I1073" t="s">
        <v>8253</v>
      </c>
      <c r="J1073">
        <v>1447787093</v>
      </c>
      <c r="K1073" s="9">
        <f>(J1073/86400) + DATE(1970,1,1)</f>
        <v>42325.795057870375</v>
      </c>
      <c r="L1073">
        <v>1445191493</v>
      </c>
      <c r="M1073" s="9">
        <f>(L1073/86400) + DATE(1970,1,1)</f>
        <v>42295.753391203703</v>
      </c>
      <c r="N1073" s="18">
        <f>YEAR(M1073)</f>
        <v>2015</v>
      </c>
      <c r="O1073" s="18">
        <f xml:space="preserve"> ROUND((J1073-L1073)/86400, 0)</f>
        <v>30</v>
      </c>
      <c r="P1073" t="b">
        <v>0</v>
      </c>
      <c r="Q1073">
        <v>0</v>
      </c>
      <c r="R1073" s="14" t="str">
        <f>IFERROR(ROUND(E1073/Q1073,2), "N/A")</f>
        <v>N/A</v>
      </c>
      <c r="S1073" t="b">
        <v>0</v>
      </c>
      <c r="T1073" t="s">
        <v>8291</v>
      </c>
      <c r="U1073" t="s">
        <v>8292</v>
      </c>
    </row>
    <row r="1074" spans="1:21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s="12">
        <f>ROUND(E1074/D1074, 0)</f>
        <v>0</v>
      </c>
      <c r="G1074" t="s">
        <v>8220</v>
      </c>
      <c r="H1074" t="s">
        <v>8223</v>
      </c>
      <c r="I1074" t="s">
        <v>8245</v>
      </c>
      <c r="J1074">
        <v>1391630297</v>
      </c>
      <c r="K1074" s="9">
        <f>(J1074/86400) + DATE(1970,1,1)</f>
        <v>41675.832141203704</v>
      </c>
      <c r="L1074">
        <v>1389038297</v>
      </c>
      <c r="M1074" s="9">
        <f>(L1074/86400) + DATE(1970,1,1)</f>
        <v>41645.832141203704</v>
      </c>
      <c r="N1074" s="18">
        <f>YEAR(M1074)</f>
        <v>2014</v>
      </c>
      <c r="O1074" s="18">
        <f xml:space="preserve"> ROUND((J1074-L1074)/86400, 0)</f>
        <v>30</v>
      </c>
      <c r="P1074" t="b">
        <v>0</v>
      </c>
      <c r="Q1074">
        <v>4</v>
      </c>
      <c r="R1074" s="14">
        <f>IFERROR(ROUND(E1074/Q1074,2), "N/A")</f>
        <v>12.75</v>
      </c>
      <c r="S1074" t="b">
        <v>0</v>
      </c>
      <c r="T1074" t="s">
        <v>8291</v>
      </c>
      <c r="U1074" t="s">
        <v>8292</v>
      </c>
    </row>
    <row r="1075" spans="1:21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s="12">
        <f>ROUND(E1075/D1075, 0)</f>
        <v>0</v>
      </c>
      <c r="G1075" t="s">
        <v>8220</v>
      </c>
      <c r="H1075" t="s">
        <v>8223</v>
      </c>
      <c r="I1075" t="s">
        <v>8245</v>
      </c>
      <c r="J1075">
        <v>1318806541</v>
      </c>
      <c r="K1075" s="9">
        <f>(J1075/86400) + DATE(1970,1,1)</f>
        <v>40832.964594907404</v>
      </c>
      <c r="L1075">
        <v>1316214541</v>
      </c>
      <c r="M1075" s="9">
        <f>(L1075/86400) + DATE(1970,1,1)</f>
        <v>40802.964594907404</v>
      </c>
      <c r="N1075" s="18">
        <f>YEAR(M1075)</f>
        <v>2011</v>
      </c>
      <c r="O1075" s="18">
        <f xml:space="preserve"> ROUND((J1075-L1075)/86400, 0)</f>
        <v>30</v>
      </c>
      <c r="P1075" t="b">
        <v>0</v>
      </c>
      <c r="Q1075">
        <v>1</v>
      </c>
      <c r="R1075" s="14">
        <f>IFERROR(ROUND(E1075/Q1075,2), "N/A")</f>
        <v>10</v>
      </c>
      <c r="S1075" t="b">
        <v>0</v>
      </c>
      <c r="T1075" t="s">
        <v>8291</v>
      </c>
      <c r="U1075" t="s">
        <v>8292</v>
      </c>
    </row>
    <row r="1076" spans="1:21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s="12">
        <f>ROUND(E1076/D1076, 0)</f>
        <v>0</v>
      </c>
      <c r="G1076" t="s">
        <v>8220</v>
      </c>
      <c r="H1076" t="s">
        <v>8223</v>
      </c>
      <c r="I1076" t="s">
        <v>8245</v>
      </c>
      <c r="J1076">
        <v>1388808545</v>
      </c>
      <c r="K1076" s="9">
        <f>(J1076/86400) + DATE(1970,1,1)</f>
        <v>41643.172974537039</v>
      </c>
      <c r="L1076">
        <v>1386216545</v>
      </c>
      <c r="M1076" s="9">
        <f>(L1076/86400) + DATE(1970,1,1)</f>
        <v>41613.172974537039</v>
      </c>
      <c r="N1076" s="18">
        <f>YEAR(M1076)</f>
        <v>2013</v>
      </c>
      <c r="O1076" s="18">
        <f xml:space="preserve"> ROUND((J1076-L1076)/86400, 0)</f>
        <v>30</v>
      </c>
      <c r="P1076" t="b">
        <v>0</v>
      </c>
      <c r="Q1076">
        <v>30</v>
      </c>
      <c r="R1076" s="14">
        <f>IFERROR(ROUND(E1076/Q1076,2), "N/A")</f>
        <v>113.57</v>
      </c>
      <c r="S1076" t="b">
        <v>0</v>
      </c>
      <c r="T1076" t="s">
        <v>8291</v>
      </c>
      <c r="U1076" t="s">
        <v>8292</v>
      </c>
    </row>
    <row r="1077" spans="1:21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s="12">
        <f>ROUND(E1077/D1077, 0)</f>
        <v>0</v>
      </c>
      <c r="G1077" t="s">
        <v>8220</v>
      </c>
      <c r="H1077" t="s">
        <v>8223</v>
      </c>
      <c r="I1077" t="s">
        <v>8245</v>
      </c>
      <c r="J1077">
        <v>1336340516</v>
      </c>
      <c r="K1077" s="9">
        <f>(J1077/86400) + DATE(1970,1,1)</f>
        <v>41035.904120370367</v>
      </c>
      <c r="L1077">
        <v>1333748516</v>
      </c>
      <c r="M1077" s="9">
        <f>(L1077/86400) + DATE(1970,1,1)</f>
        <v>41005.904120370367</v>
      </c>
      <c r="N1077" s="18">
        <f>YEAR(M1077)</f>
        <v>2012</v>
      </c>
      <c r="O1077" s="18">
        <f xml:space="preserve"> ROUND((J1077-L1077)/86400, 0)</f>
        <v>30</v>
      </c>
      <c r="P1077" t="b">
        <v>0</v>
      </c>
      <c r="Q1077">
        <v>3</v>
      </c>
      <c r="R1077" s="14">
        <f>IFERROR(ROUND(E1077/Q1077,2), "N/A")</f>
        <v>15</v>
      </c>
      <c r="S1077" t="b">
        <v>0</v>
      </c>
      <c r="T1077" t="s">
        <v>8291</v>
      </c>
      <c r="U1077" t="s">
        <v>8292</v>
      </c>
    </row>
    <row r="1078" spans="1:21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s="12">
        <f>ROUND(E1078/D1078, 0)</f>
        <v>1</v>
      </c>
      <c r="G1078" t="s">
        <v>8220</v>
      </c>
      <c r="H1078" t="s">
        <v>8223</v>
      </c>
      <c r="I1078" t="s">
        <v>8245</v>
      </c>
      <c r="J1078">
        <v>1410426250</v>
      </c>
      <c r="K1078" s="9">
        <f>(J1078/86400) + DATE(1970,1,1)</f>
        <v>41893.377893518518</v>
      </c>
      <c r="L1078">
        <v>1405674250</v>
      </c>
      <c r="M1078" s="9">
        <f>(L1078/86400) + DATE(1970,1,1)</f>
        <v>41838.377893518518</v>
      </c>
      <c r="N1078" s="18">
        <f>YEAR(M1078)</f>
        <v>2014</v>
      </c>
      <c r="O1078" s="18">
        <f xml:space="preserve"> ROUND((J1078-L1078)/86400, 0)</f>
        <v>55</v>
      </c>
      <c r="P1078" t="b">
        <v>0</v>
      </c>
      <c r="Q1078">
        <v>975</v>
      </c>
      <c r="R1078" s="14">
        <f>IFERROR(ROUND(E1078/Q1078,2), "N/A")</f>
        <v>48.28</v>
      </c>
      <c r="S1078" t="b">
        <v>0</v>
      </c>
      <c r="T1078" t="s">
        <v>8291</v>
      </c>
      <c r="U1078" t="s">
        <v>8292</v>
      </c>
    </row>
    <row r="1079" spans="1:21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s="12">
        <f>ROUND(E1079/D1079, 0)</f>
        <v>0</v>
      </c>
      <c r="G1079" t="s">
        <v>8220</v>
      </c>
      <c r="H1079" t="s">
        <v>8223</v>
      </c>
      <c r="I1079" t="s">
        <v>8245</v>
      </c>
      <c r="J1079">
        <v>1452744011</v>
      </c>
      <c r="K1079" s="9">
        <f>(J1079/86400) + DATE(1970,1,1)</f>
        <v>42383.16679398148</v>
      </c>
      <c r="L1079">
        <v>1450152011</v>
      </c>
      <c r="M1079" s="9">
        <f>(L1079/86400) + DATE(1970,1,1)</f>
        <v>42353.16679398148</v>
      </c>
      <c r="N1079" s="18">
        <f>YEAR(M1079)</f>
        <v>2015</v>
      </c>
      <c r="O1079" s="18">
        <f xml:space="preserve"> ROUND((J1079-L1079)/86400, 0)</f>
        <v>30</v>
      </c>
      <c r="P1079" t="b">
        <v>0</v>
      </c>
      <c r="Q1079">
        <v>167</v>
      </c>
      <c r="R1079" s="14">
        <f>IFERROR(ROUND(E1079/Q1079,2), "N/A")</f>
        <v>43.98</v>
      </c>
      <c r="S1079" t="b">
        <v>0</v>
      </c>
      <c r="T1079" t="s">
        <v>8291</v>
      </c>
      <c r="U1079" t="s">
        <v>8292</v>
      </c>
    </row>
    <row r="1080" spans="1:21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s="12">
        <f>ROUND(E1080/D1080, 0)</f>
        <v>0</v>
      </c>
      <c r="G1080" t="s">
        <v>8220</v>
      </c>
      <c r="H1080" t="s">
        <v>8223</v>
      </c>
      <c r="I1080" t="s">
        <v>8245</v>
      </c>
      <c r="J1080">
        <v>1311309721</v>
      </c>
      <c r="K1080" s="9">
        <f>(J1080/86400) + DATE(1970,1,1)</f>
        <v>40746.195844907408</v>
      </c>
      <c r="L1080">
        <v>1307421721</v>
      </c>
      <c r="M1080" s="9">
        <f>(L1080/86400) + DATE(1970,1,1)</f>
        <v>40701.195844907408</v>
      </c>
      <c r="N1080" s="18">
        <f>YEAR(M1080)</f>
        <v>2011</v>
      </c>
      <c r="O1080" s="18">
        <f xml:space="preserve"> ROUND((J1080-L1080)/86400, 0)</f>
        <v>45</v>
      </c>
      <c r="P1080" t="b">
        <v>0</v>
      </c>
      <c r="Q1080">
        <v>5</v>
      </c>
      <c r="R1080" s="14">
        <f>IFERROR(ROUND(E1080/Q1080,2), "N/A")</f>
        <v>9</v>
      </c>
      <c r="S1080" t="b">
        <v>0</v>
      </c>
      <c r="T1080" t="s">
        <v>8291</v>
      </c>
      <c r="U1080" t="s">
        <v>8292</v>
      </c>
    </row>
    <row r="1081" spans="1:21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s="12">
        <f>ROUND(E1081/D1081, 0)</f>
        <v>0</v>
      </c>
      <c r="G1081" t="s">
        <v>8220</v>
      </c>
      <c r="H1081" t="s">
        <v>8235</v>
      </c>
      <c r="I1081" t="s">
        <v>8248</v>
      </c>
      <c r="J1081">
        <v>1463232936</v>
      </c>
      <c r="K1081" s="9">
        <f>(J1081/86400) + DATE(1970,1,1)</f>
        <v>42504.566388888888</v>
      </c>
      <c r="L1081">
        <v>1461072936</v>
      </c>
      <c r="M1081" s="9">
        <f>(L1081/86400) + DATE(1970,1,1)</f>
        <v>42479.566388888888</v>
      </c>
      <c r="N1081" s="18">
        <f>YEAR(M1081)</f>
        <v>2016</v>
      </c>
      <c r="O1081" s="18">
        <f xml:space="preserve"> ROUND((J1081-L1081)/86400, 0)</f>
        <v>25</v>
      </c>
      <c r="P1081" t="b">
        <v>0</v>
      </c>
      <c r="Q1081">
        <v>18</v>
      </c>
      <c r="R1081" s="14">
        <f>IFERROR(ROUND(E1081/Q1081,2), "N/A")</f>
        <v>37.67</v>
      </c>
      <c r="S1081" t="b">
        <v>0</v>
      </c>
      <c r="T1081" t="s">
        <v>8291</v>
      </c>
      <c r="U1081" t="s">
        <v>8292</v>
      </c>
    </row>
    <row r="1082" spans="1:21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s="12">
        <f>ROUND(E1082/D1082, 0)</f>
        <v>0</v>
      </c>
      <c r="G1082" t="s">
        <v>8220</v>
      </c>
      <c r="H1082" t="s">
        <v>8223</v>
      </c>
      <c r="I1082" t="s">
        <v>8245</v>
      </c>
      <c r="J1082">
        <v>1399778333</v>
      </c>
      <c r="K1082" s="9">
        <f>(J1082/86400) + DATE(1970,1,1)</f>
        <v>41770.138113425928</v>
      </c>
      <c r="L1082">
        <v>1397186333</v>
      </c>
      <c r="M1082" s="9">
        <f>(L1082/86400) + DATE(1970,1,1)</f>
        <v>41740.138113425928</v>
      </c>
      <c r="N1082" s="18">
        <f>YEAR(M1082)</f>
        <v>2014</v>
      </c>
      <c r="O1082" s="18">
        <f xml:space="preserve"> ROUND((J1082-L1082)/86400, 0)</f>
        <v>30</v>
      </c>
      <c r="P1082" t="b">
        <v>0</v>
      </c>
      <c r="Q1082">
        <v>98</v>
      </c>
      <c r="R1082" s="14">
        <f>IFERROR(ROUND(E1082/Q1082,2), "N/A")</f>
        <v>18.579999999999998</v>
      </c>
      <c r="S1082" t="b">
        <v>0</v>
      </c>
      <c r="T1082" t="s">
        <v>8291</v>
      </c>
      <c r="U1082" t="s">
        <v>8292</v>
      </c>
    </row>
    <row r="1083" spans="1:21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s="12">
        <f>ROUND(E1083/D1083, 0)</f>
        <v>0</v>
      </c>
      <c r="G1083" t="s">
        <v>8220</v>
      </c>
      <c r="H1083" t="s">
        <v>8223</v>
      </c>
      <c r="I1083" t="s">
        <v>8245</v>
      </c>
      <c r="J1083">
        <v>1422483292</v>
      </c>
      <c r="K1083" s="9">
        <f>(J1083/86400) + DATE(1970,1,1)</f>
        <v>42032.926990740743</v>
      </c>
      <c r="L1083">
        <v>1419891292</v>
      </c>
      <c r="M1083" s="9">
        <f>(L1083/86400) + DATE(1970,1,1)</f>
        <v>42002.926990740743</v>
      </c>
      <c r="N1083" s="18">
        <f>YEAR(M1083)</f>
        <v>2014</v>
      </c>
      <c r="O1083" s="18">
        <f xml:space="preserve"> ROUND((J1083-L1083)/86400, 0)</f>
        <v>30</v>
      </c>
      <c r="P1083" t="b">
        <v>0</v>
      </c>
      <c r="Q1083">
        <v>4</v>
      </c>
      <c r="R1083" s="14">
        <f>IFERROR(ROUND(E1083/Q1083,2), "N/A")</f>
        <v>3</v>
      </c>
      <c r="S1083" t="b">
        <v>0</v>
      </c>
      <c r="T1083" t="s">
        <v>8291</v>
      </c>
      <c r="U1083" t="s">
        <v>8292</v>
      </c>
    </row>
    <row r="1084" spans="1:21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s="12">
        <f>ROUND(E1084/D1084, 0)</f>
        <v>0</v>
      </c>
      <c r="G1084" t="s">
        <v>8220</v>
      </c>
      <c r="H1084" t="s">
        <v>8223</v>
      </c>
      <c r="I1084" t="s">
        <v>8245</v>
      </c>
      <c r="J1084">
        <v>1344635088</v>
      </c>
      <c r="K1084" s="9">
        <f>(J1084/86400) + DATE(1970,1,1)</f>
        <v>41131.906111111108</v>
      </c>
      <c r="L1084">
        <v>1342043088</v>
      </c>
      <c r="M1084" s="9">
        <f>(L1084/86400) + DATE(1970,1,1)</f>
        <v>41101.906111111108</v>
      </c>
      <c r="N1084" s="18">
        <f>YEAR(M1084)</f>
        <v>2012</v>
      </c>
      <c r="O1084" s="18">
        <f xml:space="preserve"> ROUND((J1084-L1084)/86400, 0)</f>
        <v>30</v>
      </c>
      <c r="P1084" t="b">
        <v>0</v>
      </c>
      <c r="Q1084">
        <v>3</v>
      </c>
      <c r="R1084" s="14">
        <f>IFERROR(ROUND(E1084/Q1084,2), "N/A")</f>
        <v>18.670000000000002</v>
      </c>
      <c r="S1084" t="b">
        <v>0</v>
      </c>
      <c r="T1084" t="s">
        <v>8291</v>
      </c>
      <c r="U1084" t="s">
        <v>8292</v>
      </c>
    </row>
    <row r="1085" spans="1:21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s="12">
        <f>ROUND(E1085/D1085, 0)</f>
        <v>0</v>
      </c>
      <c r="G1085" t="s">
        <v>8220</v>
      </c>
      <c r="H1085" t="s">
        <v>8228</v>
      </c>
      <c r="I1085" t="s">
        <v>8250</v>
      </c>
      <c r="J1085">
        <v>1406994583</v>
      </c>
      <c r="K1085" s="9">
        <f>(J1085/86400) + DATE(1970,1,1)</f>
        <v>41853.659525462965</v>
      </c>
      <c r="L1085">
        <v>1401810583</v>
      </c>
      <c r="M1085" s="9">
        <f>(L1085/86400) + DATE(1970,1,1)</f>
        <v>41793.659525462965</v>
      </c>
      <c r="N1085" s="18">
        <f>YEAR(M1085)</f>
        <v>2014</v>
      </c>
      <c r="O1085" s="18">
        <f xml:space="preserve"> ROUND((J1085-L1085)/86400, 0)</f>
        <v>60</v>
      </c>
      <c r="P1085" t="b">
        <v>0</v>
      </c>
      <c r="Q1085">
        <v>1</v>
      </c>
      <c r="R1085" s="14">
        <f>IFERROR(ROUND(E1085/Q1085,2), "N/A")</f>
        <v>410</v>
      </c>
      <c r="S1085" t="b">
        <v>0</v>
      </c>
      <c r="T1085" t="s">
        <v>8291</v>
      </c>
      <c r="U1085" t="s">
        <v>8292</v>
      </c>
    </row>
    <row r="1086" spans="1:21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s="12">
        <f>ROUND(E1086/D1086, 0)</f>
        <v>0</v>
      </c>
      <c r="G1086" t="s">
        <v>8220</v>
      </c>
      <c r="H1086" t="s">
        <v>8223</v>
      </c>
      <c r="I1086" t="s">
        <v>8245</v>
      </c>
      <c r="J1086">
        <v>1407534804</v>
      </c>
      <c r="K1086" s="9">
        <f>(J1086/86400) + DATE(1970,1,1)</f>
        <v>41859.912083333329</v>
      </c>
      <c r="L1086">
        <v>1404942804</v>
      </c>
      <c r="M1086" s="9">
        <f>(L1086/86400) + DATE(1970,1,1)</f>
        <v>41829.912083333329</v>
      </c>
      <c r="N1086" s="18">
        <f>YEAR(M1086)</f>
        <v>2014</v>
      </c>
      <c r="O1086" s="18">
        <f xml:space="preserve"> ROUND((J1086-L1086)/86400, 0)</f>
        <v>30</v>
      </c>
      <c r="P1086" t="b">
        <v>0</v>
      </c>
      <c r="Q1086">
        <v>0</v>
      </c>
      <c r="R1086" s="14" t="str">
        <f>IFERROR(ROUND(E1086/Q1086,2), "N/A")</f>
        <v>N/A</v>
      </c>
      <c r="S1086" t="b">
        <v>0</v>
      </c>
      <c r="T1086" t="s">
        <v>8291</v>
      </c>
      <c r="U1086" t="s">
        <v>8292</v>
      </c>
    </row>
    <row r="1087" spans="1:21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s="12">
        <f>ROUND(E1087/D1087, 0)</f>
        <v>0</v>
      </c>
      <c r="G1087" t="s">
        <v>8220</v>
      </c>
      <c r="H1087" t="s">
        <v>8228</v>
      </c>
      <c r="I1087" t="s">
        <v>8250</v>
      </c>
      <c r="J1087">
        <v>1457967975</v>
      </c>
      <c r="K1087" s="9">
        <f>(J1087/86400) + DATE(1970,1,1)</f>
        <v>42443.629340277781</v>
      </c>
      <c r="L1087">
        <v>1455379575</v>
      </c>
      <c r="M1087" s="9">
        <f>(L1087/86400) + DATE(1970,1,1)</f>
        <v>42413.671006944445</v>
      </c>
      <c r="N1087" s="18">
        <f>YEAR(M1087)</f>
        <v>2016</v>
      </c>
      <c r="O1087" s="18">
        <f xml:space="preserve"> ROUND((J1087-L1087)/86400, 0)</f>
        <v>30</v>
      </c>
      <c r="P1087" t="b">
        <v>0</v>
      </c>
      <c r="Q1087">
        <v>9</v>
      </c>
      <c r="R1087" s="14">
        <f>IFERROR(ROUND(E1087/Q1087,2), "N/A")</f>
        <v>114</v>
      </c>
      <c r="S1087" t="b">
        <v>0</v>
      </c>
      <c r="T1087" t="s">
        <v>8291</v>
      </c>
      <c r="U1087" t="s">
        <v>8292</v>
      </c>
    </row>
    <row r="1088" spans="1:21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s="12">
        <f>ROUND(E1088/D1088, 0)</f>
        <v>0</v>
      </c>
      <c r="G1088" t="s">
        <v>8220</v>
      </c>
      <c r="H1088" t="s">
        <v>8223</v>
      </c>
      <c r="I1088" t="s">
        <v>8245</v>
      </c>
      <c r="J1088">
        <v>1408913291</v>
      </c>
      <c r="K1088" s="9">
        <f>(J1088/86400) + DATE(1970,1,1)</f>
        <v>41875.866793981484</v>
      </c>
      <c r="L1088">
        <v>1406321291</v>
      </c>
      <c r="M1088" s="9">
        <f>(L1088/86400) + DATE(1970,1,1)</f>
        <v>41845.866793981484</v>
      </c>
      <c r="N1088" s="18">
        <f>YEAR(M1088)</f>
        <v>2014</v>
      </c>
      <c r="O1088" s="18">
        <f xml:space="preserve"> ROUND((J1088-L1088)/86400, 0)</f>
        <v>30</v>
      </c>
      <c r="P1088" t="b">
        <v>0</v>
      </c>
      <c r="Q1088">
        <v>2</v>
      </c>
      <c r="R1088" s="14">
        <f>IFERROR(ROUND(E1088/Q1088,2), "N/A")</f>
        <v>7.5</v>
      </c>
      <c r="S1088" t="b">
        <v>0</v>
      </c>
      <c r="T1088" t="s">
        <v>8291</v>
      </c>
      <c r="U1088" t="s">
        <v>8292</v>
      </c>
    </row>
    <row r="1089" spans="1:21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s="12">
        <f>ROUND(E1089/D1089, 0)</f>
        <v>0</v>
      </c>
      <c r="G1089" t="s">
        <v>8220</v>
      </c>
      <c r="H1089" t="s">
        <v>8223</v>
      </c>
      <c r="I1089" t="s">
        <v>8245</v>
      </c>
      <c r="J1089">
        <v>1402852087</v>
      </c>
      <c r="K1089" s="9">
        <f>(J1089/86400) + DATE(1970,1,1)</f>
        <v>41805.713969907403</v>
      </c>
      <c r="L1089">
        <v>1400260087</v>
      </c>
      <c r="M1089" s="9">
        <f>(L1089/86400) + DATE(1970,1,1)</f>
        <v>41775.713969907403</v>
      </c>
      <c r="N1089" s="18">
        <f>YEAR(M1089)</f>
        <v>2014</v>
      </c>
      <c r="O1089" s="18">
        <f xml:space="preserve"> ROUND((J1089-L1089)/86400, 0)</f>
        <v>30</v>
      </c>
      <c r="P1089" t="b">
        <v>0</v>
      </c>
      <c r="Q1089">
        <v>0</v>
      </c>
      <c r="R1089" s="14" t="str">
        <f>IFERROR(ROUND(E1089/Q1089,2), "N/A")</f>
        <v>N/A</v>
      </c>
      <c r="S1089" t="b">
        <v>0</v>
      </c>
      <c r="T1089" t="s">
        <v>8291</v>
      </c>
      <c r="U1089" t="s">
        <v>8292</v>
      </c>
    </row>
    <row r="1090" spans="1:21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s="12">
        <f>ROUND(E1090/D1090, 0)</f>
        <v>0</v>
      </c>
      <c r="G1090" t="s">
        <v>8220</v>
      </c>
      <c r="H1090" t="s">
        <v>8223</v>
      </c>
      <c r="I1090" t="s">
        <v>8245</v>
      </c>
      <c r="J1090">
        <v>1398366667</v>
      </c>
      <c r="K1090" s="9">
        <f>(J1090/86400) + DATE(1970,1,1)</f>
        <v>41753.799386574072</v>
      </c>
      <c r="L1090">
        <v>1395774667</v>
      </c>
      <c r="M1090" s="9">
        <f>(L1090/86400) + DATE(1970,1,1)</f>
        <v>41723.799386574072</v>
      </c>
      <c r="N1090" s="18">
        <f>YEAR(M1090)</f>
        <v>2014</v>
      </c>
      <c r="O1090" s="18">
        <f xml:space="preserve"> ROUND((J1090-L1090)/86400, 0)</f>
        <v>30</v>
      </c>
      <c r="P1090" t="b">
        <v>0</v>
      </c>
      <c r="Q1090">
        <v>147</v>
      </c>
      <c r="R1090" s="14">
        <f>IFERROR(ROUND(E1090/Q1090,2), "N/A")</f>
        <v>43.42</v>
      </c>
      <c r="S1090" t="b">
        <v>0</v>
      </c>
      <c r="T1090" t="s">
        <v>8291</v>
      </c>
      <c r="U1090" t="s">
        <v>8292</v>
      </c>
    </row>
    <row r="1091" spans="1:21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s="12">
        <f>ROUND(E1091/D1091, 0)</f>
        <v>0</v>
      </c>
      <c r="G1091" t="s">
        <v>8220</v>
      </c>
      <c r="H1091" t="s">
        <v>8229</v>
      </c>
      <c r="I1091" t="s">
        <v>8248</v>
      </c>
      <c r="J1091">
        <v>1435293175</v>
      </c>
      <c r="K1091" s="9">
        <f>(J1091/86400) + DATE(1970,1,1)</f>
        <v>42181.189525462964</v>
      </c>
      <c r="L1091">
        <v>1432701175</v>
      </c>
      <c r="M1091" s="9">
        <f>(L1091/86400) + DATE(1970,1,1)</f>
        <v>42151.189525462964</v>
      </c>
      <c r="N1091" s="18">
        <f>YEAR(M1091)</f>
        <v>2015</v>
      </c>
      <c r="O1091" s="18">
        <f xml:space="preserve"> ROUND((J1091-L1091)/86400, 0)</f>
        <v>30</v>
      </c>
      <c r="P1091" t="b">
        <v>0</v>
      </c>
      <c r="Q1091">
        <v>49</v>
      </c>
      <c r="R1091" s="14">
        <f>IFERROR(ROUND(E1091/Q1091,2), "N/A")</f>
        <v>23.96</v>
      </c>
      <c r="S1091" t="b">
        <v>0</v>
      </c>
      <c r="T1091" t="s">
        <v>8291</v>
      </c>
      <c r="U1091" t="s">
        <v>8292</v>
      </c>
    </row>
    <row r="1092" spans="1:21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s="12">
        <f>ROUND(E1092/D1092, 0)</f>
        <v>0</v>
      </c>
      <c r="G1092" t="s">
        <v>8220</v>
      </c>
      <c r="H1092" t="s">
        <v>8225</v>
      </c>
      <c r="I1092" t="s">
        <v>8247</v>
      </c>
      <c r="J1092">
        <v>1432873653</v>
      </c>
      <c r="K1092" s="9">
        <f>(J1092/86400) + DATE(1970,1,1)</f>
        <v>42153.185798611114</v>
      </c>
      <c r="L1092">
        <v>1430281653</v>
      </c>
      <c r="M1092" s="9">
        <f>(L1092/86400) + DATE(1970,1,1)</f>
        <v>42123.185798611114</v>
      </c>
      <c r="N1092" s="18">
        <f>YEAR(M1092)</f>
        <v>2015</v>
      </c>
      <c r="O1092" s="18">
        <f xml:space="preserve"> ROUND((J1092-L1092)/86400, 0)</f>
        <v>30</v>
      </c>
      <c r="P1092" t="b">
        <v>0</v>
      </c>
      <c r="Q1092">
        <v>1</v>
      </c>
      <c r="R1092" s="14">
        <f>IFERROR(ROUND(E1092/Q1092,2), "N/A")</f>
        <v>5</v>
      </c>
      <c r="S1092" t="b">
        <v>0</v>
      </c>
      <c r="T1092" t="s">
        <v>8291</v>
      </c>
      <c r="U1092" t="s">
        <v>8292</v>
      </c>
    </row>
    <row r="1093" spans="1:21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s="12">
        <f>ROUND(E1093/D1093, 0)</f>
        <v>0</v>
      </c>
      <c r="G1093" t="s">
        <v>8220</v>
      </c>
      <c r="H1093" t="s">
        <v>8224</v>
      </c>
      <c r="I1093" t="s">
        <v>8246</v>
      </c>
      <c r="J1093">
        <v>1460313672</v>
      </c>
      <c r="K1093" s="9">
        <f>(J1093/86400) + DATE(1970,1,1)</f>
        <v>42470.778611111113</v>
      </c>
      <c r="L1093">
        <v>1457725272</v>
      </c>
      <c r="M1093" s="9">
        <f>(L1093/86400) + DATE(1970,1,1)</f>
        <v>42440.820277777777</v>
      </c>
      <c r="N1093" s="18">
        <f>YEAR(M1093)</f>
        <v>2016</v>
      </c>
      <c r="O1093" s="18">
        <f xml:space="preserve"> ROUND((J1093-L1093)/86400, 0)</f>
        <v>30</v>
      </c>
      <c r="P1093" t="b">
        <v>0</v>
      </c>
      <c r="Q1093">
        <v>2</v>
      </c>
      <c r="R1093" s="14">
        <f>IFERROR(ROUND(E1093/Q1093,2), "N/A")</f>
        <v>12.5</v>
      </c>
      <c r="S1093" t="b">
        <v>0</v>
      </c>
      <c r="T1093" t="s">
        <v>8291</v>
      </c>
      <c r="U1093" t="s">
        <v>8292</v>
      </c>
    </row>
    <row r="1094" spans="1:21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s="12">
        <f>ROUND(E1094/D1094, 0)</f>
        <v>0</v>
      </c>
      <c r="G1094" t="s">
        <v>8220</v>
      </c>
      <c r="H1094" t="s">
        <v>8223</v>
      </c>
      <c r="I1094" t="s">
        <v>8245</v>
      </c>
      <c r="J1094">
        <v>1357432638</v>
      </c>
      <c r="K1094" s="9">
        <f>(J1094/86400) + DATE(1970,1,1)</f>
        <v>41280.025902777779</v>
      </c>
      <c r="L1094">
        <v>1354840638</v>
      </c>
      <c r="M1094" s="9">
        <f>(L1094/86400) + DATE(1970,1,1)</f>
        <v>41250.025902777779</v>
      </c>
      <c r="N1094" s="18">
        <f>YEAR(M1094)</f>
        <v>2012</v>
      </c>
      <c r="O1094" s="18">
        <f xml:space="preserve"> ROUND((J1094-L1094)/86400, 0)</f>
        <v>30</v>
      </c>
      <c r="P1094" t="b">
        <v>0</v>
      </c>
      <c r="Q1094">
        <v>7</v>
      </c>
      <c r="R1094" s="14">
        <f>IFERROR(ROUND(E1094/Q1094,2), "N/A")</f>
        <v>3</v>
      </c>
      <c r="S1094" t="b">
        <v>0</v>
      </c>
      <c r="T1094" t="s">
        <v>8291</v>
      </c>
      <c r="U1094" t="s">
        <v>8292</v>
      </c>
    </row>
    <row r="1095" spans="1:21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s="12">
        <f>ROUND(E1095/D1095, 0)</f>
        <v>0</v>
      </c>
      <c r="G1095" t="s">
        <v>8220</v>
      </c>
      <c r="H1095" t="s">
        <v>8228</v>
      </c>
      <c r="I1095" t="s">
        <v>8250</v>
      </c>
      <c r="J1095">
        <v>1455232937</v>
      </c>
      <c r="K1095" s="9">
        <f>(J1095/86400) + DATE(1970,1,1)</f>
        <v>42411.973807870367</v>
      </c>
      <c r="L1095">
        <v>1453936937</v>
      </c>
      <c r="M1095" s="9">
        <f>(L1095/86400) + DATE(1970,1,1)</f>
        <v>42396.973807870367</v>
      </c>
      <c r="N1095" s="18">
        <f>YEAR(M1095)</f>
        <v>2016</v>
      </c>
      <c r="O1095" s="18">
        <f xml:space="preserve"> ROUND((J1095-L1095)/86400, 0)</f>
        <v>15</v>
      </c>
      <c r="P1095" t="b">
        <v>0</v>
      </c>
      <c r="Q1095">
        <v>4</v>
      </c>
      <c r="R1095" s="14">
        <f>IFERROR(ROUND(E1095/Q1095,2), "N/A")</f>
        <v>10.56</v>
      </c>
      <c r="S1095" t="b">
        <v>0</v>
      </c>
      <c r="T1095" t="s">
        <v>8291</v>
      </c>
      <c r="U1095" t="s">
        <v>8292</v>
      </c>
    </row>
    <row r="1096" spans="1:21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s="12">
        <f>ROUND(E1096/D1096, 0)</f>
        <v>0</v>
      </c>
      <c r="G1096" t="s">
        <v>8220</v>
      </c>
      <c r="H1096" t="s">
        <v>8223</v>
      </c>
      <c r="I1096" t="s">
        <v>8245</v>
      </c>
      <c r="J1096">
        <v>1318180033</v>
      </c>
      <c r="K1096" s="9">
        <f>(J1096/86400) + DATE(1970,1,1)</f>
        <v>40825.71334490741</v>
      </c>
      <c r="L1096">
        <v>1315588033</v>
      </c>
      <c r="M1096" s="9">
        <f>(L1096/86400) + DATE(1970,1,1)</f>
        <v>40795.71334490741</v>
      </c>
      <c r="N1096" s="18">
        <f>YEAR(M1096)</f>
        <v>2011</v>
      </c>
      <c r="O1096" s="18">
        <f xml:space="preserve"> ROUND((J1096-L1096)/86400, 0)</f>
        <v>30</v>
      </c>
      <c r="P1096" t="b">
        <v>0</v>
      </c>
      <c r="Q1096">
        <v>27</v>
      </c>
      <c r="R1096" s="14">
        <f>IFERROR(ROUND(E1096/Q1096,2), "N/A")</f>
        <v>122</v>
      </c>
      <c r="S1096" t="b">
        <v>0</v>
      </c>
      <c r="T1096" t="s">
        <v>8291</v>
      </c>
      <c r="U1096" t="s">
        <v>8292</v>
      </c>
    </row>
    <row r="1097" spans="1:21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s="12">
        <f>ROUND(E1097/D1097, 0)</f>
        <v>0</v>
      </c>
      <c r="G1097" t="s">
        <v>8220</v>
      </c>
      <c r="H1097" t="s">
        <v>8223</v>
      </c>
      <c r="I1097" t="s">
        <v>8245</v>
      </c>
      <c r="J1097">
        <v>1377867220</v>
      </c>
      <c r="K1097" s="9">
        <f>(J1097/86400) + DATE(1970,1,1)</f>
        <v>41516.537268518521</v>
      </c>
      <c r="L1097">
        <v>1375275220</v>
      </c>
      <c r="M1097" s="9">
        <f>(L1097/86400) + DATE(1970,1,1)</f>
        <v>41486.537268518521</v>
      </c>
      <c r="N1097" s="18">
        <f>YEAR(M1097)</f>
        <v>2013</v>
      </c>
      <c r="O1097" s="18">
        <f xml:space="preserve"> ROUND((J1097-L1097)/86400, 0)</f>
        <v>30</v>
      </c>
      <c r="P1097" t="b">
        <v>0</v>
      </c>
      <c r="Q1097">
        <v>94</v>
      </c>
      <c r="R1097" s="14">
        <f>IFERROR(ROUND(E1097/Q1097,2), "N/A")</f>
        <v>267.81</v>
      </c>
      <c r="S1097" t="b">
        <v>0</v>
      </c>
      <c r="T1097" t="s">
        <v>8291</v>
      </c>
      <c r="U1097" t="s">
        <v>8292</v>
      </c>
    </row>
    <row r="1098" spans="1:21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s="12">
        <f>ROUND(E1098/D1098, 0)</f>
        <v>0</v>
      </c>
      <c r="G1098" t="s">
        <v>8220</v>
      </c>
      <c r="H1098" t="s">
        <v>8223</v>
      </c>
      <c r="I1098" t="s">
        <v>8245</v>
      </c>
      <c r="J1098">
        <v>1412393400</v>
      </c>
      <c r="K1098" s="9">
        <f>(J1098/86400) + DATE(1970,1,1)</f>
        <v>41916.145833333336</v>
      </c>
      <c r="L1098">
        <v>1409747154</v>
      </c>
      <c r="M1098" s="9">
        <f>(L1098/86400) + DATE(1970,1,1)</f>
        <v>41885.51798611111</v>
      </c>
      <c r="N1098" s="18">
        <f>YEAR(M1098)</f>
        <v>2014</v>
      </c>
      <c r="O1098" s="18">
        <f xml:space="preserve"> ROUND((J1098-L1098)/86400, 0)</f>
        <v>31</v>
      </c>
      <c r="P1098" t="b">
        <v>0</v>
      </c>
      <c r="Q1098">
        <v>29</v>
      </c>
      <c r="R1098" s="14">
        <f>IFERROR(ROUND(E1098/Q1098,2), "N/A")</f>
        <v>74.209999999999994</v>
      </c>
      <c r="S1098" t="b">
        <v>0</v>
      </c>
      <c r="T1098" t="s">
        <v>8291</v>
      </c>
      <c r="U1098" t="s">
        <v>8292</v>
      </c>
    </row>
    <row r="1099" spans="1:21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s="12">
        <f>ROUND(E1099/D1099, 0)</f>
        <v>0</v>
      </c>
      <c r="G1099" t="s">
        <v>8220</v>
      </c>
      <c r="H1099" t="s">
        <v>8223</v>
      </c>
      <c r="I1099" t="s">
        <v>8245</v>
      </c>
      <c r="J1099">
        <v>1393786877</v>
      </c>
      <c r="K1099" s="9">
        <f>(J1099/86400) + DATE(1970,1,1)</f>
        <v>41700.792557870373</v>
      </c>
      <c r="L1099">
        <v>1390330877</v>
      </c>
      <c r="M1099" s="9">
        <f>(L1099/86400) + DATE(1970,1,1)</f>
        <v>41660.792557870373</v>
      </c>
      <c r="N1099" s="18">
        <f>YEAR(M1099)</f>
        <v>2014</v>
      </c>
      <c r="O1099" s="18">
        <f xml:space="preserve"> ROUND((J1099-L1099)/86400, 0)</f>
        <v>40</v>
      </c>
      <c r="P1099" t="b">
        <v>0</v>
      </c>
      <c r="Q1099">
        <v>7</v>
      </c>
      <c r="R1099" s="14">
        <f>IFERROR(ROUND(E1099/Q1099,2), "N/A")</f>
        <v>6.71</v>
      </c>
      <c r="S1099" t="b">
        <v>0</v>
      </c>
      <c r="T1099" t="s">
        <v>8291</v>
      </c>
      <c r="U1099" t="s">
        <v>8292</v>
      </c>
    </row>
    <row r="1100" spans="1:21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s="12">
        <f>ROUND(E1100/D1100, 0)</f>
        <v>0</v>
      </c>
      <c r="G1100" t="s">
        <v>8220</v>
      </c>
      <c r="H1100" t="s">
        <v>8223</v>
      </c>
      <c r="I1100" t="s">
        <v>8245</v>
      </c>
      <c r="J1100">
        <v>1397413095</v>
      </c>
      <c r="K1100" s="9">
        <f>(J1100/86400) + DATE(1970,1,1)</f>
        <v>41742.762673611112</v>
      </c>
      <c r="L1100">
        <v>1394821095</v>
      </c>
      <c r="M1100" s="9">
        <f>(L1100/86400) + DATE(1970,1,1)</f>
        <v>41712.762673611112</v>
      </c>
      <c r="N1100" s="18">
        <f>YEAR(M1100)</f>
        <v>2014</v>
      </c>
      <c r="O1100" s="18">
        <f xml:space="preserve"> ROUND((J1100-L1100)/86400, 0)</f>
        <v>30</v>
      </c>
      <c r="P1100" t="b">
        <v>0</v>
      </c>
      <c r="Q1100">
        <v>22</v>
      </c>
      <c r="R1100" s="14">
        <f>IFERROR(ROUND(E1100/Q1100,2), "N/A")</f>
        <v>81.95</v>
      </c>
      <c r="S1100" t="b">
        <v>0</v>
      </c>
      <c r="T1100" t="s">
        <v>8291</v>
      </c>
      <c r="U1100" t="s">
        <v>8292</v>
      </c>
    </row>
    <row r="1101" spans="1:21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s="12">
        <f>ROUND(E1101/D1101, 0)</f>
        <v>0</v>
      </c>
      <c r="G1101" t="s">
        <v>8220</v>
      </c>
      <c r="H1101" t="s">
        <v>8224</v>
      </c>
      <c r="I1101" t="s">
        <v>8246</v>
      </c>
      <c r="J1101">
        <v>1431547468</v>
      </c>
      <c r="K1101" s="9">
        <f>(J1101/86400) + DATE(1970,1,1)</f>
        <v>42137.836435185185</v>
      </c>
      <c r="L1101">
        <v>1428955468</v>
      </c>
      <c r="M1101" s="9">
        <f>(L1101/86400) + DATE(1970,1,1)</f>
        <v>42107.836435185185</v>
      </c>
      <c r="N1101" s="18">
        <f>YEAR(M1101)</f>
        <v>2015</v>
      </c>
      <c r="O1101" s="18">
        <f xml:space="preserve"> ROUND((J1101-L1101)/86400, 0)</f>
        <v>30</v>
      </c>
      <c r="P1101" t="b">
        <v>0</v>
      </c>
      <c r="Q1101">
        <v>1</v>
      </c>
      <c r="R1101" s="14">
        <f>IFERROR(ROUND(E1101/Q1101,2), "N/A")</f>
        <v>25</v>
      </c>
      <c r="S1101" t="b">
        <v>0</v>
      </c>
      <c r="T1101" t="s">
        <v>8291</v>
      </c>
      <c r="U1101" t="s">
        <v>8292</v>
      </c>
    </row>
    <row r="1102" spans="1:21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s="12">
        <f>ROUND(E1102/D1102, 0)</f>
        <v>0</v>
      </c>
      <c r="G1102" t="s">
        <v>8220</v>
      </c>
      <c r="H1102" t="s">
        <v>8235</v>
      </c>
      <c r="I1102" t="s">
        <v>8248</v>
      </c>
      <c r="J1102">
        <v>1455417571</v>
      </c>
      <c r="K1102" s="9">
        <f>(J1102/86400) + DATE(1970,1,1)</f>
        <v>42414.110775462963</v>
      </c>
      <c r="L1102">
        <v>1452825571</v>
      </c>
      <c r="M1102" s="9">
        <f>(L1102/86400) + DATE(1970,1,1)</f>
        <v>42384.110775462963</v>
      </c>
      <c r="N1102" s="18">
        <f>YEAR(M1102)</f>
        <v>2016</v>
      </c>
      <c r="O1102" s="18">
        <f xml:space="preserve"> ROUND((J1102-L1102)/86400, 0)</f>
        <v>30</v>
      </c>
      <c r="P1102" t="b">
        <v>0</v>
      </c>
      <c r="Q1102">
        <v>10</v>
      </c>
      <c r="R1102" s="14">
        <f>IFERROR(ROUND(E1102/Q1102,2), "N/A")</f>
        <v>10</v>
      </c>
      <c r="S1102" t="b">
        <v>0</v>
      </c>
      <c r="T1102" t="s">
        <v>8291</v>
      </c>
      <c r="U1102" t="s">
        <v>8292</v>
      </c>
    </row>
    <row r="1103" spans="1:21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s="12">
        <f>ROUND(E1103/D1103, 0)</f>
        <v>0</v>
      </c>
      <c r="G1103" t="s">
        <v>8220</v>
      </c>
      <c r="H1103" t="s">
        <v>8223</v>
      </c>
      <c r="I1103" t="s">
        <v>8245</v>
      </c>
      <c r="J1103">
        <v>1468519920</v>
      </c>
      <c r="K1103" s="9">
        <f>(J1103/86400) + DATE(1970,1,1)</f>
        <v>42565.758333333331</v>
      </c>
      <c r="L1103">
        <v>1466188338</v>
      </c>
      <c r="M1103" s="9">
        <f>(L1103/86400) + DATE(1970,1,1)</f>
        <v>42538.77243055556</v>
      </c>
      <c r="N1103" s="18">
        <f>YEAR(M1103)</f>
        <v>2016</v>
      </c>
      <c r="O1103" s="18">
        <f xml:space="preserve"> ROUND((J1103-L1103)/86400, 0)</f>
        <v>27</v>
      </c>
      <c r="P1103" t="b">
        <v>0</v>
      </c>
      <c r="Q1103">
        <v>6</v>
      </c>
      <c r="R1103" s="14">
        <f>IFERROR(ROUND(E1103/Q1103,2), "N/A")</f>
        <v>6.83</v>
      </c>
      <c r="S1103" t="b">
        <v>0</v>
      </c>
      <c r="T1103" t="s">
        <v>8291</v>
      </c>
      <c r="U1103" t="s">
        <v>8292</v>
      </c>
    </row>
    <row r="1104" spans="1:21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s="12">
        <f>ROUND(E1104/D1104, 0)</f>
        <v>0</v>
      </c>
      <c r="G1104" t="s">
        <v>8220</v>
      </c>
      <c r="H1104" t="s">
        <v>8223</v>
      </c>
      <c r="I1104" t="s">
        <v>8245</v>
      </c>
      <c r="J1104">
        <v>1386568740</v>
      </c>
      <c r="K1104" s="9">
        <f>(J1104/86400) + DATE(1970,1,1)</f>
        <v>41617.249305555553</v>
      </c>
      <c r="L1104">
        <v>1383095125</v>
      </c>
      <c r="M1104" s="9">
        <f>(L1104/86400) + DATE(1970,1,1)</f>
        <v>41577.045428240745</v>
      </c>
      <c r="N1104" s="18">
        <f>YEAR(M1104)</f>
        <v>2013</v>
      </c>
      <c r="O1104" s="18">
        <f xml:space="preserve"> ROUND((J1104-L1104)/86400, 0)</f>
        <v>40</v>
      </c>
      <c r="P1104" t="b">
        <v>0</v>
      </c>
      <c r="Q1104">
        <v>24</v>
      </c>
      <c r="R1104" s="14">
        <f>IFERROR(ROUND(E1104/Q1104,2), "N/A")</f>
        <v>17.71</v>
      </c>
      <c r="S1104" t="b">
        <v>0</v>
      </c>
      <c r="T1104" t="s">
        <v>8291</v>
      </c>
      <c r="U1104" t="s">
        <v>8292</v>
      </c>
    </row>
    <row r="1105" spans="1:21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s="12">
        <f>ROUND(E1105/D1105, 0)</f>
        <v>0</v>
      </c>
      <c r="G1105" t="s">
        <v>8220</v>
      </c>
      <c r="H1105" t="s">
        <v>8223</v>
      </c>
      <c r="I1105" t="s">
        <v>8245</v>
      </c>
      <c r="J1105">
        <v>1466227190</v>
      </c>
      <c r="K1105" s="9">
        <f>(J1105/86400) + DATE(1970,1,1)</f>
        <v>42539.22210648148</v>
      </c>
      <c r="L1105">
        <v>1461043190</v>
      </c>
      <c r="M1105" s="9">
        <f>(L1105/86400) + DATE(1970,1,1)</f>
        <v>42479.22210648148</v>
      </c>
      <c r="N1105" s="18">
        <f>YEAR(M1105)</f>
        <v>2016</v>
      </c>
      <c r="O1105" s="18">
        <f xml:space="preserve"> ROUND((J1105-L1105)/86400, 0)</f>
        <v>60</v>
      </c>
      <c r="P1105" t="b">
        <v>0</v>
      </c>
      <c r="Q1105">
        <v>15</v>
      </c>
      <c r="R1105" s="14">
        <f>IFERROR(ROUND(E1105/Q1105,2), "N/A")</f>
        <v>16.2</v>
      </c>
      <c r="S1105" t="b">
        <v>0</v>
      </c>
      <c r="T1105" t="s">
        <v>8291</v>
      </c>
      <c r="U1105" t="s">
        <v>8292</v>
      </c>
    </row>
    <row r="1106" spans="1:21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s="12">
        <f>ROUND(E1106/D1106, 0)</f>
        <v>0</v>
      </c>
      <c r="G1106" t="s">
        <v>8220</v>
      </c>
      <c r="H1106" t="s">
        <v>8224</v>
      </c>
      <c r="I1106" t="s">
        <v>8246</v>
      </c>
      <c r="J1106">
        <v>1402480221</v>
      </c>
      <c r="K1106" s="9">
        <f>(J1106/86400) + DATE(1970,1,1)</f>
        <v>41801.40996527778</v>
      </c>
      <c r="L1106">
        <v>1399888221</v>
      </c>
      <c r="M1106" s="9">
        <f>(L1106/86400) + DATE(1970,1,1)</f>
        <v>41771.40996527778</v>
      </c>
      <c r="N1106" s="18">
        <f>YEAR(M1106)</f>
        <v>2014</v>
      </c>
      <c r="O1106" s="18">
        <f xml:space="preserve"> ROUND((J1106-L1106)/86400, 0)</f>
        <v>30</v>
      </c>
      <c r="P1106" t="b">
        <v>0</v>
      </c>
      <c r="Q1106">
        <v>37</v>
      </c>
      <c r="R1106" s="14">
        <f>IFERROR(ROUND(E1106/Q1106,2), "N/A")</f>
        <v>80.3</v>
      </c>
      <c r="S1106" t="b">
        <v>0</v>
      </c>
      <c r="T1106" t="s">
        <v>8291</v>
      </c>
      <c r="U1106" t="s">
        <v>8292</v>
      </c>
    </row>
    <row r="1107" spans="1:21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s="12">
        <f>ROUND(E1107/D1107, 0)</f>
        <v>0</v>
      </c>
      <c r="G1107" t="s">
        <v>8220</v>
      </c>
      <c r="H1107" t="s">
        <v>8223</v>
      </c>
      <c r="I1107" t="s">
        <v>8245</v>
      </c>
      <c r="J1107">
        <v>1395627327</v>
      </c>
      <c r="K1107" s="9">
        <f>(J1107/86400) + DATE(1970,1,1)</f>
        <v>41722.0940625</v>
      </c>
      <c r="L1107">
        <v>1393038927</v>
      </c>
      <c r="M1107" s="9">
        <f>(L1107/86400) + DATE(1970,1,1)</f>
        <v>41692.135729166665</v>
      </c>
      <c r="N1107" s="18">
        <f>YEAR(M1107)</f>
        <v>2014</v>
      </c>
      <c r="O1107" s="18">
        <f xml:space="preserve"> ROUND((J1107-L1107)/86400, 0)</f>
        <v>30</v>
      </c>
      <c r="P1107" t="b">
        <v>0</v>
      </c>
      <c r="Q1107">
        <v>20</v>
      </c>
      <c r="R1107" s="14">
        <f>IFERROR(ROUND(E1107/Q1107,2), "N/A")</f>
        <v>71.55</v>
      </c>
      <c r="S1107" t="b">
        <v>0</v>
      </c>
      <c r="T1107" t="s">
        <v>8291</v>
      </c>
      <c r="U1107" t="s">
        <v>8292</v>
      </c>
    </row>
    <row r="1108" spans="1:21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s="12">
        <f>ROUND(E1108/D1108, 0)</f>
        <v>0</v>
      </c>
      <c r="G1108" t="s">
        <v>8220</v>
      </c>
      <c r="H1108" t="s">
        <v>8223</v>
      </c>
      <c r="I1108" t="s">
        <v>8245</v>
      </c>
      <c r="J1108">
        <v>1333557975</v>
      </c>
      <c r="K1108" s="9">
        <f>(J1108/86400) + DATE(1970,1,1)</f>
        <v>41003.698784722219</v>
      </c>
      <c r="L1108">
        <v>1330969575</v>
      </c>
      <c r="M1108" s="9">
        <f>(L1108/86400) + DATE(1970,1,1)</f>
        <v>40973.740451388891</v>
      </c>
      <c r="N1108" s="18">
        <f>YEAR(M1108)</f>
        <v>2012</v>
      </c>
      <c r="O1108" s="18">
        <f xml:space="preserve"> ROUND((J1108-L1108)/86400, 0)</f>
        <v>30</v>
      </c>
      <c r="P1108" t="b">
        <v>0</v>
      </c>
      <c r="Q1108">
        <v>7</v>
      </c>
      <c r="R1108" s="14">
        <f>IFERROR(ROUND(E1108/Q1108,2), "N/A")</f>
        <v>23.57</v>
      </c>
      <c r="S1108" t="b">
        <v>0</v>
      </c>
      <c r="T1108" t="s">
        <v>8291</v>
      </c>
      <c r="U1108" t="s">
        <v>8292</v>
      </c>
    </row>
    <row r="1109" spans="1:21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s="12">
        <f>ROUND(E1109/D1109, 0)</f>
        <v>0</v>
      </c>
      <c r="G1109" t="s">
        <v>8220</v>
      </c>
      <c r="H1109" t="s">
        <v>8223</v>
      </c>
      <c r="I1109" t="s">
        <v>8245</v>
      </c>
      <c r="J1109">
        <v>1406148024</v>
      </c>
      <c r="K1109" s="9">
        <f>(J1109/86400) + DATE(1970,1,1)</f>
        <v>41843.861388888887</v>
      </c>
      <c r="L1109">
        <v>1403556024</v>
      </c>
      <c r="M1109" s="9">
        <f>(L1109/86400) + DATE(1970,1,1)</f>
        <v>41813.861388888887</v>
      </c>
      <c r="N1109" s="18">
        <f>YEAR(M1109)</f>
        <v>2014</v>
      </c>
      <c r="O1109" s="18">
        <f xml:space="preserve"> ROUND((J1109-L1109)/86400, 0)</f>
        <v>30</v>
      </c>
      <c r="P1109" t="b">
        <v>0</v>
      </c>
      <c r="Q1109">
        <v>0</v>
      </c>
      <c r="R1109" s="14" t="str">
        <f>IFERROR(ROUND(E1109/Q1109,2), "N/A")</f>
        <v>N/A</v>
      </c>
      <c r="S1109" t="b">
        <v>0</v>
      </c>
      <c r="T1109" t="s">
        <v>8291</v>
      </c>
      <c r="U1109" t="s">
        <v>8292</v>
      </c>
    </row>
    <row r="1110" spans="1:21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s="12">
        <f>ROUND(E1110/D1110, 0)</f>
        <v>0</v>
      </c>
      <c r="G1110" t="s">
        <v>8220</v>
      </c>
      <c r="H1110" t="s">
        <v>8223</v>
      </c>
      <c r="I1110" t="s">
        <v>8245</v>
      </c>
      <c r="J1110">
        <v>1334326635</v>
      </c>
      <c r="K1110" s="9">
        <f>(J1110/86400) + DATE(1970,1,1)</f>
        <v>41012.595312500001</v>
      </c>
      <c r="L1110">
        <v>1329146235</v>
      </c>
      <c r="M1110" s="9">
        <f>(L1110/86400) + DATE(1970,1,1)</f>
        <v>40952.636979166666</v>
      </c>
      <c r="N1110" s="18">
        <f>YEAR(M1110)</f>
        <v>2012</v>
      </c>
      <c r="O1110" s="18">
        <f xml:space="preserve"> ROUND((J1110-L1110)/86400, 0)</f>
        <v>60</v>
      </c>
      <c r="P1110" t="b">
        <v>0</v>
      </c>
      <c r="Q1110">
        <v>21</v>
      </c>
      <c r="R1110" s="14">
        <f>IFERROR(ROUND(E1110/Q1110,2), "N/A")</f>
        <v>34.880000000000003</v>
      </c>
      <c r="S1110" t="b">
        <v>0</v>
      </c>
      <c r="T1110" t="s">
        <v>8291</v>
      </c>
      <c r="U1110" t="s">
        <v>8292</v>
      </c>
    </row>
    <row r="1111" spans="1:21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s="12">
        <f>ROUND(E1111/D1111, 0)</f>
        <v>0</v>
      </c>
      <c r="G1111" t="s">
        <v>8220</v>
      </c>
      <c r="H1111" t="s">
        <v>8223</v>
      </c>
      <c r="I1111" t="s">
        <v>8245</v>
      </c>
      <c r="J1111">
        <v>1479495790</v>
      </c>
      <c r="K1111" s="9">
        <f>(J1111/86400) + DATE(1970,1,1)</f>
        <v>42692.793865740736</v>
      </c>
      <c r="L1111">
        <v>1476900190</v>
      </c>
      <c r="M1111" s="9">
        <f>(L1111/86400) + DATE(1970,1,1)</f>
        <v>42662.752199074079</v>
      </c>
      <c r="N1111" s="18">
        <f>YEAR(M1111)</f>
        <v>2016</v>
      </c>
      <c r="O1111" s="18">
        <f xml:space="preserve"> ROUND((J1111-L1111)/86400, 0)</f>
        <v>30</v>
      </c>
      <c r="P1111" t="b">
        <v>0</v>
      </c>
      <c r="Q1111">
        <v>3</v>
      </c>
      <c r="R1111" s="14">
        <f>IFERROR(ROUND(E1111/Q1111,2), "N/A")</f>
        <v>15</v>
      </c>
      <c r="S1111" t="b">
        <v>0</v>
      </c>
      <c r="T1111" t="s">
        <v>8291</v>
      </c>
      <c r="U1111" t="s">
        <v>8292</v>
      </c>
    </row>
    <row r="1112" spans="1:21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s="12">
        <f>ROUND(E1112/D1112, 0)</f>
        <v>0</v>
      </c>
      <c r="G1112" t="s">
        <v>8220</v>
      </c>
      <c r="H1112" t="s">
        <v>8223</v>
      </c>
      <c r="I1112" t="s">
        <v>8245</v>
      </c>
      <c r="J1112">
        <v>1354919022</v>
      </c>
      <c r="K1112" s="9">
        <f>(J1112/86400) + DATE(1970,1,1)</f>
        <v>41250.933124999996</v>
      </c>
      <c r="L1112">
        <v>1352327022</v>
      </c>
      <c r="M1112" s="9">
        <f>(L1112/86400) + DATE(1970,1,1)</f>
        <v>41220.933124999996</v>
      </c>
      <c r="N1112" s="18">
        <f>YEAR(M1112)</f>
        <v>2012</v>
      </c>
      <c r="O1112" s="18">
        <f xml:space="preserve"> ROUND((J1112-L1112)/86400, 0)</f>
        <v>30</v>
      </c>
      <c r="P1112" t="b">
        <v>0</v>
      </c>
      <c r="Q1112">
        <v>11</v>
      </c>
      <c r="R1112" s="14">
        <f>IFERROR(ROUND(E1112/Q1112,2), "N/A")</f>
        <v>23.18</v>
      </c>
      <c r="S1112" t="b">
        <v>0</v>
      </c>
      <c r="T1112" t="s">
        <v>8291</v>
      </c>
      <c r="U1112" t="s">
        <v>8292</v>
      </c>
    </row>
    <row r="1113" spans="1:21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s="12">
        <f>ROUND(E1113/D1113, 0)</f>
        <v>0</v>
      </c>
      <c r="G1113" t="s">
        <v>8220</v>
      </c>
      <c r="H1113" t="s">
        <v>8223</v>
      </c>
      <c r="I1113" t="s">
        <v>8245</v>
      </c>
      <c r="J1113">
        <v>1452228790</v>
      </c>
      <c r="K1113" s="9">
        <f>(J1113/86400) + DATE(1970,1,1)</f>
        <v>42377.203587962962</v>
      </c>
      <c r="L1113">
        <v>1449636790</v>
      </c>
      <c r="M1113" s="9">
        <f>(L1113/86400) + DATE(1970,1,1)</f>
        <v>42347.203587962962</v>
      </c>
      <c r="N1113" s="18">
        <f>YEAR(M1113)</f>
        <v>2015</v>
      </c>
      <c r="O1113" s="18">
        <f xml:space="preserve"> ROUND((J1113-L1113)/86400, 0)</f>
        <v>30</v>
      </c>
      <c r="P1113" t="b">
        <v>0</v>
      </c>
      <c r="Q1113">
        <v>1</v>
      </c>
      <c r="R1113" s="14">
        <f>IFERROR(ROUND(E1113/Q1113,2), "N/A")</f>
        <v>1</v>
      </c>
      <c r="S1113" t="b">
        <v>0</v>
      </c>
      <c r="T1113" t="s">
        <v>8291</v>
      </c>
      <c r="U1113" t="s">
        <v>8292</v>
      </c>
    </row>
    <row r="1114" spans="1:21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s="12">
        <f>ROUND(E1114/D1114, 0)</f>
        <v>0</v>
      </c>
      <c r="G1114" t="s">
        <v>8220</v>
      </c>
      <c r="H1114" t="s">
        <v>8223</v>
      </c>
      <c r="I1114" t="s">
        <v>8245</v>
      </c>
      <c r="J1114">
        <v>1421656200</v>
      </c>
      <c r="K1114" s="9">
        <f>(J1114/86400) + DATE(1970,1,1)</f>
        <v>42023.354166666672</v>
      </c>
      <c r="L1114">
        <v>1416507211</v>
      </c>
      <c r="M1114" s="9">
        <f>(L1114/86400) + DATE(1970,1,1)</f>
        <v>41963.759386574078</v>
      </c>
      <c r="N1114" s="18">
        <f>YEAR(M1114)</f>
        <v>2014</v>
      </c>
      <c r="O1114" s="18">
        <f xml:space="preserve"> ROUND((J1114-L1114)/86400, 0)</f>
        <v>60</v>
      </c>
      <c r="P1114" t="b">
        <v>0</v>
      </c>
      <c r="Q1114">
        <v>312</v>
      </c>
      <c r="R1114" s="14">
        <f>IFERROR(ROUND(E1114/Q1114,2), "N/A")</f>
        <v>100.23</v>
      </c>
      <c r="S1114" t="b">
        <v>0</v>
      </c>
      <c r="T1114" t="s">
        <v>8291</v>
      </c>
      <c r="U1114" t="s">
        <v>8292</v>
      </c>
    </row>
    <row r="1115" spans="1:21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s="12">
        <f>ROUND(E1115/D1115, 0)</f>
        <v>0</v>
      </c>
      <c r="G1115" t="s">
        <v>8220</v>
      </c>
      <c r="H1115" t="s">
        <v>8224</v>
      </c>
      <c r="I1115" t="s">
        <v>8246</v>
      </c>
      <c r="J1115">
        <v>1408058820</v>
      </c>
      <c r="K1115" s="9">
        <f>(J1115/86400) + DATE(1970,1,1)</f>
        <v>41865.977083333331</v>
      </c>
      <c r="L1115">
        <v>1405466820</v>
      </c>
      <c r="M1115" s="9">
        <f>(L1115/86400) + DATE(1970,1,1)</f>
        <v>41835.977083333331</v>
      </c>
      <c r="N1115" s="18">
        <f>YEAR(M1115)</f>
        <v>2014</v>
      </c>
      <c r="O1115" s="18">
        <f xml:space="preserve"> ROUND((J1115-L1115)/86400, 0)</f>
        <v>30</v>
      </c>
      <c r="P1115" t="b">
        <v>0</v>
      </c>
      <c r="Q1115">
        <v>1</v>
      </c>
      <c r="R1115" s="14">
        <f>IFERROR(ROUND(E1115/Q1115,2), "N/A")</f>
        <v>5</v>
      </c>
      <c r="S1115" t="b">
        <v>0</v>
      </c>
      <c r="T1115" t="s">
        <v>8291</v>
      </c>
      <c r="U1115" t="s">
        <v>8292</v>
      </c>
    </row>
    <row r="1116" spans="1:21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s="12">
        <f>ROUND(E1116/D1116, 0)</f>
        <v>0</v>
      </c>
      <c r="G1116" t="s">
        <v>8220</v>
      </c>
      <c r="H1116" t="s">
        <v>8224</v>
      </c>
      <c r="I1116" t="s">
        <v>8246</v>
      </c>
      <c r="J1116">
        <v>1381306687</v>
      </c>
      <c r="K1116" s="9">
        <f>(J1116/86400) + DATE(1970,1,1)</f>
        <v>41556.345914351856</v>
      </c>
      <c r="L1116">
        <v>1378714687</v>
      </c>
      <c r="M1116" s="9">
        <f>(L1116/86400) + DATE(1970,1,1)</f>
        <v>41526.345914351856</v>
      </c>
      <c r="N1116" s="18">
        <f>YEAR(M1116)</f>
        <v>2013</v>
      </c>
      <c r="O1116" s="18">
        <f xml:space="preserve"> ROUND((J1116-L1116)/86400, 0)</f>
        <v>30</v>
      </c>
      <c r="P1116" t="b">
        <v>0</v>
      </c>
      <c r="Q1116">
        <v>3</v>
      </c>
      <c r="R1116" s="14">
        <f>IFERROR(ROUND(E1116/Q1116,2), "N/A")</f>
        <v>3.33</v>
      </c>
      <c r="S1116" t="b">
        <v>0</v>
      </c>
      <c r="T1116" t="s">
        <v>8291</v>
      </c>
      <c r="U1116" t="s">
        <v>8292</v>
      </c>
    </row>
    <row r="1117" spans="1:21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s="12">
        <f>ROUND(E1117/D1117, 0)</f>
        <v>0</v>
      </c>
      <c r="G1117" t="s">
        <v>8220</v>
      </c>
      <c r="H1117" t="s">
        <v>8223</v>
      </c>
      <c r="I1117" t="s">
        <v>8245</v>
      </c>
      <c r="J1117">
        <v>1459352495</v>
      </c>
      <c r="K1117" s="9">
        <f>(J1117/86400) + DATE(1970,1,1)</f>
        <v>42459.653877314813</v>
      </c>
      <c r="L1117">
        <v>1456764095</v>
      </c>
      <c r="M1117" s="9">
        <f>(L1117/86400) + DATE(1970,1,1)</f>
        <v>42429.695543981477</v>
      </c>
      <c r="N1117" s="18">
        <f>YEAR(M1117)</f>
        <v>2016</v>
      </c>
      <c r="O1117" s="18">
        <f xml:space="preserve"> ROUND((J1117-L1117)/86400, 0)</f>
        <v>30</v>
      </c>
      <c r="P1117" t="b">
        <v>0</v>
      </c>
      <c r="Q1117">
        <v>4</v>
      </c>
      <c r="R1117" s="14">
        <f>IFERROR(ROUND(E1117/Q1117,2), "N/A")</f>
        <v>13.25</v>
      </c>
      <c r="S1117" t="b">
        <v>0</v>
      </c>
      <c r="T1117" t="s">
        <v>8291</v>
      </c>
      <c r="U1117" t="s">
        <v>8292</v>
      </c>
    </row>
    <row r="1118" spans="1:21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s="12">
        <f>ROUND(E1118/D1118, 0)</f>
        <v>0</v>
      </c>
      <c r="G1118" t="s">
        <v>8220</v>
      </c>
      <c r="H1118" t="s">
        <v>8223</v>
      </c>
      <c r="I1118" t="s">
        <v>8245</v>
      </c>
      <c r="J1118">
        <v>1339273208</v>
      </c>
      <c r="K1118" s="9">
        <f>(J1118/86400) + DATE(1970,1,1)</f>
        <v>41069.847314814819</v>
      </c>
      <c r="L1118">
        <v>1334089208</v>
      </c>
      <c r="M1118" s="9">
        <f>(L1118/86400) + DATE(1970,1,1)</f>
        <v>41009.847314814819</v>
      </c>
      <c r="N1118" s="18">
        <f>YEAR(M1118)</f>
        <v>2012</v>
      </c>
      <c r="O1118" s="18">
        <f xml:space="preserve"> ROUND((J1118-L1118)/86400, 0)</f>
        <v>60</v>
      </c>
      <c r="P1118" t="b">
        <v>0</v>
      </c>
      <c r="Q1118">
        <v>10</v>
      </c>
      <c r="R1118" s="14">
        <f>IFERROR(ROUND(E1118/Q1118,2), "N/A")</f>
        <v>17.850000000000001</v>
      </c>
      <c r="S1118" t="b">
        <v>0</v>
      </c>
      <c r="T1118" t="s">
        <v>8291</v>
      </c>
      <c r="U1118" t="s">
        <v>8292</v>
      </c>
    </row>
    <row r="1119" spans="1:21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s="12">
        <f>ROUND(E1119/D1119, 0)</f>
        <v>0</v>
      </c>
      <c r="G1119" t="s">
        <v>8220</v>
      </c>
      <c r="H1119" t="s">
        <v>8235</v>
      </c>
      <c r="I1119" t="s">
        <v>8248</v>
      </c>
      <c r="J1119">
        <v>1451053313</v>
      </c>
      <c r="K1119" s="9">
        <f>(J1119/86400) + DATE(1970,1,1)</f>
        <v>42363.598530092597</v>
      </c>
      <c r="L1119">
        <v>1448461313</v>
      </c>
      <c r="M1119" s="9">
        <f>(L1119/86400) + DATE(1970,1,1)</f>
        <v>42333.598530092597</v>
      </c>
      <c r="N1119" s="18">
        <f>YEAR(M1119)</f>
        <v>2015</v>
      </c>
      <c r="O1119" s="18">
        <f xml:space="preserve"> ROUND((J1119-L1119)/86400, 0)</f>
        <v>30</v>
      </c>
      <c r="P1119" t="b">
        <v>0</v>
      </c>
      <c r="Q1119">
        <v>8</v>
      </c>
      <c r="R1119" s="14">
        <f>IFERROR(ROUND(E1119/Q1119,2), "N/A")</f>
        <v>10.38</v>
      </c>
      <c r="S1119" t="b">
        <v>0</v>
      </c>
      <c r="T1119" t="s">
        <v>8291</v>
      </c>
      <c r="U1119" t="s">
        <v>8292</v>
      </c>
    </row>
    <row r="1120" spans="1:21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s="12">
        <f>ROUND(E1120/D1120, 0)</f>
        <v>0</v>
      </c>
      <c r="G1120" t="s">
        <v>8220</v>
      </c>
      <c r="H1120" t="s">
        <v>8225</v>
      </c>
      <c r="I1120" t="s">
        <v>8247</v>
      </c>
      <c r="J1120">
        <v>1396666779</v>
      </c>
      <c r="K1120" s="9">
        <f>(J1120/86400) + DATE(1970,1,1)</f>
        <v>41734.124756944446</v>
      </c>
      <c r="L1120">
        <v>1394078379</v>
      </c>
      <c r="M1120" s="9">
        <f>(L1120/86400) + DATE(1970,1,1)</f>
        <v>41704.16642361111</v>
      </c>
      <c r="N1120" s="18">
        <f>YEAR(M1120)</f>
        <v>2014</v>
      </c>
      <c r="O1120" s="18">
        <f xml:space="preserve"> ROUND((J1120-L1120)/86400, 0)</f>
        <v>30</v>
      </c>
      <c r="P1120" t="b">
        <v>0</v>
      </c>
      <c r="Q1120">
        <v>3</v>
      </c>
      <c r="R1120" s="14">
        <f>IFERROR(ROUND(E1120/Q1120,2), "N/A")</f>
        <v>36.33</v>
      </c>
      <c r="S1120" t="b">
        <v>0</v>
      </c>
      <c r="T1120" t="s">
        <v>8291</v>
      </c>
      <c r="U1120" t="s">
        <v>8292</v>
      </c>
    </row>
    <row r="1121" spans="1:21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s="12">
        <f>ROUND(E1121/D1121, 0)</f>
        <v>0</v>
      </c>
      <c r="G1121" t="s">
        <v>8220</v>
      </c>
      <c r="H1121" t="s">
        <v>8223</v>
      </c>
      <c r="I1121" t="s">
        <v>8245</v>
      </c>
      <c r="J1121">
        <v>1396810864</v>
      </c>
      <c r="K1121" s="9">
        <f>(J1121/86400) + DATE(1970,1,1)</f>
        <v>41735.792407407411</v>
      </c>
      <c r="L1121">
        <v>1395687664</v>
      </c>
      <c r="M1121" s="9">
        <f>(L1121/86400) + DATE(1970,1,1)</f>
        <v>41722.792407407411</v>
      </c>
      <c r="N1121" s="18">
        <f>YEAR(M1121)</f>
        <v>2014</v>
      </c>
      <c r="O1121" s="18">
        <f xml:space="preserve"> ROUND((J1121-L1121)/86400, 0)</f>
        <v>13</v>
      </c>
      <c r="P1121" t="b">
        <v>0</v>
      </c>
      <c r="Q1121">
        <v>1</v>
      </c>
      <c r="R1121" s="14">
        <f>IFERROR(ROUND(E1121/Q1121,2), "N/A")</f>
        <v>5</v>
      </c>
      <c r="S1121" t="b">
        <v>0</v>
      </c>
      <c r="T1121" t="s">
        <v>8291</v>
      </c>
      <c r="U1121" t="s">
        <v>8292</v>
      </c>
    </row>
    <row r="1122" spans="1:21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s="12">
        <f>ROUND(E1122/D1122, 0)</f>
        <v>0</v>
      </c>
      <c r="G1122" t="s">
        <v>8220</v>
      </c>
      <c r="H1122" t="s">
        <v>8223</v>
      </c>
      <c r="I1122" t="s">
        <v>8245</v>
      </c>
      <c r="J1122">
        <v>1319835400</v>
      </c>
      <c r="K1122" s="9">
        <f>(J1122/86400) + DATE(1970,1,1)</f>
        <v>40844.872685185182</v>
      </c>
      <c r="L1122">
        <v>1315947400</v>
      </c>
      <c r="M1122" s="9">
        <f>(L1122/86400) + DATE(1970,1,1)</f>
        <v>40799.872685185182</v>
      </c>
      <c r="N1122" s="18">
        <f>YEAR(M1122)</f>
        <v>2011</v>
      </c>
      <c r="O1122" s="18">
        <f xml:space="preserve"> ROUND((J1122-L1122)/86400, 0)</f>
        <v>45</v>
      </c>
      <c r="P1122" t="b">
        <v>0</v>
      </c>
      <c r="Q1122">
        <v>0</v>
      </c>
      <c r="R1122" s="14" t="str">
        <f>IFERROR(ROUND(E1122/Q1122,2), "N/A")</f>
        <v>N/A</v>
      </c>
      <c r="S1122" t="b">
        <v>0</v>
      </c>
      <c r="T1122" t="s">
        <v>8291</v>
      </c>
      <c r="U1122" t="s">
        <v>8292</v>
      </c>
    </row>
    <row r="1123" spans="1:21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s="12">
        <f>ROUND(E1123/D1123, 0)</f>
        <v>0</v>
      </c>
      <c r="G1123" t="s">
        <v>8220</v>
      </c>
      <c r="H1123" t="s">
        <v>8223</v>
      </c>
      <c r="I1123" t="s">
        <v>8245</v>
      </c>
      <c r="J1123">
        <v>1457904316</v>
      </c>
      <c r="K1123" s="9">
        <f>(J1123/86400) + DATE(1970,1,1)</f>
        <v>42442.892546296294</v>
      </c>
      <c r="L1123">
        <v>1455315916</v>
      </c>
      <c r="M1123" s="9">
        <f>(L1123/86400) + DATE(1970,1,1)</f>
        <v>42412.934212962966</v>
      </c>
      <c r="N1123" s="18">
        <f>YEAR(M1123)</f>
        <v>2016</v>
      </c>
      <c r="O1123" s="18">
        <f xml:space="preserve"> ROUND((J1123-L1123)/86400, 0)</f>
        <v>30</v>
      </c>
      <c r="P1123" t="b">
        <v>0</v>
      </c>
      <c r="Q1123">
        <v>5</v>
      </c>
      <c r="R1123" s="14">
        <f>IFERROR(ROUND(E1123/Q1123,2), "N/A")</f>
        <v>5.8</v>
      </c>
      <c r="S1123" t="b">
        <v>0</v>
      </c>
      <c r="T1123" t="s">
        <v>8291</v>
      </c>
      <c r="U1123" t="s">
        <v>8292</v>
      </c>
    </row>
    <row r="1124" spans="1:21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s="12">
        <f>ROUND(E1124/D1124, 0)</f>
        <v>0</v>
      </c>
      <c r="G1124" t="s">
        <v>8220</v>
      </c>
      <c r="H1124" t="s">
        <v>8224</v>
      </c>
      <c r="I1124" t="s">
        <v>8246</v>
      </c>
      <c r="J1124">
        <v>1369932825</v>
      </c>
      <c r="K1124" s="9">
        <f>(J1124/86400) + DATE(1970,1,1)</f>
        <v>41424.703993055555</v>
      </c>
      <c r="L1124">
        <v>1368723225</v>
      </c>
      <c r="M1124" s="9">
        <f>(L1124/86400) + DATE(1970,1,1)</f>
        <v>41410.703993055555</v>
      </c>
      <c r="N1124" s="18">
        <f>YEAR(M1124)</f>
        <v>2013</v>
      </c>
      <c r="O1124" s="18">
        <f xml:space="preserve"> ROUND((J1124-L1124)/86400, 0)</f>
        <v>14</v>
      </c>
      <c r="P1124" t="b">
        <v>0</v>
      </c>
      <c r="Q1124">
        <v>0</v>
      </c>
      <c r="R1124" s="14" t="str">
        <f>IFERROR(ROUND(E1124/Q1124,2), "N/A")</f>
        <v>N/A</v>
      </c>
      <c r="S1124" t="b">
        <v>0</v>
      </c>
      <c r="T1124" t="s">
        <v>8291</v>
      </c>
      <c r="U1124" t="s">
        <v>8292</v>
      </c>
    </row>
    <row r="1125" spans="1:21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s="12">
        <f>ROUND(E1125/D1125, 0)</f>
        <v>0</v>
      </c>
      <c r="G1125" t="s">
        <v>8220</v>
      </c>
      <c r="H1125" t="s">
        <v>8223</v>
      </c>
      <c r="I1125" t="s">
        <v>8245</v>
      </c>
      <c r="J1125">
        <v>1397910848</v>
      </c>
      <c r="K1125" s="9">
        <f>(J1125/86400) + DATE(1970,1,1)</f>
        <v>41748.5237037037</v>
      </c>
      <c r="L1125">
        <v>1395318848</v>
      </c>
      <c r="M1125" s="9">
        <f>(L1125/86400) + DATE(1970,1,1)</f>
        <v>41718.5237037037</v>
      </c>
      <c r="N1125" s="18">
        <f>YEAR(M1125)</f>
        <v>2014</v>
      </c>
      <c r="O1125" s="18">
        <f xml:space="preserve"> ROUND((J1125-L1125)/86400, 0)</f>
        <v>30</v>
      </c>
      <c r="P1125" t="b">
        <v>0</v>
      </c>
      <c r="Q1125">
        <v>3</v>
      </c>
      <c r="R1125" s="14">
        <f>IFERROR(ROUND(E1125/Q1125,2), "N/A")</f>
        <v>3.67</v>
      </c>
      <c r="S1125" t="b">
        <v>0</v>
      </c>
      <c r="T1125" t="s">
        <v>8291</v>
      </c>
      <c r="U1125" t="s">
        <v>8292</v>
      </c>
    </row>
    <row r="1126" spans="1:21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s="12">
        <f>ROUND(E1126/D1126, 0)</f>
        <v>0</v>
      </c>
      <c r="G1126" t="s">
        <v>8220</v>
      </c>
      <c r="H1126" t="s">
        <v>8223</v>
      </c>
      <c r="I1126" t="s">
        <v>8245</v>
      </c>
      <c r="J1126">
        <v>1430409651</v>
      </c>
      <c r="K1126" s="9">
        <f>(J1126/86400) + DATE(1970,1,1)</f>
        <v>42124.667256944449</v>
      </c>
      <c r="L1126">
        <v>1427817651</v>
      </c>
      <c r="M1126" s="9">
        <f>(L1126/86400) + DATE(1970,1,1)</f>
        <v>42094.667256944449</v>
      </c>
      <c r="N1126" s="18">
        <f>YEAR(M1126)</f>
        <v>2015</v>
      </c>
      <c r="O1126" s="18">
        <f xml:space="preserve"> ROUND((J1126-L1126)/86400, 0)</f>
        <v>30</v>
      </c>
      <c r="P1126" t="b">
        <v>0</v>
      </c>
      <c r="Q1126">
        <v>7</v>
      </c>
      <c r="R1126" s="14">
        <f>IFERROR(ROUND(E1126/Q1126,2), "N/A")</f>
        <v>60.71</v>
      </c>
      <c r="S1126" t="b">
        <v>0</v>
      </c>
      <c r="T1126" t="s">
        <v>8291</v>
      </c>
      <c r="U1126" t="s">
        <v>8293</v>
      </c>
    </row>
    <row r="1127" spans="1:21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s="12">
        <f>ROUND(E1127/D1127, 0)</f>
        <v>0</v>
      </c>
      <c r="G1127" t="s">
        <v>8220</v>
      </c>
      <c r="H1127" t="s">
        <v>8224</v>
      </c>
      <c r="I1127" t="s">
        <v>8246</v>
      </c>
      <c r="J1127">
        <v>1443193130</v>
      </c>
      <c r="K1127" s="9">
        <f>(J1127/86400) + DATE(1970,1,1)</f>
        <v>42272.624189814815</v>
      </c>
      <c r="L1127">
        <v>1438009130</v>
      </c>
      <c r="M1127" s="9">
        <f>(L1127/86400) + DATE(1970,1,1)</f>
        <v>42212.624189814815</v>
      </c>
      <c r="N1127" s="18">
        <f>YEAR(M1127)</f>
        <v>2015</v>
      </c>
      <c r="O1127" s="18">
        <f xml:space="preserve"> ROUND((J1127-L1127)/86400, 0)</f>
        <v>60</v>
      </c>
      <c r="P1127" t="b">
        <v>0</v>
      </c>
      <c r="Q1127">
        <v>0</v>
      </c>
      <c r="R1127" s="14" t="str">
        <f>IFERROR(ROUND(E1127/Q1127,2), "N/A")</f>
        <v>N/A</v>
      </c>
      <c r="S1127" t="b">
        <v>0</v>
      </c>
      <c r="T1127" t="s">
        <v>8291</v>
      </c>
      <c r="U1127" t="s">
        <v>8293</v>
      </c>
    </row>
    <row r="1128" spans="1:21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s="12">
        <f>ROUND(E1128/D1128, 0)</f>
        <v>0</v>
      </c>
      <c r="G1128" t="s">
        <v>8220</v>
      </c>
      <c r="H1128" t="s">
        <v>8223</v>
      </c>
      <c r="I1128" t="s">
        <v>8245</v>
      </c>
      <c r="J1128">
        <v>1468482694</v>
      </c>
      <c r="K1128" s="9">
        <f>(J1128/86400) + DATE(1970,1,1)</f>
        <v>42565.327476851853</v>
      </c>
      <c r="L1128">
        <v>1465890694</v>
      </c>
      <c r="M1128" s="9">
        <f>(L1128/86400) + DATE(1970,1,1)</f>
        <v>42535.327476851853</v>
      </c>
      <c r="N1128" s="18">
        <f>YEAR(M1128)</f>
        <v>2016</v>
      </c>
      <c r="O1128" s="18">
        <f xml:space="preserve"> ROUND((J1128-L1128)/86400, 0)</f>
        <v>30</v>
      </c>
      <c r="P1128" t="b">
        <v>0</v>
      </c>
      <c r="Q1128">
        <v>2</v>
      </c>
      <c r="R1128" s="14">
        <f>IFERROR(ROUND(E1128/Q1128,2), "N/A")</f>
        <v>5</v>
      </c>
      <c r="S1128" t="b">
        <v>0</v>
      </c>
      <c r="T1128" t="s">
        <v>8291</v>
      </c>
      <c r="U1128" t="s">
        <v>8293</v>
      </c>
    </row>
    <row r="1129" spans="1:21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s="12">
        <f>ROUND(E1129/D1129, 0)</f>
        <v>0</v>
      </c>
      <c r="G1129" t="s">
        <v>8220</v>
      </c>
      <c r="H1129" t="s">
        <v>8223</v>
      </c>
      <c r="I1129" t="s">
        <v>8245</v>
      </c>
      <c r="J1129">
        <v>1416000600</v>
      </c>
      <c r="K1129" s="9">
        <f>(J1129/86400) + DATE(1970,1,1)</f>
        <v>41957.895833333328</v>
      </c>
      <c r="L1129">
        <v>1413318600</v>
      </c>
      <c r="M1129" s="9">
        <f>(L1129/86400) + DATE(1970,1,1)</f>
        <v>41926.854166666664</v>
      </c>
      <c r="N1129" s="18">
        <f>YEAR(M1129)</f>
        <v>2014</v>
      </c>
      <c r="O1129" s="18">
        <f xml:space="preserve"> ROUND((J1129-L1129)/86400, 0)</f>
        <v>31</v>
      </c>
      <c r="P1129" t="b">
        <v>0</v>
      </c>
      <c r="Q1129">
        <v>23</v>
      </c>
      <c r="R1129" s="14">
        <f>IFERROR(ROUND(E1129/Q1129,2), "N/A")</f>
        <v>25.43</v>
      </c>
      <c r="S1129" t="b">
        <v>0</v>
      </c>
      <c r="T1129" t="s">
        <v>8291</v>
      </c>
      <c r="U1129" t="s">
        <v>8293</v>
      </c>
    </row>
    <row r="1130" spans="1:21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s="12">
        <f>ROUND(E1130/D1130, 0)</f>
        <v>0</v>
      </c>
      <c r="G1130" t="s">
        <v>8220</v>
      </c>
      <c r="H1130" t="s">
        <v>8224</v>
      </c>
      <c r="I1130" t="s">
        <v>8246</v>
      </c>
      <c r="J1130">
        <v>1407425717</v>
      </c>
      <c r="K1130" s="9">
        <f>(J1130/86400) + DATE(1970,1,1)</f>
        <v>41858.649502314816</v>
      </c>
      <c r="L1130">
        <v>1404833717</v>
      </c>
      <c r="M1130" s="9">
        <f>(L1130/86400) + DATE(1970,1,1)</f>
        <v>41828.649502314816</v>
      </c>
      <c r="N1130" s="18">
        <f>YEAR(M1130)</f>
        <v>2014</v>
      </c>
      <c r="O1130" s="18">
        <f xml:space="preserve"> ROUND((J1130-L1130)/86400, 0)</f>
        <v>30</v>
      </c>
      <c r="P1130" t="b">
        <v>0</v>
      </c>
      <c r="Q1130">
        <v>1</v>
      </c>
      <c r="R1130" s="14">
        <f>IFERROR(ROUND(E1130/Q1130,2), "N/A")</f>
        <v>1</v>
      </c>
      <c r="S1130" t="b">
        <v>0</v>
      </c>
      <c r="T1130" t="s">
        <v>8291</v>
      </c>
      <c r="U1130" t="s">
        <v>8293</v>
      </c>
    </row>
    <row r="1131" spans="1:21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s="12">
        <f>ROUND(E1131/D1131, 0)</f>
        <v>0</v>
      </c>
      <c r="G1131" t="s">
        <v>8220</v>
      </c>
      <c r="H1131" t="s">
        <v>8223</v>
      </c>
      <c r="I1131" t="s">
        <v>8245</v>
      </c>
      <c r="J1131">
        <v>1465107693</v>
      </c>
      <c r="K1131" s="9">
        <f>(J1131/86400) + DATE(1970,1,1)</f>
        <v>42526.264965277776</v>
      </c>
      <c r="L1131">
        <v>1462515693</v>
      </c>
      <c r="M1131" s="9">
        <f>(L1131/86400) + DATE(1970,1,1)</f>
        <v>42496.264965277776</v>
      </c>
      <c r="N1131" s="18">
        <f>YEAR(M1131)</f>
        <v>2016</v>
      </c>
      <c r="O1131" s="18">
        <f xml:space="preserve"> ROUND((J1131-L1131)/86400, 0)</f>
        <v>30</v>
      </c>
      <c r="P1131" t="b">
        <v>0</v>
      </c>
      <c r="Q1131">
        <v>2</v>
      </c>
      <c r="R1131" s="14">
        <f>IFERROR(ROUND(E1131/Q1131,2), "N/A")</f>
        <v>10.5</v>
      </c>
      <c r="S1131" t="b">
        <v>0</v>
      </c>
      <c r="T1131" t="s">
        <v>8291</v>
      </c>
      <c r="U1131" t="s">
        <v>8293</v>
      </c>
    </row>
    <row r="1132" spans="1:21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s="12">
        <f>ROUND(E1132/D1132, 0)</f>
        <v>0</v>
      </c>
      <c r="G1132" t="s">
        <v>8220</v>
      </c>
      <c r="H1132" t="s">
        <v>8223</v>
      </c>
      <c r="I1132" t="s">
        <v>8245</v>
      </c>
      <c r="J1132">
        <v>1416963300</v>
      </c>
      <c r="K1132" s="9">
        <f>(J1132/86400) + DATE(1970,1,1)</f>
        <v>41969.038194444445</v>
      </c>
      <c r="L1132">
        <v>1411775700</v>
      </c>
      <c r="M1132" s="9">
        <f>(L1132/86400) + DATE(1970,1,1)</f>
        <v>41908.996527777781</v>
      </c>
      <c r="N1132" s="18">
        <f>YEAR(M1132)</f>
        <v>2014</v>
      </c>
      <c r="O1132" s="18">
        <f xml:space="preserve"> ROUND((J1132-L1132)/86400, 0)</f>
        <v>60</v>
      </c>
      <c r="P1132" t="b">
        <v>0</v>
      </c>
      <c r="Q1132">
        <v>3</v>
      </c>
      <c r="R1132" s="14">
        <f>IFERROR(ROUND(E1132/Q1132,2), "N/A")</f>
        <v>3.67</v>
      </c>
      <c r="S1132" t="b">
        <v>0</v>
      </c>
      <c r="T1132" t="s">
        <v>8291</v>
      </c>
      <c r="U1132" t="s">
        <v>8293</v>
      </c>
    </row>
    <row r="1133" spans="1:21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s="12">
        <f>ROUND(E1133/D1133, 0)</f>
        <v>0</v>
      </c>
      <c r="G1133" t="s">
        <v>8220</v>
      </c>
      <c r="H1133" t="s">
        <v>8225</v>
      </c>
      <c r="I1133" t="s">
        <v>8247</v>
      </c>
      <c r="J1133">
        <v>1450993668</v>
      </c>
      <c r="K1133" s="9">
        <f>(J1133/86400) + DATE(1970,1,1)</f>
        <v>42362.908194444448</v>
      </c>
      <c r="L1133">
        <v>1448401668</v>
      </c>
      <c r="M1133" s="9">
        <f>(L1133/86400) + DATE(1970,1,1)</f>
        <v>42332.908194444448</v>
      </c>
      <c r="N1133" s="18">
        <f>YEAR(M1133)</f>
        <v>2015</v>
      </c>
      <c r="O1133" s="18">
        <f xml:space="preserve"> ROUND((J1133-L1133)/86400, 0)</f>
        <v>30</v>
      </c>
      <c r="P1133" t="b">
        <v>0</v>
      </c>
      <c r="Q1133">
        <v>0</v>
      </c>
      <c r="R1133" s="14" t="str">
        <f>IFERROR(ROUND(E1133/Q1133,2), "N/A")</f>
        <v>N/A</v>
      </c>
      <c r="S1133" t="b">
        <v>0</v>
      </c>
      <c r="T1133" t="s">
        <v>8291</v>
      </c>
      <c r="U1133" t="s">
        <v>8293</v>
      </c>
    </row>
    <row r="1134" spans="1:21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s="12">
        <f>ROUND(E1134/D1134, 0)</f>
        <v>0</v>
      </c>
      <c r="G1134" t="s">
        <v>8220</v>
      </c>
      <c r="H1134" t="s">
        <v>8228</v>
      </c>
      <c r="I1134" t="s">
        <v>8250</v>
      </c>
      <c r="J1134">
        <v>1483238771</v>
      </c>
      <c r="K1134" s="9">
        <f>(J1134/86400) + DATE(1970,1,1)</f>
        <v>42736.115405092598</v>
      </c>
      <c r="L1134">
        <v>1480646771</v>
      </c>
      <c r="M1134" s="9">
        <f>(L1134/86400) + DATE(1970,1,1)</f>
        <v>42706.115405092598</v>
      </c>
      <c r="N1134" s="18">
        <f>YEAR(M1134)</f>
        <v>2016</v>
      </c>
      <c r="O1134" s="18">
        <f xml:space="preserve"> ROUND((J1134-L1134)/86400, 0)</f>
        <v>30</v>
      </c>
      <c r="P1134" t="b">
        <v>0</v>
      </c>
      <c r="Q1134">
        <v>13</v>
      </c>
      <c r="R1134" s="14">
        <f>IFERROR(ROUND(E1134/Q1134,2), "N/A")</f>
        <v>110.62</v>
      </c>
      <c r="S1134" t="b">
        <v>0</v>
      </c>
      <c r="T1134" t="s">
        <v>8291</v>
      </c>
      <c r="U1134" t="s">
        <v>8293</v>
      </c>
    </row>
    <row r="1135" spans="1:21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s="12">
        <f>ROUND(E1135/D1135, 0)</f>
        <v>0</v>
      </c>
      <c r="G1135" t="s">
        <v>8220</v>
      </c>
      <c r="H1135" t="s">
        <v>8224</v>
      </c>
      <c r="I1135" t="s">
        <v>8246</v>
      </c>
      <c r="J1135">
        <v>1406799981</v>
      </c>
      <c r="K1135" s="9">
        <f>(J1135/86400) + DATE(1970,1,1)</f>
        <v>41851.407187500001</v>
      </c>
      <c r="L1135">
        <v>1404207981</v>
      </c>
      <c r="M1135" s="9">
        <f>(L1135/86400) + DATE(1970,1,1)</f>
        <v>41821.407187500001</v>
      </c>
      <c r="N1135" s="18">
        <f>YEAR(M1135)</f>
        <v>2014</v>
      </c>
      <c r="O1135" s="18">
        <f xml:space="preserve"> ROUND((J1135-L1135)/86400, 0)</f>
        <v>30</v>
      </c>
      <c r="P1135" t="b">
        <v>0</v>
      </c>
      <c r="Q1135">
        <v>1</v>
      </c>
      <c r="R1135" s="14">
        <f>IFERROR(ROUND(E1135/Q1135,2), "N/A")</f>
        <v>20</v>
      </c>
      <c r="S1135" t="b">
        <v>0</v>
      </c>
      <c r="T1135" t="s">
        <v>8291</v>
      </c>
      <c r="U1135" t="s">
        <v>8293</v>
      </c>
    </row>
    <row r="1136" spans="1:21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s="12">
        <f>ROUND(E1136/D1136, 0)</f>
        <v>0</v>
      </c>
      <c r="G1136" t="s">
        <v>8220</v>
      </c>
      <c r="H1136" t="s">
        <v>8225</v>
      </c>
      <c r="I1136" t="s">
        <v>8247</v>
      </c>
      <c r="J1136">
        <v>1417235580</v>
      </c>
      <c r="K1136" s="9">
        <f>(J1136/86400) + DATE(1970,1,1)</f>
        <v>41972.189583333333</v>
      </c>
      <c r="L1136">
        <v>1416034228</v>
      </c>
      <c r="M1136" s="9">
        <f>(L1136/86400) + DATE(1970,1,1)</f>
        <v>41958.285046296296</v>
      </c>
      <c r="N1136" s="18">
        <f>YEAR(M1136)</f>
        <v>2014</v>
      </c>
      <c r="O1136" s="18">
        <f xml:space="preserve"> ROUND((J1136-L1136)/86400, 0)</f>
        <v>14</v>
      </c>
      <c r="P1136" t="b">
        <v>0</v>
      </c>
      <c r="Q1136">
        <v>1</v>
      </c>
      <c r="R1136" s="14">
        <f>IFERROR(ROUND(E1136/Q1136,2), "N/A")</f>
        <v>1</v>
      </c>
      <c r="S1136" t="b">
        <v>0</v>
      </c>
      <c r="T1136" t="s">
        <v>8291</v>
      </c>
      <c r="U1136" t="s">
        <v>8293</v>
      </c>
    </row>
    <row r="1137" spans="1:21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s="12">
        <f>ROUND(E1137/D1137, 0)</f>
        <v>0</v>
      </c>
      <c r="G1137" t="s">
        <v>8220</v>
      </c>
      <c r="H1137" t="s">
        <v>8235</v>
      </c>
      <c r="I1137" t="s">
        <v>8248</v>
      </c>
      <c r="J1137">
        <v>1470527094</v>
      </c>
      <c r="K1137" s="9">
        <f>(J1137/86400) + DATE(1970,1,1)</f>
        <v>42588.98951388889</v>
      </c>
      <c r="L1137">
        <v>1467935094</v>
      </c>
      <c r="M1137" s="9">
        <f>(L1137/86400) + DATE(1970,1,1)</f>
        <v>42558.98951388889</v>
      </c>
      <c r="N1137" s="18">
        <f>YEAR(M1137)</f>
        <v>2016</v>
      </c>
      <c r="O1137" s="18">
        <f xml:space="preserve"> ROUND((J1137-L1137)/86400, 0)</f>
        <v>30</v>
      </c>
      <c r="P1137" t="b">
        <v>0</v>
      </c>
      <c r="Q1137">
        <v>1</v>
      </c>
      <c r="R1137" s="14">
        <f>IFERROR(ROUND(E1137/Q1137,2), "N/A")</f>
        <v>50</v>
      </c>
      <c r="S1137" t="b">
        <v>0</v>
      </c>
      <c r="T1137" t="s">
        <v>8291</v>
      </c>
      <c r="U1137" t="s">
        <v>8293</v>
      </c>
    </row>
    <row r="1138" spans="1:21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s="12">
        <f>ROUND(E1138/D1138, 0)</f>
        <v>0</v>
      </c>
      <c r="G1138" t="s">
        <v>8220</v>
      </c>
      <c r="H1138" t="s">
        <v>8229</v>
      </c>
      <c r="I1138" t="s">
        <v>8248</v>
      </c>
      <c r="J1138">
        <v>1450541229</v>
      </c>
      <c r="K1138" s="9">
        <f>(J1138/86400) + DATE(1970,1,1)</f>
        <v>42357.671631944446</v>
      </c>
      <c r="L1138">
        <v>1447949229</v>
      </c>
      <c r="M1138" s="9">
        <f>(L1138/86400) + DATE(1970,1,1)</f>
        <v>42327.671631944446</v>
      </c>
      <c r="N1138" s="18">
        <f>YEAR(M1138)</f>
        <v>2015</v>
      </c>
      <c r="O1138" s="18">
        <f xml:space="preserve"> ROUND((J1138-L1138)/86400, 0)</f>
        <v>30</v>
      </c>
      <c r="P1138" t="b">
        <v>0</v>
      </c>
      <c r="Q1138">
        <v>6</v>
      </c>
      <c r="R1138" s="14">
        <f>IFERROR(ROUND(E1138/Q1138,2), "N/A")</f>
        <v>45</v>
      </c>
      <c r="S1138" t="b">
        <v>0</v>
      </c>
      <c r="T1138" t="s">
        <v>8291</v>
      </c>
      <c r="U1138" t="s">
        <v>8293</v>
      </c>
    </row>
    <row r="1139" spans="1:21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s="12">
        <f>ROUND(E1139/D1139, 0)</f>
        <v>0</v>
      </c>
      <c r="G1139" t="s">
        <v>8220</v>
      </c>
      <c r="H1139" t="s">
        <v>8223</v>
      </c>
      <c r="I1139" t="s">
        <v>8245</v>
      </c>
      <c r="J1139">
        <v>1461440421</v>
      </c>
      <c r="K1139" s="9">
        <f>(J1139/86400) + DATE(1970,1,1)</f>
        <v>42483.819687499999</v>
      </c>
      <c r="L1139">
        <v>1458848421</v>
      </c>
      <c r="M1139" s="9">
        <f>(L1139/86400) + DATE(1970,1,1)</f>
        <v>42453.819687499999</v>
      </c>
      <c r="N1139" s="18">
        <f>YEAR(M1139)</f>
        <v>2016</v>
      </c>
      <c r="O1139" s="18">
        <f xml:space="preserve"> ROUND((J1139-L1139)/86400, 0)</f>
        <v>30</v>
      </c>
      <c r="P1139" t="b">
        <v>0</v>
      </c>
      <c r="Q1139">
        <v>39</v>
      </c>
      <c r="R1139" s="14">
        <f>IFERROR(ROUND(E1139/Q1139,2), "N/A")</f>
        <v>253.21</v>
      </c>
      <c r="S1139" t="b">
        <v>0</v>
      </c>
      <c r="T1139" t="s">
        <v>8291</v>
      </c>
      <c r="U1139" t="s">
        <v>8293</v>
      </c>
    </row>
    <row r="1140" spans="1:21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s="12">
        <f>ROUND(E1140/D1140, 0)</f>
        <v>0</v>
      </c>
      <c r="G1140" t="s">
        <v>8220</v>
      </c>
      <c r="H1140" t="s">
        <v>8223</v>
      </c>
      <c r="I1140" t="s">
        <v>8245</v>
      </c>
      <c r="J1140">
        <v>1485035131</v>
      </c>
      <c r="K1140" s="9">
        <f>(J1140/86400) + DATE(1970,1,1)</f>
        <v>42756.9066087963</v>
      </c>
      <c r="L1140">
        <v>1483307131</v>
      </c>
      <c r="M1140" s="9">
        <f>(L1140/86400) + DATE(1970,1,1)</f>
        <v>42736.9066087963</v>
      </c>
      <c r="N1140" s="18">
        <f>YEAR(M1140)</f>
        <v>2017</v>
      </c>
      <c r="O1140" s="18">
        <f xml:space="preserve"> ROUND((J1140-L1140)/86400, 0)</f>
        <v>20</v>
      </c>
      <c r="P1140" t="b">
        <v>0</v>
      </c>
      <c r="Q1140">
        <v>4</v>
      </c>
      <c r="R1140" s="14">
        <f>IFERROR(ROUND(E1140/Q1140,2), "N/A")</f>
        <v>31.25</v>
      </c>
      <c r="S1140" t="b">
        <v>0</v>
      </c>
      <c r="T1140" t="s">
        <v>8291</v>
      </c>
      <c r="U1140" t="s">
        <v>8293</v>
      </c>
    </row>
    <row r="1141" spans="1:21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s="12">
        <f>ROUND(E1141/D1141, 0)</f>
        <v>0</v>
      </c>
      <c r="G1141" t="s">
        <v>8220</v>
      </c>
      <c r="H1141" t="s">
        <v>8223</v>
      </c>
      <c r="I1141" t="s">
        <v>8245</v>
      </c>
      <c r="J1141">
        <v>1420100426</v>
      </c>
      <c r="K1141" s="9">
        <f>(J1141/86400) + DATE(1970,1,1)</f>
        <v>42005.34752314815</v>
      </c>
      <c r="L1141">
        <v>1417508426</v>
      </c>
      <c r="M1141" s="9">
        <f>(L1141/86400) + DATE(1970,1,1)</f>
        <v>41975.34752314815</v>
      </c>
      <c r="N1141" s="18">
        <f>YEAR(M1141)</f>
        <v>2014</v>
      </c>
      <c r="O1141" s="18">
        <f xml:space="preserve"> ROUND((J1141-L1141)/86400, 0)</f>
        <v>30</v>
      </c>
      <c r="P1141" t="b">
        <v>0</v>
      </c>
      <c r="Q1141">
        <v>1</v>
      </c>
      <c r="R1141" s="14">
        <f>IFERROR(ROUND(E1141/Q1141,2), "N/A")</f>
        <v>5</v>
      </c>
      <c r="S1141" t="b">
        <v>0</v>
      </c>
      <c r="T1141" t="s">
        <v>8291</v>
      </c>
      <c r="U1141" t="s">
        <v>8293</v>
      </c>
    </row>
    <row r="1142" spans="1:21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s="12">
        <f>ROUND(E1142/D1142, 0)</f>
        <v>0</v>
      </c>
      <c r="G1142" t="s">
        <v>8220</v>
      </c>
      <c r="H1142" t="s">
        <v>8224</v>
      </c>
      <c r="I1142" t="s">
        <v>8246</v>
      </c>
      <c r="J1142">
        <v>1438859121</v>
      </c>
      <c r="K1142" s="9">
        <f>(J1142/86400) + DATE(1970,1,1)</f>
        <v>42222.462048611109</v>
      </c>
      <c r="L1142">
        <v>1436267121</v>
      </c>
      <c r="M1142" s="9">
        <f>(L1142/86400) + DATE(1970,1,1)</f>
        <v>42192.462048611109</v>
      </c>
      <c r="N1142" s="18">
        <f>YEAR(M1142)</f>
        <v>2015</v>
      </c>
      <c r="O1142" s="18">
        <f xml:space="preserve"> ROUND((J1142-L1142)/86400, 0)</f>
        <v>30</v>
      </c>
      <c r="P1142" t="b">
        <v>0</v>
      </c>
      <c r="Q1142">
        <v>0</v>
      </c>
      <c r="R1142" s="14" t="str">
        <f>IFERROR(ROUND(E1142/Q1142,2), "N/A")</f>
        <v>N/A</v>
      </c>
      <c r="S1142" t="b">
        <v>0</v>
      </c>
      <c r="T1142" t="s">
        <v>8291</v>
      </c>
      <c r="U1142" t="s">
        <v>8293</v>
      </c>
    </row>
    <row r="1143" spans="1:21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s="12">
        <f>ROUND(E1143/D1143, 0)</f>
        <v>0</v>
      </c>
      <c r="G1143" t="s">
        <v>8220</v>
      </c>
      <c r="H1143" t="s">
        <v>8235</v>
      </c>
      <c r="I1143" t="s">
        <v>8248</v>
      </c>
      <c r="J1143">
        <v>1436460450</v>
      </c>
      <c r="K1143" s="9">
        <f>(J1143/86400) + DATE(1970,1,1)</f>
        <v>42194.699652777781</v>
      </c>
      <c r="L1143">
        <v>1433868450</v>
      </c>
      <c r="M1143" s="9">
        <f>(L1143/86400) + DATE(1970,1,1)</f>
        <v>42164.699652777781</v>
      </c>
      <c r="N1143" s="18">
        <f>YEAR(M1143)</f>
        <v>2015</v>
      </c>
      <c r="O1143" s="18">
        <f xml:space="preserve"> ROUND((J1143-L1143)/86400, 0)</f>
        <v>30</v>
      </c>
      <c r="P1143" t="b">
        <v>0</v>
      </c>
      <c r="Q1143">
        <v>0</v>
      </c>
      <c r="R1143" s="14" t="str">
        <f>IFERROR(ROUND(E1143/Q1143,2), "N/A")</f>
        <v>N/A</v>
      </c>
      <c r="S1143" t="b">
        <v>0</v>
      </c>
      <c r="T1143" t="s">
        <v>8291</v>
      </c>
      <c r="U1143" t="s">
        <v>8293</v>
      </c>
    </row>
    <row r="1144" spans="1:21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s="12">
        <f>ROUND(E1144/D1144, 0)</f>
        <v>0</v>
      </c>
      <c r="G1144" t="s">
        <v>8220</v>
      </c>
      <c r="H1144" t="s">
        <v>8223</v>
      </c>
      <c r="I1144" t="s">
        <v>8245</v>
      </c>
      <c r="J1144">
        <v>1424131727</v>
      </c>
      <c r="K1144" s="9">
        <f>(J1144/86400) + DATE(1970,1,1)</f>
        <v>42052.006099537037</v>
      </c>
      <c r="L1144">
        <v>1421539727</v>
      </c>
      <c r="M1144" s="9">
        <f>(L1144/86400) + DATE(1970,1,1)</f>
        <v>42022.006099537037</v>
      </c>
      <c r="N1144" s="18">
        <f>YEAR(M1144)</f>
        <v>2015</v>
      </c>
      <c r="O1144" s="18">
        <f xml:space="preserve"> ROUND((J1144-L1144)/86400, 0)</f>
        <v>30</v>
      </c>
      <c r="P1144" t="b">
        <v>0</v>
      </c>
      <c r="Q1144">
        <v>0</v>
      </c>
      <c r="R1144" s="14" t="str">
        <f>IFERROR(ROUND(E1144/Q1144,2), "N/A")</f>
        <v>N/A</v>
      </c>
      <c r="S1144" t="b">
        <v>0</v>
      </c>
      <c r="T1144" t="s">
        <v>8291</v>
      </c>
      <c r="U1144" t="s">
        <v>8293</v>
      </c>
    </row>
    <row r="1145" spans="1:21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s="12">
        <f>ROUND(E1145/D1145, 0)</f>
        <v>0</v>
      </c>
      <c r="G1145" t="s">
        <v>8220</v>
      </c>
      <c r="H1145" t="s">
        <v>8223</v>
      </c>
      <c r="I1145" t="s">
        <v>8245</v>
      </c>
      <c r="J1145">
        <v>1450327126</v>
      </c>
      <c r="K1145" s="9">
        <f>(J1145/86400) + DATE(1970,1,1)</f>
        <v>42355.19358796296</v>
      </c>
      <c r="L1145">
        <v>1447735126</v>
      </c>
      <c r="M1145" s="9">
        <f>(L1145/86400) + DATE(1970,1,1)</f>
        <v>42325.19358796296</v>
      </c>
      <c r="N1145" s="18">
        <f>YEAR(M1145)</f>
        <v>2015</v>
      </c>
      <c r="O1145" s="18">
        <f xml:space="preserve"> ROUND((J1145-L1145)/86400, 0)</f>
        <v>30</v>
      </c>
      <c r="P1145" t="b">
        <v>0</v>
      </c>
      <c r="Q1145">
        <v>8</v>
      </c>
      <c r="R1145" s="14">
        <f>IFERROR(ROUND(E1145/Q1145,2), "N/A")</f>
        <v>23.25</v>
      </c>
      <c r="S1145" t="b">
        <v>0</v>
      </c>
      <c r="T1145" t="s">
        <v>8291</v>
      </c>
      <c r="U1145" t="s">
        <v>8293</v>
      </c>
    </row>
    <row r="1146" spans="1:21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s="12">
        <f>ROUND(E1146/D1146, 0)</f>
        <v>0</v>
      </c>
      <c r="G1146" t="s">
        <v>8220</v>
      </c>
      <c r="H1146" t="s">
        <v>8223</v>
      </c>
      <c r="I1146" t="s">
        <v>8245</v>
      </c>
      <c r="J1146">
        <v>1430281320</v>
      </c>
      <c r="K1146" s="9">
        <f>(J1146/86400) + DATE(1970,1,1)</f>
        <v>42123.181944444441</v>
      </c>
      <c r="L1146">
        <v>1427689320</v>
      </c>
      <c r="M1146" s="9">
        <f>(L1146/86400) + DATE(1970,1,1)</f>
        <v>42093.181944444441</v>
      </c>
      <c r="N1146" s="18">
        <f>YEAR(M1146)</f>
        <v>2015</v>
      </c>
      <c r="O1146" s="18">
        <f xml:space="preserve"> ROUND((J1146-L1146)/86400, 0)</f>
        <v>30</v>
      </c>
      <c r="P1146" t="b">
        <v>0</v>
      </c>
      <c r="Q1146">
        <v>0</v>
      </c>
      <c r="R1146" s="14" t="str">
        <f>IFERROR(ROUND(E1146/Q1146,2), "N/A")</f>
        <v>N/A</v>
      </c>
      <c r="S1146" t="b">
        <v>0</v>
      </c>
      <c r="T1146" t="s">
        <v>8294</v>
      </c>
      <c r="U1146" t="s">
        <v>8295</v>
      </c>
    </row>
    <row r="1147" spans="1:21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s="12">
        <f>ROUND(E1147/D1147, 0)</f>
        <v>0</v>
      </c>
      <c r="G1147" t="s">
        <v>8220</v>
      </c>
      <c r="H1147" t="s">
        <v>8223</v>
      </c>
      <c r="I1147" t="s">
        <v>8245</v>
      </c>
      <c r="J1147">
        <v>1412272592</v>
      </c>
      <c r="K1147" s="9">
        <f>(J1147/86400) + DATE(1970,1,1)</f>
        <v>41914.74759259259</v>
      </c>
      <c r="L1147">
        <v>1407088592</v>
      </c>
      <c r="M1147" s="9">
        <f>(L1147/86400) + DATE(1970,1,1)</f>
        <v>41854.74759259259</v>
      </c>
      <c r="N1147" s="18">
        <f>YEAR(M1147)</f>
        <v>2014</v>
      </c>
      <c r="O1147" s="18">
        <f xml:space="preserve"> ROUND((J1147-L1147)/86400, 0)</f>
        <v>60</v>
      </c>
      <c r="P1147" t="b">
        <v>0</v>
      </c>
      <c r="Q1147">
        <v>1</v>
      </c>
      <c r="R1147" s="14">
        <f>IFERROR(ROUND(E1147/Q1147,2), "N/A")</f>
        <v>100</v>
      </c>
      <c r="S1147" t="b">
        <v>0</v>
      </c>
      <c r="T1147" t="s">
        <v>8294</v>
      </c>
      <c r="U1147" t="s">
        <v>8295</v>
      </c>
    </row>
    <row r="1148" spans="1:21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s="12">
        <f>ROUND(E1148/D1148, 0)</f>
        <v>0</v>
      </c>
      <c r="G1148" t="s">
        <v>8220</v>
      </c>
      <c r="H1148" t="s">
        <v>8223</v>
      </c>
      <c r="I1148" t="s">
        <v>8245</v>
      </c>
      <c r="J1148">
        <v>1399071173</v>
      </c>
      <c r="K1148" s="9">
        <f>(J1148/86400) + DATE(1970,1,1)</f>
        <v>41761.9533912037</v>
      </c>
      <c r="L1148">
        <v>1395787973</v>
      </c>
      <c r="M1148" s="9">
        <f>(L1148/86400) + DATE(1970,1,1)</f>
        <v>41723.9533912037</v>
      </c>
      <c r="N1148" s="18">
        <f>YEAR(M1148)</f>
        <v>2014</v>
      </c>
      <c r="O1148" s="18">
        <f xml:space="preserve"> ROUND((J1148-L1148)/86400, 0)</f>
        <v>38</v>
      </c>
      <c r="P1148" t="b">
        <v>0</v>
      </c>
      <c r="Q1148">
        <v>12</v>
      </c>
      <c r="R1148" s="14">
        <f>IFERROR(ROUND(E1148/Q1148,2), "N/A")</f>
        <v>44.17</v>
      </c>
      <c r="S1148" t="b">
        <v>0</v>
      </c>
      <c r="T1148" t="s">
        <v>8294</v>
      </c>
      <c r="U1148" t="s">
        <v>8295</v>
      </c>
    </row>
    <row r="1149" spans="1:21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s="12">
        <f>ROUND(E1149/D1149, 0)</f>
        <v>0</v>
      </c>
      <c r="G1149" t="s">
        <v>8220</v>
      </c>
      <c r="H1149" t="s">
        <v>8228</v>
      </c>
      <c r="I1149" t="s">
        <v>8250</v>
      </c>
      <c r="J1149">
        <v>1413760783</v>
      </c>
      <c r="K1149" s="9">
        <f>(J1149/86400) + DATE(1970,1,1)</f>
        <v>41931.972025462965</v>
      </c>
      <c r="L1149">
        <v>1408576783</v>
      </c>
      <c r="M1149" s="9">
        <f>(L1149/86400) + DATE(1970,1,1)</f>
        <v>41871.972025462965</v>
      </c>
      <c r="N1149" s="18">
        <f>YEAR(M1149)</f>
        <v>2014</v>
      </c>
      <c r="O1149" s="18">
        <f xml:space="preserve"> ROUND((J1149-L1149)/86400, 0)</f>
        <v>60</v>
      </c>
      <c r="P1149" t="b">
        <v>0</v>
      </c>
      <c r="Q1149">
        <v>0</v>
      </c>
      <c r="R1149" s="14" t="str">
        <f>IFERROR(ROUND(E1149/Q1149,2), "N/A")</f>
        <v>N/A</v>
      </c>
      <c r="S1149" t="b">
        <v>0</v>
      </c>
      <c r="T1149" t="s">
        <v>8294</v>
      </c>
      <c r="U1149" t="s">
        <v>8295</v>
      </c>
    </row>
    <row r="1150" spans="1:21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s="12">
        <f>ROUND(E1150/D1150, 0)</f>
        <v>0</v>
      </c>
      <c r="G1150" t="s">
        <v>8220</v>
      </c>
      <c r="H1150" t="s">
        <v>8223</v>
      </c>
      <c r="I1150" t="s">
        <v>8245</v>
      </c>
      <c r="J1150">
        <v>1480568781</v>
      </c>
      <c r="K1150" s="9">
        <f>(J1150/86400) + DATE(1970,1,1)</f>
        <v>42705.212743055556</v>
      </c>
      <c r="L1150">
        <v>1477973181</v>
      </c>
      <c r="M1150" s="9">
        <f>(L1150/86400) + DATE(1970,1,1)</f>
        <v>42675.171076388884</v>
      </c>
      <c r="N1150" s="18">
        <f>YEAR(M1150)</f>
        <v>2016</v>
      </c>
      <c r="O1150" s="18">
        <f xml:space="preserve"> ROUND((J1150-L1150)/86400, 0)</f>
        <v>30</v>
      </c>
      <c r="P1150" t="b">
        <v>0</v>
      </c>
      <c r="Q1150">
        <v>3</v>
      </c>
      <c r="R1150" s="14">
        <f>IFERROR(ROUND(E1150/Q1150,2), "N/A")</f>
        <v>24.33</v>
      </c>
      <c r="S1150" t="b">
        <v>0</v>
      </c>
      <c r="T1150" t="s">
        <v>8294</v>
      </c>
      <c r="U1150" t="s">
        <v>8295</v>
      </c>
    </row>
    <row r="1151" spans="1:21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s="12">
        <f>ROUND(E1151/D1151, 0)</f>
        <v>0</v>
      </c>
      <c r="G1151" t="s">
        <v>8220</v>
      </c>
      <c r="H1151" t="s">
        <v>8223</v>
      </c>
      <c r="I1151" t="s">
        <v>8245</v>
      </c>
      <c r="J1151">
        <v>1466096566</v>
      </c>
      <c r="K1151" s="9">
        <f>(J1151/86400) + DATE(1970,1,1)</f>
        <v>42537.71025462963</v>
      </c>
      <c r="L1151">
        <v>1463504566</v>
      </c>
      <c r="M1151" s="9">
        <f>(L1151/86400) + DATE(1970,1,1)</f>
        <v>42507.71025462963</v>
      </c>
      <c r="N1151" s="18">
        <f>YEAR(M1151)</f>
        <v>2016</v>
      </c>
      <c r="O1151" s="18">
        <f xml:space="preserve"> ROUND((J1151-L1151)/86400, 0)</f>
        <v>30</v>
      </c>
      <c r="P1151" t="b">
        <v>0</v>
      </c>
      <c r="Q1151">
        <v>2</v>
      </c>
      <c r="R1151" s="14">
        <f>IFERROR(ROUND(E1151/Q1151,2), "N/A")</f>
        <v>37.5</v>
      </c>
      <c r="S1151" t="b">
        <v>0</v>
      </c>
      <c r="T1151" t="s">
        <v>8294</v>
      </c>
      <c r="U1151" t="s">
        <v>8295</v>
      </c>
    </row>
    <row r="1152" spans="1:21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s="12">
        <f>ROUND(E1152/D1152, 0)</f>
        <v>0</v>
      </c>
      <c r="G1152" t="s">
        <v>8220</v>
      </c>
      <c r="H1152" t="s">
        <v>8223</v>
      </c>
      <c r="I1152" t="s">
        <v>8245</v>
      </c>
      <c r="J1152">
        <v>1452293675</v>
      </c>
      <c r="K1152" s="9">
        <f>(J1152/86400) + DATE(1970,1,1)</f>
        <v>42377.954571759255</v>
      </c>
      <c r="L1152">
        <v>1447109675</v>
      </c>
      <c r="M1152" s="9">
        <f>(L1152/86400) + DATE(1970,1,1)</f>
        <v>42317.954571759255</v>
      </c>
      <c r="N1152" s="18">
        <f>YEAR(M1152)</f>
        <v>2015</v>
      </c>
      <c r="O1152" s="18">
        <f xml:space="preserve"> ROUND((J1152-L1152)/86400, 0)</f>
        <v>60</v>
      </c>
      <c r="P1152" t="b">
        <v>0</v>
      </c>
      <c r="Q1152">
        <v>6</v>
      </c>
      <c r="R1152" s="14">
        <f>IFERROR(ROUND(E1152/Q1152,2), "N/A")</f>
        <v>42</v>
      </c>
      <c r="S1152" t="b">
        <v>0</v>
      </c>
      <c r="T1152" t="s">
        <v>8294</v>
      </c>
      <c r="U1152" t="s">
        <v>8295</v>
      </c>
    </row>
    <row r="1153" spans="1:21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s="12">
        <f>ROUND(E1153/D1153, 0)</f>
        <v>0</v>
      </c>
      <c r="G1153" t="s">
        <v>8220</v>
      </c>
      <c r="H1153" t="s">
        <v>8223</v>
      </c>
      <c r="I1153" t="s">
        <v>8245</v>
      </c>
      <c r="J1153">
        <v>1441592863</v>
      </c>
      <c r="K1153" s="9">
        <f>(J1153/86400) + DATE(1970,1,1)</f>
        <v>42254.102581018524</v>
      </c>
      <c r="L1153">
        <v>1439000863</v>
      </c>
      <c r="M1153" s="9">
        <f>(L1153/86400) + DATE(1970,1,1)</f>
        <v>42224.102581018524</v>
      </c>
      <c r="N1153" s="18">
        <f>YEAR(M1153)</f>
        <v>2015</v>
      </c>
      <c r="O1153" s="18">
        <f xml:space="preserve"> ROUND((J1153-L1153)/86400, 0)</f>
        <v>30</v>
      </c>
      <c r="P1153" t="b">
        <v>0</v>
      </c>
      <c r="Q1153">
        <v>0</v>
      </c>
      <c r="R1153" s="14" t="str">
        <f>IFERROR(ROUND(E1153/Q1153,2), "N/A")</f>
        <v>N/A</v>
      </c>
      <c r="S1153" t="b">
        <v>0</v>
      </c>
      <c r="T1153" t="s">
        <v>8294</v>
      </c>
      <c r="U1153" t="s">
        <v>8295</v>
      </c>
    </row>
    <row r="1154" spans="1:21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s="12">
        <f>ROUND(E1154/D1154, 0)</f>
        <v>0</v>
      </c>
      <c r="G1154" t="s">
        <v>8220</v>
      </c>
      <c r="H1154" t="s">
        <v>8223</v>
      </c>
      <c r="I1154" t="s">
        <v>8245</v>
      </c>
      <c r="J1154">
        <v>1431709312</v>
      </c>
      <c r="K1154" s="9">
        <f>(J1154/86400) + DATE(1970,1,1)</f>
        <v>42139.709629629629</v>
      </c>
      <c r="L1154">
        <v>1429117312</v>
      </c>
      <c r="M1154" s="9">
        <f>(L1154/86400) + DATE(1970,1,1)</f>
        <v>42109.709629629629</v>
      </c>
      <c r="N1154" s="18">
        <f>YEAR(M1154)</f>
        <v>2015</v>
      </c>
      <c r="O1154" s="18">
        <f xml:space="preserve"> ROUND((J1154-L1154)/86400, 0)</f>
        <v>30</v>
      </c>
      <c r="P1154" t="b">
        <v>0</v>
      </c>
      <c r="Q1154">
        <v>15</v>
      </c>
      <c r="R1154" s="14">
        <f>IFERROR(ROUND(E1154/Q1154,2), "N/A")</f>
        <v>60.73</v>
      </c>
      <c r="S1154" t="b">
        <v>0</v>
      </c>
      <c r="T1154" t="s">
        <v>8294</v>
      </c>
      <c r="U1154" t="s">
        <v>8295</v>
      </c>
    </row>
    <row r="1155" spans="1:21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s="12">
        <f>ROUND(E1155/D1155, 0)</f>
        <v>0</v>
      </c>
      <c r="G1155" t="s">
        <v>8220</v>
      </c>
      <c r="H1155" t="s">
        <v>8223</v>
      </c>
      <c r="I1155" t="s">
        <v>8245</v>
      </c>
      <c r="J1155">
        <v>1434647305</v>
      </c>
      <c r="K1155" s="9">
        <f>(J1155/86400) + DATE(1970,1,1)</f>
        <v>42173.714178240742</v>
      </c>
      <c r="L1155">
        <v>1432055305</v>
      </c>
      <c r="M1155" s="9">
        <f>(L1155/86400) + DATE(1970,1,1)</f>
        <v>42143.714178240742</v>
      </c>
      <c r="N1155" s="18">
        <f>YEAR(M1155)</f>
        <v>2015</v>
      </c>
      <c r="O1155" s="18">
        <f xml:space="preserve"> ROUND((J1155-L1155)/86400, 0)</f>
        <v>30</v>
      </c>
      <c r="P1155" t="b">
        <v>0</v>
      </c>
      <c r="Q1155">
        <v>1</v>
      </c>
      <c r="R1155" s="14">
        <f>IFERROR(ROUND(E1155/Q1155,2), "N/A")</f>
        <v>50</v>
      </c>
      <c r="S1155" t="b">
        <v>0</v>
      </c>
      <c r="T1155" t="s">
        <v>8294</v>
      </c>
      <c r="U1155" t="s">
        <v>8295</v>
      </c>
    </row>
    <row r="1156" spans="1:21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s="12">
        <f>ROUND(E1156/D1156, 0)</f>
        <v>0</v>
      </c>
      <c r="G1156" t="s">
        <v>8220</v>
      </c>
      <c r="H1156" t="s">
        <v>8223</v>
      </c>
      <c r="I1156" t="s">
        <v>8245</v>
      </c>
      <c r="J1156">
        <v>1441507006</v>
      </c>
      <c r="K1156" s="9">
        <f>(J1156/86400) + DATE(1970,1,1)</f>
        <v>42253.108865740738</v>
      </c>
      <c r="L1156">
        <v>1438915006</v>
      </c>
      <c r="M1156" s="9">
        <f>(L1156/86400) + DATE(1970,1,1)</f>
        <v>42223.108865740738</v>
      </c>
      <c r="N1156" s="18">
        <f>YEAR(M1156)</f>
        <v>2015</v>
      </c>
      <c r="O1156" s="18">
        <f xml:space="preserve"> ROUND((J1156-L1156)/86400, 0)</f>
        <v>30</v>
      </c>
      <c r="P1156" t="b">
        <v>0</v>
      </c>
      <c r="Q1156">
        <v>3</v>
      </c>
      <c r="R1156" s="14">
        <f>IFERROR(ROUND(E1156/Q1156,2), "N/A")</f>
        <v>108.33</v>
      </c>
      <c r="S1156" t="b">
        <v>0</v>
      </c>
      <c r="T1156" t="s">
        <v>8294</v>
      </c>
      <c r="U1156" t="s">
        <v>8295</v>
      </c>
    </row>
    <row r="1157" spans="1:21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s="12">
        <f>ROUND(E1157/D1157, 0)</f>
        <v>0</v>
      </c>
      <c r="G1157" t="s">
        <v>8220</v>
      </c>
      <c r="H1157" t="s">
        <v>8223</v>
      </c>
      <c r="I1157" t="s">
        <v>8245</v>
      </c>
      <c r="J1157">
        <v>1408040408</v>
      </c>
      <c r="K1157" s="9">
        <f>(J1157/86400) + DATE(1970,1,1)</f>
        <v>41865.763981481483</v>
      </c>
      <c r="L1157">
        <v>1405448408</v>
      </c>
      <c r="M1157" s="9">
        <f>(L1157/86400) + DATE(1970,1,1)</f>
        <v>41835.763981481483</v>
      </c>
      <c r="N1157" s="18">
        <f>YEAR(M1157)</f>
        <v>2014</v>
      </c>
      <c r="O1157" s="18">
        <f xml:space="preserve"> ROUND((J1157-L1157)/86400, 0)</f>
        <v>30</v>
      </c>
      <c r="P1157" t="b">
        <v>0</v>
      </c>
      <c r="Q1157">
        <v>8</v>
      </c>
      <c r="R1157" s="14">
        <f>IFERROR(ROUND(E1157/Q1157,2), "N/A")</f>
        <v>23.5</v>
      </c>
      <c r="S1157" t="b">
        <v>0</v>
      </c>
      <c r="T1157" t="s">
        <v>8294</v>
      </c>
      <c r="U1157" t="s">
        <v>8295</v>
      </c>
    </row>
    <row r="1158" spans="1:21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s="12">
        <f>ROUND(E1158/D1158, 0)</f>
        <v>0</v>
      </c>
      <c r="G1158" t="s">
        <v>8220</v>
      </c>
      <c r="H1158" t="s">
        <v>8223</v>
      </c>
      <c r="I1158" t="s">
        <v>8245</v>
      </c>
      <c r="J1158">
        <v>1424742162</v>
      </c>
      <c r="K1158" s="9">
        <f>(J1158/86400) + DATE(1970,1,1)</f>
        <v>42059.07131944444</v>
      </c>
      <c r="L1158">
        <v>1422150162</v>
      </c>
      <c r="M1158" s="9">
        <f>(L1158/86400) + DATE(1970,1,1)</f>
        <v>42029.07131944444</v>
      </c>
      <c r="N1158" s="18">
        <f>YEAR(M1158)</f>
        <v>2015</v>
      </c>
      <c r="O1158" s="18">
        <f xml:space="preserve"> ROUND((J1158-L1158)/86400, 0)</f>
        <v>30</v>
      </c>
      <c r="P1158" t="b">
        <v>0</v>
      </c>
      <c r="Q1158">
        <v>0</v>
      </c>
      <c r="R1158" s="14" t="str">
        <f>IFERROR(ROUND(E1158/Q1158,2), "N/A")</f>
        <v>N/A</v>
      </c>
      <c r="S1158" t="b">
        <v>0</v>
      </c>
      <c r="T1158" t="s">
        <v>8294</v>
      </c>
      <c r="U1158" t="s">
        <v>8295</v>
      </c>
    </row>
    <row r="1159" spans="1:21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s="12">
        <f>ROUND(E1159/D1159, 0)</f>
        <v>0</v>
      </c>
      <c r="G1159" t="s">
        <v>8220</v>
      </c>
      <c r="H1159" t="s">
        <v>8223</v>
      </c>
      <c r="I1159" t="s">
        <v>8245</v>
      </c>
      <c r="J1159">
        <v>1417795480</v>
      </c>
      <c r="K1159" s="9">
        <f>(J1159/86400) + DATE(1970,1,1)</f>
        <v>41978.669907407406</v>
      </c>
      <c r="L1159">
        <v>1412607880</v>
      </c>
      <c r="M1159" s="9">
        <f>(L1159/86400) + DATE(1970,1,1)</f>
        <v>41918.628240740742</v>
      </c>
      <c r="N1159" s="18">
        <f>YEAR(M1159)</f>
        <v>2014</v>
      </c>
      <c r="O1159" s="18">
        <f xml:space="preserve"> ROUND((J1159-L1159)/86400, 0)</f>
        <v>60</v>
      </c>
      <c r="P1159" t="b">
        <v>0</v>
      </c>
      <c r="Q1159">
        <v>3</v>
      </c>
      <c r="R1159" s="14">
        <f>IFERROR(ROUND(E1159/Q1159,2), "N/A")</f>
        <v>50.33</v>
      </c>
      <c r="S1159" t="b">
        <v>0</v>
      </c>
      <c r="T1159" t="s">
        <v>8294</v>
      </c>
      <c r="U1159" t="s">
        <v>8295</v>
      </c>
    </row>
    <row r="1160" spans="1:21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s="12">
        <f>ROUND(E1160/D1160, 0)</f>
        <v>0</v>
      </c>
      <c r="G1160" t="s">
        <v>8220</v>
      </c>
      <c r="H1160" t="s">
        <v>8223</v>
      </c>
      <c r="I1160" t="s">
        <v>8245</v>
      </c>
      <c r="J1160">
        <v>1418091128</v>
      </c>
      <c r="K1160" s="9">
        <f>(J1160/86400) + DATE(1970,1,1)</f>
        <v>41982.09175925926</v>
      </c>
      <c r="L1160">
        <v>1415499128</v>
      </c>
      <c r="M1160" s="9">
        <f>(L1160/86400) + DATE(1970,1,1)</f>
        <v>41952.09175925926</v>
      </c>
      <c r="N1160" s="18">
        <f>YEAR(M1160)</f>
        <v>2014</v>
      </c>
      <c r="O1160" s="18">
        <f xml:space="preserve"> ROUND((J1160-L1160)/86400, 0)</f>
        <v>30</v>
      </c>
      <c r="P1160" t="b">
        <v>0</v>
      </c>
      <c r="Q1160">
        <v>3</v>
      </c>
      <c r="R1160" s="14">
        <f>IFERROR(ROUND(E1160/Q1160,2), "N/A")</f>
        <v>11.67</v>
      </c>
      <c r="S1160" t="b">
        <v>0</v>
      </c>
      <c r="T1160" t="s">
        <v>8294</v>
      </c>
      <c r="U1160" t="s">
        <v>8295</v>
      </c>
    </row>
    <row r="1161" spans="1:21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s="12">
        <f>ROUND(E1161/D1161, 0)</f>
        <v>0</v>
      </c>
      <c r="G1161" t="s">
        <v>8220</v>
      </c>
      <c r="H1161" t="s">
        <v>8223</v>
      </c>
      <c r="I1161" t="s">
        <v>8245</v>
      </c>
      <c r="J1161">
        <v>1435679100</v>
      </c>
      <c r="K1161" s="9">
        <f>(J1161/86400) + DATE(1970,1,1)</f>
        <v>42185.65625</v>
      </c>
      <c r="L1161">
        <v>1433006765</v>
      </c>
      <c r="M1161" s="9">
        <f>(L1161/86400) + DATE(1970,1,1)</f>
        <v>42154.726446759261</v>
      </c>
      <c r="N1161" s="18">
        <f>YEAR(M1161)</f>
        <v>2015</v>
      </c>
      <c r="O1161" s="18">
        <f xml:space="preserve"> ROUND((J1161-L1161)/86400, 0)</f>
        <v>31</v>
      </c>
      <c r="P1161" t="b">
        <v>0</v>
      </c>
      <c r="Q1161">
        <v>0</v>
      </c>
      <c r="R1161" s="14" t="str">
        <f>IFERROR(ROUND(E1161/Q1161,2), "N/A")</f>
        <v>N/A</v>
      </c>
      <c r="S1161" t="b">
        <v>0</v>
      </c>
      <c r="T1161" t="s">
        <v>8294</v>
      </c>
      <c r="U1161" t="s">
        <v>8295</v>
      </c>
    </row>
    <row r="1162" spans="1:21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s="12">
        <f>ROUND(E1162/D1162, 0)</f>
        <v>0</v>
      </c>
      <c r="G1162" t="s">
        <v>8220</v>
      </c>
      <c r="H1162" t="s">
        <v>8223</v>
      </c>
      <c r="I1162" t="s">
        <v>8245</v>
      </c>
      <c r="J1162">
        <v>1427510586</v>
      </c>
      <c r="K1162" s="9">
        <f>(J1162/86400) + DATE(1970,1,1)</f>
        <v>42091.113263888888</v>
      </c>
      <c r="L1162">
        <v>1424922186</v>
      </c>
      <c r="M1162" s="9">
        <f>(L1162/86400) + DATE(1970,1,1)</f>
        <v>42061.154930555553</v>
      </c>
      <c r="N1162" s="18">
        <f>YEAR(M1162)</f>
        <v>2015</v>
      </c>
      <c r="O1162" s="18">
        <f xml:space="preserve"> ROUND((J1162-L1162)/86400, 0)</f>
        <v>30</v>
      </c>
      <c r="P1162" t="b">
        <v>0</v>
      </c>
      <c r="Q1162">
        <v>19</v>
      </c>
      <c r="R1162" s="14">
        <f>IFERROR(ROUND(E1162/Q1162,2), "N/A")</f>
        <v>60.79</v>
      </c>
      <c r="S1162" t="b">
        <v>0</v>
      </c>
      <c r="T1162" t="s">
        <v>8294</v>
      </c>
      <c r="U1162" t="s">
        <v>8295</v>
      </c>
    </row>
    <row r="1163" spans="1:21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s="12">
        <f>ROUND(E1163/D1163, 0)</f>
        <v>0</v>
      </c>
      <c r="G1163" t="s">
        <v>8220</v>
      </c>
      <c r="H1163" t="s">
        <v>8223</v>
      </c>
      <c r="I1163" t="s">
        <v>8245</v>
      </c>
      <c r="J1163">
        <v>1432047989</v>
      </c>
      <c r="K1163" s="9">
        <f>(J1163/86400) + DATE(1970,1,1)</f>
        <v>42143.629502314812</v>
      </c>
      <c r="L1163">
        <v>1430233589</v>
      </c>
      <c r="M1163" s="9">
        <f>(L1163/86400) + DATE(1970,1,1)</f>
        <v>42122.629502314812</v>
      </c>
      <c r="N1163" s="18">
        <f>YEAR(M1163)</f>
        <v>2015</v>
      </c>
      <c r="O1163" s="18">
        <f xml:space="preserve"> ROUND((J1163-L1163)/86400, 0)</f>
        <v>21</v>
      </c>
      <c r="P1163" t="b">
        <v>0</v>
      </c>
      <c r="Q1163">
        <v>0</v>
      </c>
      <c r="R1163" s="14" t="str">
        <f>IFERROR(ROUND(E1163/Q1163,2), "N/A")</f>
        <v>N/A</v>
      </c>
      <c r="S1163" t="b">
        <v>0</v>
      </c>
      <c r="T1163" t="s">
        <v>8294</v>
      </c>
      <c r="U1163" t="s">
        <v>8295</v>
      </c>
    </row>
    <row r="1164" spans="1:21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s="12">
        <f>ROUND(E1164/D1164, 0)</f>
        <v>0</v>
      </c>
      <c r="G1164" t="s">
        <v>8220</v>
      </c>
      <c r="H1164" t="s">
        <v>8223</v>
      </c>
      <c r="I1164" t="s">
        <v>8245</v>
      </c>
      <c r="J1164">
        <v>1411662264</v>
      </c>
      <c r="K1164" s="9">
        <f>(J1164/86400) + DATE(1970,1,1)</f>
        <v>41907.683611111112</v>
      </c>
      <c r="L1164">
        <v>1408983864</v>
      </c>
      <c r="M1164" s="9">
        <f>(L1164/86400) + DATE(1970,1,1)</f>
        <v>41876.683611111112</v>
      </c>
      <c r="N1164" s="18">
        <f>YEAR(M1164)</f>
        <v>2014</v>
      </c>
      <c r="O1164" s="18">
        <f xml:space="preserve"> ROUND((J1164-L1164)/86400, 0)</f>
        <v>31</v>
      </c>
      <c r="P1164" t="b">
        <v>0</v>
      </c>
      <c r="Q1164">
        <v>2</v>
      </c>
      <c r="R1164" s="14">
        <f>IFERROR(ROUND(E1164/Q1164,2), "N/A")</f>
        <v>17.5</v>
      </c>
      <c r="S1164" t="b">
        <v>0</v>
      </c>
      <c r="T1164" t="s">
        <v>8294</v>
      </c>
      <c r="U1164" t="s">
        <v>8295</v>
      </c>
    </row>
    <row r="1165" spans="1:21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s="12">
        <f>ROUND(E1165/D1165, 0)</f>
        <v>0</v>
      </c>
      <c r="G1165" t="s">
        <v>8220</v>
      </c>
      <c r="H1165" t="s">
        <v>8223</v>
      </c>
      <c r="I1165" t="s">
        <v>8245</v>
      </c>
      <c r="J1165">
        <v>1407604920</v>
      </c>
      <c r="K1165" s="9">
        <f>(J1165/86400) + DATE(1970,1,1)</f>
        <v>41860.723611111112</v>
      </c>
      <c r="L1165">
        <v>1405012920</v>
      </c>
      <c r="M1165" s="9">
        <f>(L1165/86400) + DATE(1970,1,1)</f>
        <v>41830.723611111112</v>
      </c>
      <c r="N1165" s="18">
        <f>YEAR(M1165)</f>
        <v>2014</v>
      </c>
      <c r="O1165" s="18">
        <f xml:space="preserve"> ROUND((J1165-L1165)/86400, 0)</f>
        <v>30</v>
      </c>
      <c r="P1165" t="b">
        <v>0</v>
      </c>
      <c r="Q1165">
        <v>0</v>
      </c>
      <c r="R1165" s="14" t="str">
        <f>IFERROR(ROUND(E1165/Q1165,2), "N/A")</f>
        <v>N/A</v>
      </c>
      <c r="S1165" t="b">
        <v>0</v>
      </c>
      <c r="T1165" t="s">
        <v>8294</v>
      </c>
      <c r="U1165" t="s">
        <v>8295</v>
      </c>
    </row>
    <row r="1166" spans="1:21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s="12">
        <f>ROUND(E1166/D1166, 0)</f>
        <v>0</v>
      </c>
      <c r="G1166" t="s">
        <v>8220</v>
      </c>
      <c r="H1166" t="s">
        <v>8223</v>
      </c>
      <c r="I1166" t="s">
        <v>8245</v>
      </c>
      <c r="J1166">
        <v>1466270582</v>
      </c>
      <c r="K1166" s="9">
        <f>(J1166/86400) + DATE(1970,1,1)</f>
        <v>42539.724328703705</v>
      </c>
      <c r="L1166">
        <v>1463678582</v>
      </c>
      <c r="M1166" s="9">
        <f>(L1166/86400) + DATE(1970,1,1)</f>
        <v>42509.724328703705</v>
      </c>
      <c r="N1166" s="18">
        <f>YEAR(M1166)</f>
        <v>2016</v>
      </c>
      <c r="O1166" s="18">
        <f xml:space="preserve"> ROUND((J1166-L1166)/86400, 0)</f>
        <v>30</v>
      </c>
      <c r="P1166" t="b">
        <v>0</v>
      </c>
      <c r="Q1166">
        <v>0</v>
      </c>
      <c r="R1166" s="14" t="str">
        <f>IFERROR(ROUND(E1166/Q1166,2), "N/A")</f>
        <v>N/A</v>
      </c>
      <c r="S1166" t="b">
        <v>0</v>
      </c>
      <c r="T1166" t="s">
        <v>8294</v>
      </c>
      <c r="U1166" t="s">
        <v>8295</v>
      </c>
    </row>
    <row r="1167" spans="1:21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s="12">
        <f>ROUND(E1167/D1167, 0)</f>
        <v>0</v>
      </c>
      <c r="G1167" t="s">
        <v>8220</v>
      </c>
      <c r="H1167" t="s">
        <v>8223</v>
      </c>
      <c r="I1167" t="s">
        <v>8245</v>
      </c>
      <c r="J1167">
        <v>1404623330</v>
      </c>
      <c r="K1167" s="9">
        <f>(J1167/86400) + DATE(1970,1,1)</f>
        <v>41826.214467592596</v>
      </c>
      <c r="L1167">
        <v>1401685730</v>
      </c>
      <c r="M1167" s="9">
        <f>(L1167/86400) + DATE(1970,1,1)</f>
        <v>41792.214467592596</v>
      </c>
      <c r="N1167" s="18">
        <f>YEAR(M1167)</f>
        <v>2014</v>
      </c>
      <c r="O1167" s="18">
        <f xml:space="preserve"> ROUND((J1167-L1167)/86400, 0)</f>
        <v>34</v>
      </c>
      <c r="P1167" t="b">
        <v>0</v>
      </c>
      <c r="Q1167">
        <v>25</v>
      </c>
      <c r="R1167" s="14">
        <f>IFERROR(ROUND(E1167/Q1167,2), "N/A")</f>
        <v>82.82</v>
      </c>
      <c r="S1167" t="b">
        <v>0</v>
      </c>
      <c r="T1167" t="s">
        <v>8294</v>
      </c>
      <c r="U1167" t="s">
        <v>8295</v>
      </c>
    </row>
    <row r="1168" spans="1:21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s="12">
        <f>ROUND(E1168/D1168, 0)</f>
        <v>0</v>
      </c>
      <c r="G1168" t="s">
        <v>8220</v>
      </c>
      <c r="H1168" t="s">
        <v>8223</v>
      </c>
      <c r="I1168" t="s">
        <v>8245</v>
      </c>
      <c r="J1168">
        <v>1435291200</v>
      </c>
      <c r="K1168" s="9">
        <f>(J1168/86400) + DATE(1970,1,1)</f>
        <v>42181.166666666672</v>
      </c>
      <c r="L1168">
        <v>1432640342</v>
      </c>
      <c r="M1168" s="9">
        <f>(L1168/86400) + DATE(1970,1,1)</f>
        <v>42150.485439814816</v>
      </c>
      <c r="N1168" s="18">
        <f>YEAR(M1168)</f>
        <v>2015</v>
      </c>
      <c r="O1168" s="18">
        <f xml:space="preserve"> ROUND((J1168-L1168)/86400, 0)</f>
        <v>31</v>
      </c>
      <c r="P1168" t="b">
        <v>0</v>
      </c>
      <c r="Q1168">
        <v>8</v>
      </c>
      <c r="R1168" s="14">
        <f>IFERROR(ROUND(E1168/Q1168,2), "N/A")</f>
        <v>358.88</v>
      </c>
      <c r="S1168" t="b">
        <v>0</v>
      </c>
      <c r="T1168" t="s">
        <v>8294</v>
      </c>
      <c r="U1168" t="s">
        <v>8295</v>
      </c>
    </row>
    <row r="1169" spans="1:21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s="12">
        <f>ROUND(E1169/D1169, 0)</f>
        <v>0</v>
      </c>
      <c r="G1169" t="s">
        <v>8220</v>
      </c>
      <c r="H1169" t="s">
        <v>8223</v>
      </c>
      <c r="I1169" t="s">
        <v>8245</v>
      </c>
      <c r="J1169">
        <v>1410543495</v>
      </c>
      <c r="K1169" s="9">
        <f>(J1169/86400) + DATE(1970,1,1)</f>
        <v>41894.734895833331</v>
      </c>
      <c r="L1169">
        <v>1407865095</v>
      </c>
      <c r="M1169" s="9">
        <f>(L1169/86400) + DATE(1970,1,1)</f>
        <v>41863.734895833331</v>
      </c>
      <c r="N1169" s="18">
        <f>YEAR(M1169)</f>
        <v>2014</v>
      </c>
      <c r="O1169" s="18">
        <f xml:space="preserve"> ROUND((J1169-L1169)/86400, 0)</f>
        <v>31</v>
      </c>
      <c r="P1169" t="b">
        <v>0</v>
      </c>
      <c r="Q1169">
        <v>16</v>
      </c>
      <c r="R1169" s="14">
        <f>IFERROR(ROUND(E1169/Q1169,2), "N/A")</f>
        <v>61.19</v>
      </c>
      <c r="S1169" t="b">
        <v>0</v>
      </c>
      <c r="T1169" t="s">
        <v>8294</v>
      </c>
      <c r="U1169" t="s">
        <v>8295</v>
      </c>
    </row>
    <row r="1170" spans="1:21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s="12">
        <f>ROUND(E1170/D1170, 0)</f>
        <v>0</v>
      </c>
      <c r="G1170" t="s">
        <v>8220</v>
      </c>
      <c r="H1170" t="s">
        <v>8223</v>
      </c>
      <c r="I1170" t="s">
        <v>8245</v>
      </c>
      <c r="J1170">
        <v>1474507065</v>
      </c>
      <c r="K1170" s="9">
        <f>(J1170/86400) + DATE(1970,1,1)</f>
        <v>42635.053993055553</v>
      </c>
      <c r="L1170">
        <v>1471915065</v>
      </c>
      <c r="M1170" s="9">
        <f>(L1170/86400) + DATE(1970,1,1)</f>
        <v>42605.053993055553</v>
      </c>
      <c r="N1170" s="18">
        <f>YEAR(M1170)</f>
        <v>2016</v>
      </c>
      <c r="O1170" s="18">
        <f xml:space="preserve"> ROUND((J1170-L1170)/86400, 0)</f>
        <v>30</v>
      </c>
      <c r="P1170" t="b">
        <v>0</v>
      </c>
      <c r="Q1170">
        <v>3</v>
      </c>
      <c r="R1170" s="14">
        <f>IFERROR(ROUND(E1170/Q1170,2), "N/A")</f>
        <v>340</v>
      </c>
      <c r="S1170" t="b">
        <v>0</v>
      </c>
      <c r="T1170" t="s">
        <v>8294</v>
      </c>
      <c r="U1170" t="s">
        <v>8295</v>
      </c>
    </row>
    <row r="1171" spans="1:21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s="12">
        <f>ROUND(E1171/D1171, 0)</f>
        <v>0</v>
      </c>
      <c r="G1171" t="s">
        <v>8220</v>
      </c>
      <c r="H1171" t="s">
        <v>8223</v>
      </c>
      <c r="I1171" t="s">
        <v>8245</v>
      </c>
      <c r="J1171">
        <v>1424593763</v>
      </c>
      <c r="K1171" s="9">
        <f>(J1171/86400) + DATE(1970,1,1)</f>
        <v>42057.353738425925</v>
      </c>
      <c r="L1171">
        <v>1422001763</v>
      </c>
      <c r="M1171" s="9">
        <f>(L1171/86400) + DATE(1970,1,1)</f>
        <v>42027.353738425925</v>
      </c>
      <c r="N1171" s="18">
        <f>YEAR(M1171)</f>
        <v>2015</v>
      </c>
      <c r="O1171" s="18">
        <f xml:space="preserve"> ROUND((J1171-L1171)/86400, 0)</f>
        <v>30</v>
      </c>
      <c r="P1171" t="b">
        <v>0</v>
      </c>
      <c r="Q1171">
        <v>3</v>
      </c>
      <c r="R1171" s="14">
        <f>IFERROR(ROUND(E1171/Q1171,2), "N/A")</f>
        <v>5.67</v>
      </c>
      <c r="S1171" t="b">
        <v>0</v>
      </c>
      <c r="T1171" t="s">
        <v>8294</v>
      </c>
      <c r="U1171" t="s">
        <v>8295</v>
      </c>
    </row>
    <row r="1172" spans="1:21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s="12">
        <f>ROUND(E1172/D1172, 0)</f>
        <v>0</v>
      </c>
      <c r="G1172" t="s">
        <v>8220</v>
      </c>
      <c r="H1172" t="s">
        <v>8224</v>
      </c>
      <c r="I1172" t="s">
        <v>8246</v>
      </c>
      <c r="J1172">
        <v>1433021171</v>
      </c>
      <c r="K1172" s="9">
        <f>(J1172/86400) + DATE(1970,1,1)</f>
        <v>42154.893182870372</v>
      </c>
      <c r="L1172">
        <v>1430429171</v>
      </c>
      <c r="M1172" s="9">
        <f>(L1172/86400) + DATE(1970,1,1)</f>
        <v>42124.893182870372</v>
      </c>
      <c r="N1172" s="18">
        <f>YEAR(M1172)</f>
        <v>2015</v>
      </c>
      <c r="O1172" s="18">
        <f xml:space="preserve"> ROUND((J1172-L1172)/86400, 0)</f>
        <v>30</v>
      </c>
      <c r="P1172" t="b">
        <v>0</v>
      </c>
      <c r="Q1172">
        <v>2</v>
      </c>
      <c r="R1172" s="14">
        <f>IFERROR(ROUND(E1172/Q1172,2), "N/A")</f>
        <v>50</v>
      </c>
      <c r="S1172" t="b">
        <v>0</v>
      </c>
      <c r="T1172" t="s">
        <v>8294</v>
      </c>
      <c r="U1172" t="s">
        <v>8295</v>
      </c>
    </row>
    <row r="1173" spans="1:21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s="12">
        <f>ROUND(E1173/D1173, 0)</f>
        <v>0</v>
      </c>
      <c r="G1173" t="s">
        <v>8220</v>
      </c>
      <c r="H1173" t="s">
        <v>8223</v>
      </c>
      <c r="I1173" t="s">
        <v>8245</v>
      </c>
      <c r="J1173">
        <v>1415909927</v>
      </c>
      <c r="K1173" s="9">
        <f>(J1173/86400) + DATE(1970,1,1)</f>
        <v>41956.846377314811</v>
      </c>
      <c r="L1173">
        <v>1414351127</v>
      </c>
      <c r="M1173" s="9">
        <f>(L1173/86400) + DATE(1970,1,1)</f>
        <v>41938.804710648146</v>
      </c>
      <c r="N1173" s="18">
        <f>YEAR(M1173)</f>
        <v>2014</v>
      </c>
      <c r="O1173" s="18">
        <f xml:space="preserve"> ROUND((J1173-L1173)/86400, 0)</f>
        <v>18</v>
      </c>
      <c r="P1173" t="b">
        <v>0</v>
      </c>
      <c r="Q1173">
        <v>1</v>
      </c>
      <c r="R1173" s="14">
        <f>IFERROR(ROUND(E1173/Q1173,2), "N/A")</f>
        <v>25</v>
      </c>
      <c r="S1173" t="b">
        <v>0</v>
      </c>
      <c r="T1173" t="s">
        <v>8294</v>
      </c>
      <c r="U1173" t="s">
        <v>8295</v>
      </c>
    </row>
    <row r="1174" spans="1:21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s="12">
        <f>ROUND(E1174/D1174, 0)</f>
        <v>0</v>
      </c>
      <c r="G1174" t="s">
        <v>8220</v>
      </c>
      <c r="H1174" t="s">
        <v>8223</v>
      </c>
      <c r="I1174" t="s">
        <v>8245</v>
      </c>
      <c r="J1174">
        <v>1408551752</v>
      </c>
      <c r="K1174" s="9">
        <f>(J1174/86400) + DATE(1970,1,1)</f>
        <v>41871.682314814811</v>
      </c>
      <c r="L1174">
        <v>1405959752</v>
      </c>
      <c r="M1174" s="9">
        <f>(L1174/86400) + DATE(1970,1,1)</f>
        <v>41841.682314814811</v>
      </c>
      <c r="N1174" s="18">
        <f>YEAR(M1174)</f>
        <v>2014</v>
      </c>
      <c r="O1174" s="18">
        <f xml:space="preserve"> ROUND((J1174-L1174)/86400, 0)</f>
        <v>30</v>
      </c>
      <c r="P1174" t="b">
        <v>0</v>
      </c>
      <c r="Q1174">
        <v>0</v>
      </c>
      <c r="R1174" s="14" t="str">
        <f>IFERROR(ROUND(E1174/Q1174,2), "N/A")</f>
        <v>N/A</v>
      </c>
      <c r="S1174" t="b">
        <v>0</v>
      </c>
      <c r="T1174" t="s">
        <v>8294</v>
      </c>
      <c r="U1174" t="s">
        <v>8295</v>
      </c>
    </row>
    <row r="1175" spans="1:21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s="12">
        <f>ROUND(E1175/D1175, 0)</f>
        <v>0</v>
      </c>
      <c r="G1175" t="s">
        <v>8220</v>
      </c>
      <c r="H1175" t="s">
        <v>8223</v>
      </c>
      <c r="I1175" t="s">
        <v>8245</v>
      </c>
      <c r="J1175">
        <v>1438576057</v>
      </c>
      <c r="K1175" s="9">
        <f>(J1175/86400) + DATE(1970,1,1)</f>
        <v>42219.185844907406</v>
      </c>
      <c r="L1175">
        <v>1435552057</v>
      </c>
      <c r="M1175" s="9">
        <f>(L1175/86400) + DATE(1970,1,1)</f>
        <v>42184.185844907406</v>
      </c>
      <c r="N1175" s="18">
        <f>YEAR(M1175)</f>
        <v>2015</v>
      </c>
      <c r="O1175" s="18">
        <f xml:space="preserve"> ROUND((J1175-L1175)/86400, 0)</f>
        <v>35</v>
      </c>
      <c r="P1175" t="b">
        <v>0</v>
      </c>
      <c r="Q1175">
        <v>1</v>
      </c>
      <c r="R1175" s="14">
        <f>IFERROR(ROUND(E1175/Q1175,2), "N/A")</f>
        <v>30</v>
      </c>
      <c r="S1175" t="b">
        <v>0</v>
      </c>
      <c r="T1175" t="s">
        <v>8294</v>
      </c>
      <c r="U1175" t="s">
        <v>8295</v>
      </c>
    </row>
    <row r="1176" spans="1:21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s="12">
        <f>ROUND(E1176/D1176, 0)</f>
        <v>0</v>
      </c>
      <c r="G1176" t="s">
        <v>8220</v>
      </c>
      <c r="H1176" t="s">
        <v>8223</v>
      </c>
      <c r="I1176" t="s">
        <v>8245</v>
      </c>
      <c r="J1176">
        <v>1462738327</v>
      </c>
      <c r="K1176" s="9">
        <f>(J1176/86400) + DATE(1970,1,1)</f>
        <v>42498.84174768519</v>
      </c>
      <c r="L1176">
        <v>1460146327</v>
      </c>
      <c r="M1176" s="9">
        <f>(L1176/86400) + DATE(1970,1,1)</f>
        <v>42468.84174768519</v>
      </c>
      <c r="N1176" s="18">
        <f>YEAR(M1176)</f>
        <v>2016</v>
      </c>
      <c r="O1176" s="18">
        <f xml:space="preserve"> ROUND((J1176-L1176)/86400, 0)</f>
        <v>30</v>
      </c>
      <c r="P1176" t="b">
        <v>0</v>
      </c>
      <c r="Q1176">
        <v>19</v>
      </c>
      <c r="R1176" s="14">
        <f>IFERROR(ROUND(E1176/Q1176,2), "N/A")</f>
        <v>46.63</v>
      </c>
      <c r="S1176" t="b">
        <v>0</v>
      </c>
      <c r="T1176" t="s">
        <v>8294</v>
      </c>
      <c r="U1176" t="s">
        <v>8295</v>
      </c>
    </row>
    <row r="1177" spans="1:21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s="12">
        <f>ROUND(E1177/D1177, 0)</f>
        <v>0</v>
      </c>
      <c r="G1177" t="s">
        <v>8220</v>
      </c>
      <c r="H1177" t="s">
        <v>8223</v>
      </c>
      <c r="I1177" t="s">
        <v>8245</v>
      </c>
      <c r="J1177">
        <v>1436981339</v>
      </c>
      <c r="K1177" s="9">
        <f>(J1177/86400) + DATE(1970,1,1)</f>
        <v>42200.728460648148</v>
      </c>
      <c r="L1177">
        <v>1434389339</v>
      </c>
      <c r="M1177" s="9">
        <f>(L1177/86400) + DATE(1970,1,1)</f>
        <v>42170.728460648148</v>
      </c>
      <c r="N1177" s="18">
        <f>YEAR(M1177)</f>
        <v>2015</v>
      </c>
      <c r="O1177" s="18">
        <f xml:space="preserve"> ROUND((J1177-L1177)/86400, 0)</f>
        <v>30</v>
      </c>
      <c r="P1177" t="b">
        <v>0</v>
      </c>
      <c r="Q1177">
        <v>9</v>
      </c>
      <c r="R1177" s="14">
        <f>IFERROR(ROUND(E1177/Q1177,2), "N/A")</f>
        <v>65</v>
      </c>
      <c r="S1177" t="b">
        <v>0</v>
      </c>
      <c r="T1177" t="s">
        <v>8294</v>
      </c>
      <c r="U1177" t="s">
        <v>8295</v>
      </c>
    </row>
    <row r="1178" spans="1:21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s="12">
        <f>ROUND(E1178/D1178, 0)</f>
        <v>0</v>
      </c>
      <c r="G1178" t="s">
        <v>8220</v>
      </c>
      <c r="H1178" t="s">
        <v>8225</v>
      </c>
      <c r="I1178" t="s">
        <v>8247</v>
      </c>
      <c r="J1178">
        <v>1488805200</v>
      </c>
      <c r="K1178" s="9">
        <f>(J1178/86400) + DATE(1970,1,1)</f>
        <v>42800.541666666672</v>
      </c>
      <c r="L1178">
        <v>1484094498</v>
      </c>
      <c r="M1178" s="9">
        <f>(L1178/86400) + DATE(1970,1,1)</f>
        <v>42746.019652777773</v>
      </c>
      <c r="N1178" s="18">
        <f>YEAR(M1178)</f>
        <v>2017</v>
      </c>
      <c r="O1178" s="18">
        <f xml:space="preserve"> ROUND((J1178-L1178)/86400, 0)</f>
        <v>55</v>
      </c>
      <c r="P1178" t="b">
        <v>0</v>
      </c>
      <c r="Q1178">
        <v>1</v>
      </c>
      <c r="R1178" s="14">
        <f>IFERROR(ROUND(E1178/Q1178,2), "N/A")</f>
        <v>10</v>
      </c>
      <c r="S1178" t="b">
        <v>0</v>
      </c>
      <c r="T1178" t="s">
        <v>8294</v>
      </c>
      <c r="U1178" t="s">
        <v>8295</v>
      </c>
    </row>
    <row r="1179" spans="1:21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s="12">
        <f>ROUND(E1179/D1179, 0)</f>
        <v>0</v>
      </c>
      <c r="G1179" t="s">
        <v>8220</v>
      </c>
      <c r="H1179" t="s">
        <v>8224</v>
      </c>
      <c r="I1179" t="s">
        <v>8246</v>
      </c>
      <c r="J1179">
        <v>1413388296</v>
      </c>
      <c r="K1179" s="9">
        <f>(J1179/86400) + DATE(1970,1,1)</f>
        <v>41927.660833333335</v>
      </c>
      <c r="L1179">
        <v>1410796296</v>
      </c>
      <c r="M1179" s="9">
        <f>(L1179/86400) + DATE(1970,1,1)</f>
        <v>41897.660833333335</v>
      </c>
      <c r="N1179" s="18">
        <f>YEAR(M1179)</f>
        <v>2014</v>
      </c>
      <c r="O1179" s="18">
        <f xml:space="preserve"> ROUND((J1179-L1179)/86400, 0)</f>
        <v>30</v>
      </c>
      <c r="P1179" t="b">
        <v>0</v>
      </c>
      <c r="Q1179">
        <v>0</v>
      </c>
      <c r="R1179" s="14" t="str">
        <f>IFERROR(ROUND(E1179/Q1179,2), "N/A")</f>
        <v>N/A</v>
      </c>
      <c r="S1179" t="b">
        <v>0</v>
      </c>
      <c r="T1179" t="s">
        <v>8294</v>
      </c>
      <c r="U1179" t="s">
        <v>8295</v>
      </c>
    </row>
    <row r="1180" spans="1:21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s="12">
        <f>ROUND(E1180/D1180, 0)</f>
        <v>0</v>
      </c>
      <c r="G1180" t="s">
        <v>8220</v>
      </c>
      <c r="H1180" t="s">
        <v>8223</v>
      </c>
      <c r="I1180" t="s">
        <v>8245</v>
      </c>
      <c r="J1180">
        <v>1408225452</v>
      </c>
      <c r="K1180" s="9">
        <f>(J1180/86400) + DATE(1970,1,1)</f>
        <v>41867.905694444446</v>
      </c>
      <c r="L1180">
        <v>1405633452</v>
      </c>
      <c r="M1180" s="9">
        <f>(L1180/86400) + DATE(1970,1,1)</f>
        <v>41837.905694444446</v>
      </c>
      <c r="N1180" s="18">
        <f>YEAR(M1180)</f>
        <v>2014</v>
      </c>
      <c r="O1180" s="18">
        <f xml:space="preserve"> ROUND((J1180-L1180)/86400, 0)</f>
        <v>30</v>
      </c>
      <c r="P1180" t="b">
        <v>0</v>
      </c>
      <c r="Q1180">
        <v>1</v>
      </c>
      <c r="R1180" s="14">
        <f>IFERROR(ROUND(E1180/Q1180,2), "N/A")</f>
        <v>5</v>
      </c>
      <c r="S1180" t="b">
        <v>0</v>
      </c>
      <c r="T1180" t="s">
        <v>8294</v>
      </c>
      <c r="U1180" t="s">
        <v>8295</v>
      </c>
    </row>
    <row r="1181" spans="1:21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s="12">
        <f>ROUND(E1181/D1181, 0)</f>
        <v>0</v>
      </c>
      <c r="G1181" t="s">
        <v>8220</v>
      </c>
      <c r="H1181" t="s">
        <v>8228</v>
      </c>
      <c r="I1181" t="s">
        <v>8250</v>
      </c>
      <c r="J1181">
        <v>1446052627</v>
      </c>
      <c r="K1181" s="9">
        <f>(J1181/86400) + DATE(1970,1,1)</f>
        <v>42305.720219907409</v>
      </c>
      <c r="L1181">
        <v>1443460627</v>
      </c>
      <c r="M1181" s="9">
        <f>(L1181/86400) + DATE(1970,1,1)</f>
        <v>42275.720219907409</v>
      </c>
      <c r="N1181" s="18">
        <f>YEAR(M1181)</f>
        <v>2015</v>
      </c>
      <c r="O1181" s="18">
        <f xml:space="preserve"> ROUND((J1181-L1181)/86400, 0)</f>
        <v>30</v>
      </c>
      <c r="P1181" t="b">
        <v>0</v>
      </c>
      <c r="Q1181">
        <v>5</v>
      </c>
      <c r="R1181" s="14">
        <f>IFERROR(ROUND(E1181/Q1181,2), "N/A")</f>
        <v>640</v>
      </c>
      <c r="S1181" t="b">
        <v>0</v>
      </c>
      <c r="T1181" t="s">
        <v>8294</v>
      </c>
      <c r="U1181" t="s">
        <v>8295</v>
      </c>
    </row>
    <row r="1182" spans="1:21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s="12">
        <f>ROUND(E1182/D1182, 0)</f>
        <v>0</v>
      </c>
      <c r="G1182" t="s">
        <v>8220</v>
      </c>
      <c r="H1182" t="s">
        <v>8223</v>
      </c>
      <c r="I1182" t="s">
        <v>8245</v>
      </c>
      <c r="J1182">
        <v>1403983314</v>
      </c>
      <c r="K1182" s="9">
        <f>(J1182/86400) + DATE(1970,1,1)</f>
        <v>41818.806875000002</v>
      </c>
      <c r="L1182">
        <v>1400786514</v>
      </c>
      <c r="M1182" s="9">
        <f>(L1182/86400) + DATE(1970,1,1)</f>
        <v>41781.806875000002</v>
      </c>
      <c r="N1182" s="18">
        <f>YEAR(M1182)</f>
        <v>2014</v>
      </c>
      <c r="O1182" s="18">
        <f xml:space="preserve"> ROUND((J1182-L1182)/86400, 0)</f>
        <v>37</v>
      </c>
      <c r="P1182" t="b">
        <v>0</v>
      </c>
      <c r="Q1182">
        <v>85</v>
      </c>
      <c r="R1182" s="14">
        <f>IFERROR(ROUND(E1182/Q1182,2), "N/A")</f>
        <v>69.12</v>
      </c>
      <c r="S1182" t="b">
        <v>0</v>
      </c>
      <c r="T1182" t="s">
        <v>8294</v>
      </c>
      <c r="U1182" t="s">
        <v>8295</v>
      </c>
    </row>
    <row r="1183" spans="1:21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s="12">
        <f>ROUND(E1183/D1183, 0)</f>
        <v>0</v>
      </c>
      <c r="G1183" t="s">
        <v>8220</v>
      </c>
      <c r="H1183" t="s">
        <v>8223</v>
      </c>
      <c r="I1183" t="s">
        <v>8245</v>
      </c>
      <c r="J1183">
        <v>1425197321</v>
      </c>
      <c r="K1183" s="9">
        <f>(J1183/86400) + DATE(1970,1,1)</f>
        <v>42064.339363425926</v>
      </c>
      <c r="L1183">
        <v>1422605321</v>
      </c>
      <c r="M1183" s="9">
        <f>(L1183/86400) + DATE(1970,1,1)</f>
        <v>42034.339363425926</v>
      </c>
      <c r="N1183" s="18">
        <f>YEAR(M1183)</f>
        <v>2015</v>
      </c>
      <c r="O1183" s="18">
        <f xml:space="preserve"> ROUND((J1183-L1183)/86400, 0)</f>
        <v>30</v>
      </c>
      <c r="P1183" t="b">
        <v>0</v>
      </c>
      <c r="Q1183">
        <v>3</v>
      </c>
      <c r="R1183" s="14">
        <f>IFERROR(ROUND(E1183/Q1183,2), "N/A")</f>
        <v>1.33</v>
      </c>
      <c r="S1183" t="b">
        <v>0</v>
      </c>
      <c r="T1183" t="s">
        <v>8294</v>
      </c>
      <c r="U1183" t="s">
        <v>8295</v>
      </c>
    </row>
    <row r="1184" spans="1:21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s="12">
        <f>ROUND(E1184/D1184, 0)</f>
        <v>0</v>
      </c>
      <c r="G1184" t="s">
        <v>8220</v>
      </c>
      <c r="H1184" t="s">
        <v>8223</v>
      </c>
      <c r="I1184" t="s">
        <v>8245</v>
      </c>
      <c r="J1184">
        <v>1484239320</v>
      </c>
      <c r="K1184" s="9">
        <f>(J1184/86400) + DATE(1970,1,1)</f>
        <v>42747.695833333331</v>
      </c>
      <c r="L1184">
        <v>1482609088</v>
      </c>
      <c r="M1184" s="9">
        <f>(L1184/86400) + DATE(1970,1,1)</f>
        <v>42728.827407407407</v>
      </c>
      <c r="N1184" s="18">
        <f>YEAR(M1184)</f>
        <v>2016</v>
      </c>
      <c r="O1184" s="18">
        <f xml:space="preserve"> ROUND((J1184-L1184)/86400, 0)</f>
        <v>19</v>
      </c>
      <c r="P1184" t="b">
        <v>0</v>
      </c>
      <c r="Q1184">
        <v>4</v>
      </c>
      <c r="R1184" s="14">
        <f>IFERROR(ROUND(E1184/Q1184,2), "N/A")</f>
        <v>10.5</v>
      </c>
      <c r="S1184" t="b">
        <v>0</v>
      </c>
      <c r="T1184" t="s">
        <v>8294</v>
      </c>
      <c r="U1184" t="s">
        <v>8295</v>
      </c>
    </row>
    <row r="1185" spans="1:21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s="12">
        <f>ROUND(E1185/D1185, 0)</f>
        <v>0</v>
      </c>
      <c r="G1185" t="s">
        <v>8220</v>
      </c>
      <c r="H1185" t="s">
        <v>8223</v>
      </c>
      <c r="I1185" t="s">
        <v>8245</v>
      </c>
      <c r="J1185">
        <v>1478059140</v>
      </c>
      <c r="K1185" s="9">
        <f>(J1185/86400) + DATE(1970,1,1)</f>
        <v>42676.165972222225</v>
      </c>
      <c r="L1185">
        <v>1476391223</v>
      </c>
      <c r="M1185" s="9">
        <f>(L1185/86400) + DATE(1970,1,1)</f>
        <v>42656.86137731481</v>
      </c>
      <c r="N1185" s="18">
        <f>YEAR(M1185)</f>
        <v>2016</v>
      </c>
      <c r="O1185" s="18">
        <f xml:space="preserve"> ROUND((J1185-L1185)/86400, 0)</f>
        <v>19</v>
      </c>
      <c r="P1185" t="b">
        <v>0</v>
      </c>
      <c r="Q1185">
        <v>3</v>
      </c>
      <c r="R1185" s="14">
        <f>IFERROR(ROUND(E1185/Q1185,2), "N/A")</f>
        <v>33.33</v>
      </c>
      <c r="S1185" t="b">
        <v>0</v>
      </c>
      <c r="T1185" t="s">
        <v>8294</v>
      </c>
      <c r="U1185" t="s">
        <v>8295</v>
      </c>
    </row>
    <row r="1186" spans="1:21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s="12">
        <f>ROUND(E1186/D1186, 0)</f>
        <v>1</v>
      </c>
      <c r="G1186" t="s">
        <v>8218</v>
      </c>
      <c r="H1186" t="s">
        <v>8224</v>
      </c>
      <c r="I1186" t="s">
        <v>8246</v>
      </c>
      <c r="J1186">
        <v>1486391011</v>
      </c>
      <c r="K1186" s="9">
        <f>(J1186/86400) + DATE(1970,1,1)</f>
        <v>42772.599664351852</v>
      </c>
      <c r="L1186">
        <v>1483712611</v>
      </c>
      <c r="M1186" s="9">
        <f>(L1186/86400) + DATE(1970,1,1)</f>
        <v>42741.599664351852</v>
      </c>
      <c r="N1186" s="18">
        <f>YEAR(M1186)</f>
        <v>2017</v>
      </c>
      <c r="O1186" s="18">
        <f xml:space="preserve"> ROUND((J1186-L1186)/86400, 0)</f>
        <v>31</v>
      </c>
      <c r="P1186" t="b">
        <v>0</v>
      </c>
      <c r="Q1186">
        <v>375</v>
      </c>
      <c r="R1186" s="14">
        <f>IFERROR(ROUND(E1186/Q1186,2), "N/A")</f>
        <v>61.56</v>
      </c>
      <c r="S1186" t="b">
        <v>1</v>
      </c>
      <c r="T1186" t="s">
        <v>8296</v>
      </c>
      <c r="U1186" t="s">
        <v>8297</v>
      </c>
    </row>
    <row r="1187" spans="1:21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s="12">
        <f>ROUND(E1187/D1187, 0)</f>
        <v>1</v>
      </c>
      <c r="G1187" t="s">
        <v>8218</v>
      </c>
      <c r="H1187" t="s">
        <v>8223</v>
      </c>
      <c r="I1187" t="s">
        <v>8245</v>
      </c>
      <c r="J1187">
        <v>1433736000</v>
      </c>
      <c r="K1187" s="9">
        <f>(J1187/86400) + DATE(1970,1,1)</f>
        <v>42163.166666666672</v>
      </c>
      <c r="L1187">
        <v>1430945149</v>
      </c>
      <c r="M1187" s="9">
        <f>(L1187/86400) + DATE(1970,1,1)</f>
        <v>42130.865150462967</v>
      </c>
      <c r="N1187" s="18">
        <f>YEAR(M1187)</f>
        <v>2015</v>
      </c>
      <c r="O1187" s="18">
        <f xml:space="preserve"> ROUND((J1187-L1187)/86400, 0)</f>
        <v>32</v>
      </c>
      <c r="P1187" t="b">
        <v>0</v>
      </c>
      <c r="Q1187">
        <v>111</v>
      </c>
      <c r="R1187" s="14">
        <f>IFERROR(ROUND(E1187/Q1187,2), "N/A")</f>
        <v>118.74</v>
      </c>
      <c r="S1187" t="b">
        <v>1</v>
      </c>
      <c r="T1187" t="s">
        <v>8296</v>
      </c>
      <c r="U1187" t="s">
        <v>8297</v>
      </c>
    </row>
    <row r="1188" spans="1:21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s="12">
        <f>ROUND(E1188/D1188, 0)</f>
        <v>1</v>
      </c>
      <c r="G1188" t="s">
        <v>8218</v>
      </c>
      <c r="H1188" t="s">
        <v>8224</v>
      </c>
      <c r="I1188" t="s">
        <v>8246</v>
      </c>
      <c r="J1188">
        <v>1433198520</v>
      </c>
      <c r="K1188" s="9">
        <f>(J1188/86400) + DATE(1970,1,1)</f>
        <v>42156.945833333331</v>
      </c>
      <c r="L1188">
        <v>1430340195</v>
      </c>
      <c r="M1188" s="9">
        <f>(L1188/86400) + DATE(1970,1,1)</f>
        <v>42123.86336805555</v>
      </c>
      <c r="N1188" s="18">
        <f>YEAR(M1188)</f>
        <v>2015</v>
      </c>
      <c r="O1188" s="18">
        <f xml:space="preserve"> ROUND((J1188-L1188)/86400, 0)</f>
        <v>33</v>
      </c>
      <c r="P1188" t="b">
        <v>0</v>
      </c>
      <c r="Q1188">
        <v>123</v>
      </c>
      <c r="R1188" s="14">
        <f>IFERROR(ROUND(E1188/Q1188,2), "N/A")</f>
        <v>65.08</v>
      </c>
      <c r="S1188" t="b">
        <v>1</v>
      </c>
      <c r="T1188" t="s">
        <v>8296</v>
      </c>
      <c r="U1188" t="s">
        <v>8297</v>
      </c>
    </row>
    <row r="1189" spans="1:21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s="12">
        <f>ROUND(E1189/D1189, 0)</f>
        <v>1</v>
      </c>
      <c r="G1189" t="s">
        <v>8218</v>
      </c>
      <c r="H1189" t="s">
        <v>8223</v>
      </c>
      <c r="I1189" t="s">
        <v>8245</v>
      </c>
      <c r="J1189">
        <v>1431885600</v>
      </c>
      <c r="K1189" s="9">
        <f>(J1189/86400) + DATE(1970,1,1)</f>
        <v>42141.75</v>
      </c>
      <c r="L1189">
        <v>1429133323</v>
      </c>
      <c r="M1189" s="9">
        <f>(L1189/86400) + DATE(1970,1,1)</f>
        <v>42109.894942129627</v>
      </c>
      <c r="N1189" s="18">
        <f>YEAR(M1189)</f>
        <v>2015</v>
      </c>
      <c r="O1189" s="18">
        <f xml:space="preserve"> ROUND((J1189-L1189)/86400, 0)</f>
        <v>32</v>
      </c>
      <c r="P1189" t="b">
        <v>0</v>
      </c>
      <c r="Q1189">
        <v>70</v>
      </c>
      <c r="R1189" s="14">
        <f>IFERROR(ROUND(E1189/Q1189,2), "N/A")</f>
        <v>130.16</v>
      </c>
      <c r="S1189" t="b">
        <v>1</v>
      </c>
      <c r="T1189" t="s">
        <v>8296</v>
      </c>
      <c r="U1189" t="s">
        <v>8297</v>
      </c>
    </row>
    <row r="1190" spans="1:21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s="12">
        <f>ROUND(E1190/D1190, 0)</f>
        <v>2</v>
      </c>
      <c r="G1190" t="s">
        <v>8218</v>
      </c>
      <c r="H1190" t="s">
        <v>8228</v>
      </c>
      <c r="I1190" t="s">
        <v>8250</v>
      </c>
      <c r="J1190">
        <v>1482943740</v>
      </c>
      <c r="K1190" s="9">
        <f>(J1190/86400) + DATE(1970,1,1)</f>
        <v>42732.700694444444</v>
      </c>
      <c r="L1190">
        <v>1481129340</v>
      </c>
      <c r="M1190" s="9">
        <f>(L1190/86400) + DATE(1970,1,1)</f>
        <v>42711.700694444444</v>
      </c>
      <c r="N1190" s="18">
        <f>YEAR(M1190)</f>
        <v>2016</v>
      </c>
      <c r="O1190" s="18">
        <f xml:space="preserve"> ROUND((J1190-L1190)/86400, 0)</f>
        <v>21</v>
      </c>
      <c r="P1190" t="b">
        <v>0</v>
      </c>
      <c r="Q1190">
        <v>85</v>
      </c>
      <c r="R1190" s="14">
        <f>IFERROR(ROUND(E1190/Q1190,2), "N/A")</f>
        <v>37.78</v>
      </c>
      <c r="S1190" t="b">
        <v>1</v>
      </c>
      <c r="T1190" t="s">
        <v>8296</v>
      </c>
      <c r="U1190" t="s">
        <v>8297</v>
      </c>
    </row>
    <row r="1191" spans="1:21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s="12">
        <f>ROUND(E1191/D1191, 0)</f>
        <v>1</v>
      </c>
      <c r="G1191" t="s">
        <v>8218</v>
      </c>
      <c r="H1191" t="s">
        <v>8223</v>
      </c>
      <c r="I1191" t="s">
        <v>8245</v>
      </c>
      <c r="J1191">
        <v>1467242995</v>
      </c>
      <c r="K1191" s="9">
        <f>(J1191/86400) + DATE(1970,1,1)</f>
        <v>42550.979108796295</v>
      </c>
      <c r="L1191">
        <v>1465428595</v>
      </c>
      <c r="M1191" s="9">
        <f>(L1191/86400) + DATE(1970,1,1)</f>
        <v>42529.979108796295</v>
      </c>
      <c r="N1191" s="18">
        <f>YEAR(M1191)</f>
        <v>2016</v>
      </c>
      <c r="O1191" s="18">
        <f xml:space="preserve"> ROUND((J1191-L1191)/86400, 0)</f>
        <v>21</v>
      </c>
      <c r="P1191" t="b">
        <v>0</v>
      </c>
      <c r="Q1191">
        <v>86</v>
      </c>
      <c r="R1191" s="14">
        <f>IFERROR(ROUND(E1191/Q1191,2), "N/A")</f>
        <v>112.79</v>
      </c>
      <c r="S1191" t="b">
        <v>1</v>
      </c>
      <c r="T1191" t="s">
        <v>8296</v>
      </c>
      <c r="U1191" t="s">
        <v>8297</v>
      </c>
    </row>
    <row r="1192" spans="1:21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s="12">
        <f>ROUND(E1192/D1192, 0)</f>
        <v>1</v>
      </c>
      <c r="G1192" t="s">
        <v>8218</v>
      </c>
      <c r="H1192" t="s">
        <v>8223</v>
      </c>
      <c r="I1192" t="s">
        <v>8245</v>
      </c>
      <c r="J1192">
        <v>1409500725</v>
      </c>
      <c r="K1192" s="9">
        <f>(J1192/86400) + DATE(1970,1,1)</f>
        <v>41882.665798611109</v>
      </c>
      <c r="L1192">
        <v>1406908725</v>
      </c>
      <c r="M1192" s="9">
        <f>(L1192/86400) + DATE(1970,1,1)</f>
        <v>41852.665798611109</v>
      </c>
      <c r="N1192" s="18">
        <f>YEAR(M1192)</f>
        <v>2014</v>
      </c>
      <c r="O1192" s="18">
        <f xml:space="preserve"> ROUND((J1192-L1192)/86400, 0)</f>
        <v>30</v>
      </c>
      <c r="P1192" t="b">
        <v>0</v>
      </c>
      <c r="Q1192">
        <v>13</v>
      </c>
      <c r="R1192" s="14">
        <f>IFERROR(ROUND(E1192/Q1192,2), "N/A")</f>
        <v>51.92</v>
      </c>
      <c r="S1192" t="b">
        <v>1</v>
      </c>
      <c r="T1192" t="s">
        <v>8296</v>
      </c>
      <c r="U1192" t="s">
        <v>8297</v>
      </c>
    </row>
    <row r="1193" spans="1:21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s="12">
        <f>ROUND(E1193/D1193, 0)</f>
        <v>1</v>
      </c>
      <c r="G1193" t="s">
        <v>8218</v>
      </c>
      <c r="H1193" t="s">
        <v>8223</v>
      </c>
      <c r="I1193" t="s">
        <v>8245</v>
      </c>
      <c r="J1193">
        <v>1458480560</v>
      </c>
      <c r="K1193" s="9">
        <f>(J1193/86400) + DATE(1970,1,1)</f>
        <v>42449.562037037038</v>
      </c>
      <c r="L1193">
        <v>1455892160</v>
      </c>
      <c r="M1193" s="9">
        <f>(L1193/86400) + DATE(1970,1,1)</f>
        <v>42419.603703703702</v>
      </c>
      <c r="N1193" s="18">
        <f>YEAR(M1193)</f>
        <v>2016</v>
      </c>
      <c r="O1193" s="18">
        <f xml:space="preserve"> ROUND((J1193-L1193)/86400, 0)</f>
        <v>30</v>
      </c>
      <c r="P1193" t="b">
        <v>0</v>
      </c>
      <c r="Q1193">
        <v>33</v>
      </c>
      <c r="R1193" s="14">
        <f>IFERROR(ROUND(E1193/Q1193,2), "N/A")</f>
        <v>89.24</v>
      </c>
      <c r="S1193" t="b">
        <v>1</v>
      </c>
      <c r="T1193" t="s">
        <v>8296</v>
      </c>
      <c r="U1193" t="s">
        <v>8297</v>
      </c>
    </row>
    <row r="1194" spans="1:21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s="12">
        <f>ROUND(E1194/D1194, 0)</f>
        <v>3</v>
      </c>
      <c r="G1194" t="s">
        <v>8218</v>
      </c>
      <c r="H1194" t="s">
        <v>8224</v>
      </c>
      <c r="I1194" t="s">
        <v>8246</v>
      </c>
      <c r="J1194">
        <v>1486814978</v>
      </c>
      <c r="K1194" s="9">
        <f>(J1194/86400) + DATE(1970,1,1)</f>
        <v>42777.506689814814</v>
      </c>
      <c r="L1194">
        <v>1484222978</v>
      </c>
      <c r="M1194" s="9">
        <f>(L1194/86400) + DATE(1970,1,1)</f>
        <v>42747.506689814814</v>
      </c>
      <c r="N1194" s="18">
        <f>YEAR(M1194)</f>
        <v>2017</v>
      </c>
      <c r="O1194" s="18">
        <f xml:space="preserve"> ROUND((J1194-L1194)/86400, 0)</f>
        <v>30</v>
      </c>
      <c r="P1194" t="b">
        <v>0</v>
      </c>
      <c r="Q1194">
        <v>15</v>
      </c>
      <c r="R1194" s="14">
        <f>IFERROR(ROUND(E1194/Q1194,2), "N/A")</f>
        <v>19.329999999999998</v>
      </c>
      <c r="S1194" t="b">
        <v>1</v>
      </c>
      <c r="T1194" t="s">
        <v>8296</v>
      </c>
      <c r="U1194" t="s">
        <v>8297</v>
      </c>
    </row>
    <row r="1195" spans="1:21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s="12">
        <f>ROUND(E1195/D1195, 0)</f>
        <v>1</v>
      </c>
      <c r="G1195" t="s">
        <v>8218</v>
      </c>
      <c r="H1195" t="s">
        <v>8223</v>
      </c>
      <c r="I1195" t="s">
        <v>8245</v>
      </c>
      <c r="J1195">
        <v>1460223453</v>
      </c>
      <c r="K1195" s="9">
        <f>(J1195/86400) + DATE(1970,1,1)</f>
        <v>42469.734409722223</v>
      </c>
      <c r="L1195">
        <v>1455043053</v>
      </c>
      <c r="M1195" s="9">
        <f>(L1195/86400) + DATE(1970,1,1)</f>
        <v>42409.776076388887</v>
      </c>
      <c r="N1195" s="18">
        <f>YEAR(M1195)</f>
        <v>2016</v>
      </c>
      <c r="O1195" s="18">
        <f xml:space="preserve"> ROUND((J1195-L1195)/86400, 0)</f>
        <v>60</v>
      </c>
      <c r="P1195" t="b">
        <v>0</v>
      </c>
      <c r="Q1195">
        <v>273</v>
      </c>
      <c r="R1195" s="14">
        <f>IFERROR(ROUND(E1195/Q1195,2), "N/A")</f>
        <v>79.97</v>
      </c>
      <c r="S1195" t="b">
        <v>1</v>
      </c>
      <c r="T1195" t="s">
        <v>8296</v>
      </c>
      <c r="U1195" t="s">
        <v>8297</v>
      </c>
    </row>
    <row r="1196" spans="1:21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s="12">
        <f>ROUND(E1196/D1196, 0)</f>
        <v>3</v>
      </c>
      <c r="G1196" t="s">
        <v>8218</v>
      </c>
      <c r="H1196" t="s">
        <v>8240</v>
      </c>
      <c r="I1196" t="s">
        <v>8248</v>
      </c>
      <c r="J1196">
        <v>1428493379</v>
      </c>
      <c r="K1196" s="9">
        <f>(J1196/86400) + DATE(1970,1,1)</f>
        <v>42102.488182870366</v>
      </c>
      <c r="L1196">
        <v>1425901379</v>
      </c>
      <c r="M1196" s="9">
        <f>(L1196/86400) + DATE(1970,1,1)</f>
        <v>42072.488182870366</v>
      </c>
      <c r="N1196" s="18">
        <f>YEAR(M1196)</f>
        <v>2015</v>
      </c>
      <c r="O1196" s="18">
        <f xml:space="preserve"> ROUND((J1196-L1196)/86400, 0)</f>
        <v>30</v>
      </c>
      <c r="P1196" t="b">
        <v>0</v>
      </c>
      <c r="Q1196">
        <v>714</v>
      </c>
      <c r="R1196" s="14">
        <f>IFERROR(ROUND(E1196/Q1196,2), "N/A")</f>
        <v>56.41</v>
      </c>
      <c r="S1196" t="b">
        <v>1</v>
      </c>
      <c r="T1196" t="s">
        <v>8296</v>
      </c>
      <c r="U1196" t="s">
        <v>8297</v>
      </c>
    </row>
    <row r="1197" spans="1:21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s="12">
        <f>ROUND(E1197/D1197, 0)</f>
        <v>1</v>
      </c>
      <c r="G1197" t="s">
        <v>8218</v>
      </c>
      <c r="H1197" t="s">
        <v>8236</v>
      </c>
      <c r="I1197" t="s">
        <v>8248</v>
      </c>
      <c r="J1197">
        <v>1450602000</v>
      </c>
      <c r="K1197" s="9">
        <f>(J1197/86400) + DATE(1970,1,1)</f>
        <v>42358.375</v>
      </c>
      <c r="L1197">
        <v>1445415653</v>
      </c>
      <c r="M1197" s="9">
        <f>(L1197/86400) + DATE(1970,1,1)</f>
        <v>42298.34783564815</v>
      </c>
      <c r="N1197" s="18">
        <f>YEAR(M1197)</f>
        <v>2015</v>
      </c>
      <c r="O1197" s="18">
        <f xml:space="preserve"> ROUND((J1197-L1197)/86400, 0)</f>
        <v>60</v>
      </c>
      <c r="P1197" t="b">
        <v>0</v>
      </c>
      <c r="Q1197">
        <v>170</v>
      </c>
      <c r="R1197" s="14">
        <f>IFERROR(ROUND(E1197/Q1197,2), "N/A")</f>
        <v>79.41</v>
      </c>
      <c r="S1197" t="b">
        <v>1</v>
      </c>
      <c r="T1197" t="s">
        <v>8296</v>
      </c>
      <c r="U1197" t="s">
        <v>8297</v>
      </c>
    </row>
    <row r="1198" spans="1:21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s="12">
        <f>ROUND(E1198/D1198, 0)</f>
        <v>3</v>
      </c>
      <c r="G1198" t="s">
        <v>8218</v>
      </c>
      <c r="H1198" t="s">
        <v>8224</v>
      </c>
      <c r="I1198" t="s">
        <v>8246</v>
      </c>
      <c r="J1198">
        <v>1450467539</v>
      </c>
      <c r="K1198" s="9">
        <f>(J1198/86400) + DATE(1970,1,1)</f>
        <v>42356.818738425922</v>
      </c>
      <c r="L1198">
        <v>1447875539</v>
      </c>
      <c r="M1198" s="9">
        <f>(L1198/86400) + DATE(1970,1,1)</f>
        <v>42326.818738425922</v>
      </c>
      <c r="N1198" s="18">
        <f>YEAR(M1198)</f>
        <v>2015</v>
      </c>
      <c r="O1198" s="18">
        <f xml:space="preserve"> ROUND((J1198-L1198)/86400, 0)</f>
        <v>30</v>
      </c>
      <c r="P1198" t="b">
        <v>0</v>
      </c>
      <c r="Q1198">
        <v>512</v>
      </c>
      <c r="R1198" s="14">
        <f>IFERROR(ROUND(E1198/Q1198,2), "N/A")</f>
        <v>76.44</v>
      </c>
      <c r="S1198" t="b">
        <v>1</v>
      </c>
      <c r="T1198" t="s">
        <v>8296</v>
      </c>
      <c r="U1198" t="s">
        <v>8297</v>
      </c>
    </row>
    <row r="1199" spans="1:21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s="12">
        <f>ROUND(E1199/D1199, 0)</f>
        <v>3</v>
      </c>
      <c r="G1199" t="s">
        <v>8218</v>
      </c>
      <c r="H1199" t="s">
        <v>8223</v>
      </c>
      <c r="I1199" t="s">
        <v>8245</v>
      </c>
      <c r="J1199">
        <v>1465797540</v>
      </c>
      <c r="K1199" s="9">
        <f>(J1199/86400) + DATE(1970,1,1)</f>
        <v>42534.249305555553</v>
      </c>
      <c r="L1199">
        <v>1463155034</v>
      </c>
      <c r="M1199" s="9">
        <f>(L1199/86400) + DATE(1970,1,1)</f>
        <v>42503.66474537037</v>
      </c>
      <c r="N1199" s="18">
        <f>YEAR(M1199)</f>
        <v>2016</v>
      </c>
      <c r="O1199" s="18">
        <f xml:space="preserve"> ROUND((J1199-L1199)/86400, 0)</f>
        <v>31</v>
      </c>
      <c r="P1199" t="b">
        <v>0</v>
      </c>
      <c r="Q1199">
        <v>314</v>
      </c>
      <c r="R1199" s="14">
        <f>IFERROR(ROUND(E1199/Q1199,2), "N/A")</f>
        <v>121</v>
      </c>
      <c r="S1199" t="b">
        <v>1</v>
      </c>
      <c r="T1199" t="s">
        <v>8296</v>
      </c>
      <c r="U1199" t="s">
        <v>8297</v>
      </c>
    </row>
    <row r="1200" spans="1:21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s="12">
        <f>ROUND(E1200/D1200, 0)</f>
        <v>3</v>
      </c>
      <c r="G1200" t="s">
        <v>8218</v>
      </c>
      <c r="H1200" t="s">
        <v>8223</v>
      </c>
      <c r="I1200" t="s">
        <v>8245</v>
      </c>
      <c r="J1200">
        <v>1451530800</v>
      </c>
      <c r="K1200" s="9">
        <f>(J1200/86400) + DATE(1970,1,1)</f>
        <v>42369.125</v>
      </c>
      <c r="L1200">
        <v>1448463086</v>
      </c>
      <c r="M1200" s="9">
        <f>(L1200/86400) + DATE(1970,1,1)</f>
        <v>42333.619050925925</v>
      </c>
      <c r="N1200" s="18">
        <f>YEAR(M1200)</f>
        <v>2015</v>
      </c>
      <c r="O1200" s="18">
        <f xml:space="preserve"> ROUND((J1200-L1200)/86400, 0)</f>
        <v>36</v>
      </c>
      <c r="P1200" t="b">
        <v>0</v>
      </c>
      <c r="Q1200">
        <v>167</v>
      </c>
      <c r="R1200" s="14">
        <f>IFERROR(ROUND(E1200/Q1200,2), "N/A")</f>
        <v>54.62</v>
      </c>
      <c r="S1200" t="b">
        <v>1</v>
      </c>
      <c r="T1200" t="s">
        <v>8296</v>
      </c>
      <c r="U1200" t="s">
        <v>8297</v>
      </c>
    </row>
    <row r="1201" spans="1:21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s="12">
        <f>ROUND(E1201/D1201, 0)</f>
        <v>1</v>
      </c>
      <c r="G1201" t="s">
        <v>8218</v>
      </c>
      <c r="H1201" t="s">
        <v>8224</v>
      </c>
      <c r="I1201" t="s">
        <v>8246</v>
      </c>
      <c r="J1201">
        <v>1436380200</v>
      </c>
      <c r="K1201" s="9">
        <f>(J1201/86400) + DATE(1970,1,1)</f>
        <v>42193.770833333328</v>
      </c>
      <c r="L1201">
        <v>1433615400</v>
      </c>
      <c r="M1201" s="9">
        <f>(L1201/86400) + DATE(1970,1,1)</f>
        <v>42161.770833333328</v>
      </c>
      <c r="N1201" s="18">
        <f>YEAR(M1201)</f>
        <v>2015</v>
      </c>
      <c r="O1201" s="18">
        <f xml:space="preserve"> ROUND((J1201-L1201)/86400, 0)</f>
        <v>32</v>
      </c>
      <c r="P1201" t="b">
        <v>0</v>
      </c>
      <c r="Q1201">
        <v>9</v>
      </c>
      <c r="R1201" s="14">
        <f>IFERROR(ROUND(E1201/Q1201,2), "N/A")</f>
        <v>299.22000000000003</v>
      </c>
      <c r="S1201" t="b">
        <v>1</v>
      </c>
      <c r="T1201" t="s">
        <v>8296</v>
      </c>
      <c r="U1201" t="s">
        <v>8297</v>
      </c>
    </row>
    <row r="1202" spans="1:21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s="12">
        <f>ROUND(E1202/D1202, 0)</f>
        <v>1</v>
      </c>
      <c r="G1202" t="s">
        <v>8218</v>
      </c>
      <c r="H1202" t="s">
        <v>8223</v>
      </c>
      <c r="I1202" t="s">
        <v>8245</v>
      </c>
      <c r="J1202">
        <v>1429183656</v>
      </c>
      <c r="K1202" s="9">
        <f>(J1202/86400) + DATE(1970,1,1)</f>
        <v>42110.477500000001</v>
      </c>
      <c r="L1202">
        <v>1427369256</v>
      </c>
      <c r="M1202" s="9">
        <f>(L1202/86400) + DATE(1970,1,1)</f>
        <v>42089.477500000001</v>
      </c>
      <c r="N1202" s="18">
        <f>YEAR(M1202)</f>
        <v>2015</v>
      </c>
      <c r="O1202" s="18">
        <f xml:space="preserve"> ROUND((J1202-L1202)/86400, 0)</f>
        <v>21</v>
      </c>
      <c r="P1202" t="b">
        <v>0</v>
      </c>
      <c r="Q1202">
        <v>103</v>
      </c>
      <c r="R1202" s="14">
        <f>IFERROR(ROUND(E1202/Q1202,2), "N/A")</f>
        <v>58.53</v>
      </c>
      <c r="S1202" t="b">
        <v>1</v>
      </c>
      <c r="T1202" t="s">
        <v>8296</v>
      </c>
      <c r="U1202" t="s">
        <v>8297</v>
      </c>
    </row>
    <row r="1203" spans="1:21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s="12">
        <f>ROUND(E1203/D1203, 0)</f>
        <v>1</v>
      </c>
      <c r="G1203" t="s">
        <v>8218</v>
      </c>
      <c r="H1203" t="s">
        <v>8224</v>
      </c>
      <c r="I1203" t="s">
        <v>8246</v>
      </c>
      <c r="J1203">
        <v>1468593246</v>
      </c>
      <c r="K1203" s="9">
        <f>(J1203/86400) + DATE(1970,1,1)</f>
        <v>42566.60701388889</v>
      </c>
      <c r="L1203">
        <v>1466001246</v>
      </c>
      <c r="M1203" s="9">
        <f>(L1203/86400) + DATE(1970,1,1)</f>
        <v>42536.60701388889</v>
      </c>
      <c r="N1203" s="18">
        <f>YEAR(M1203)</f>
        <v>2016</v>
      </c>
      <c r="O1203" s="18">
        <f xml:space="preserve"> ROUND((J1203-L1203)/86400, 0)</f>
        <v>30</v>
      </c>
      <c r="P1203" t="b">
        <v>0</v>
      </c>
      <c r="Q1203">
        <v>111</v>
      </c>
      <c r="R1203" s="14">
        <f>IFERROR(ROUND(E1203/Q1203,2), "N/A")</f>
        <v>55.37</v>
      </c>
      <c r="S1203" t="b">
        <v>1</v>
      </c>
      <c r="T1203" t="s">
        <v>8296</v>
      </c>
      <c r="U1203" t="s">
        <v>8297</v>
      </c>
    </row>
    <row r="1204" spans="1:21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s="12">
        <f>ROUND(E1204/D1204, 0)</f>
        <v>2</v>
      </c>
      <c r="G1204" t="s">
        <v>8218</v>
      </c>
      <c r="H1204" t="s">
        <v>8225</v>
      </c>
      <c r="I1204" t="s">
        <v>8247</v>
      </c>
      <c r="J1204">
        <v>1435388154</v>
      </c>
      <c r="K1204" s="9">
        <f>(J1204/86400) + DATE(1970,1,1)</f>
        <v>42182.288819444446</v>
      </c>
      <c r="L1204">
        <v>1432796154</v>
      </c>
      <c r="M1204" s="9">
        <f>(L1204/86400) + DATE(1970,1,1)</f>
        <v>42152.288819444446</v>
      </c>
      <c r="N1204" s="18">
        <f>YEAR(M1204)</f>
        <v>2015</v>
      </c>
      <c r="O1204" s="18">
        <f xml:space="preserve"> ROUND((J1204-L1204)/86400, 0)</f>
        <v>30</v>
      </c>
      <c r="P1204" t="b">
        <v>0</v>
      </c>
      <c r="Q1204">
        <v>271</v>
      </c>
      <c r="R1204" s="14">
        <f>IFERROR(ROUND(E1204/Q1204,2), "N/A")</f>
        <v>183.8</v>
      </c>
      <c r="S1204" t="b">
        <v>1</v>
      </c>
      <c r="T1204" t="s">
        <v>8296</v>
      </c>
      <c r="U1204" t="s">
        <v>8297</v>
      </c>
    </row>
    <row r="1205" spans="1:21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s="12">
        <f>ROUND(E1205/D1205, 0)</f>
        <v>1</v>
      </c>
      <c r="G1205" t="s">
        <v>8218</v>
      </c>
      <c r="H1205" t="s">
        <v>8223</v>
      </c>
      <c r="I1205" t="s">
        <v>8245</v>
      </c>
      <c r="J1205">
        <v>1433083527</v>
      </c>
      <c r="K1205" s="9">
        <f>(J1205/86400) + DATE(1970,1,1)</f>
        <v>42155.614895833336</v>
      </c>
      <c r="L1205">
        <v>1430491527</v>
      </c>
      <c r="M1205" s="9">
        <f>(L1205/86400) + DATE(1970,1,1)</f>
        <v>42125.614895833336</v>
      </c>
      <c r="N1205" s="18">
        <f>YEAR(M1205)</f>
        <v>2015</v>
      </c>
      <c r="O1205" s="18">
        <f xml:space="preserve"> ROUND((J1205-L1205)/86400, 0)</f>
        <v>30</v>
      </c>
      <c r="P1205" t="b">
        <v>0</v>
      </c>
      <c r="Q1205">
        <v>101</v>
      </c>
      <c r="R1205" s="14">
        <f>IFERROR(ROUND(E1205/Q1205,2), "N/A")</f>
        <v>165.35</v>
      </c>
      <c r="S1205" t="b">
        <v>1</v>
      </c>
      <c r="T1205" t="s">
        <v>8296</v>
      </c>
      <c r="U1205" t="s">
        <v>8297</v>
      </c>
    </row>
    <row r="1206" spans="1:21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s="12">
        <f>ROUND(E1206/D1206, 0)</f>
        <v>1</v>
      </c>
      <c r="G1206" t="s">
        <v>8218</v>
      </c>
      <c r="H1206" t="s">
        <v>8223</v>
      </c>
      <c r="I1206" t="s">
        <v>8245</v>
      </c>
      <c r="J1206">
        <v>1449205200</v>
      </c>
      <c r="K1206" s="9">
        <f>(J1206/86400) + DATE(1970,1,1)</f>
        <v>42342.208333333328</v>
      </c>
      <c r="L1206">
        <v>1445363833</v>
      </c>
      <c r="M1206" s="9">
        <f>(L1206/86400) + DATE(1970,1,1)</f>
        <v>42297.748067129629</v>
      </c>
      <c r="N1206" s="18">
        <f>YEAR(M1206)</f>
        <v>2015</v>
      </c>
      <c r="O1206" s="18">
        <f xml:space="preserve"> ROUND((J1206-L1206)/86400, 0)</f>
        <v>44</v>
      </c>
      <c r="P1206" t="b">
        <v>0</v>
      </c>
      <c r="Q1206">
        <v>57</v>
      </c>
      <c r="R1206" s="14">
        <f>IFERROR(ROUND(E1206/Q1206,2), "N/A")</f>
        <v>234.79</v>
      </c>
      <c r="S1206" t="b">
        <v>1</v>
      </c>
      <c r="T1206" t="s">
        <v>8296</v>
      </c>
      <c r="U1206" t="s">
        <v>8297</v>
      </c>
    </row>
    <row r="1207" spans="1:21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s="12">
        <f>ROUND(E1207/D1207, 0)</f>
        <v>1</v>
      </c>
      <c r="G1207" t="s">
        <v>8218</v>
      </c>
      <c r="H1207" t="s">
        <v>8235</v>
      </c>
      <c r="I1207" t="s">
        <v>8248</v>
      </c>
      <c r="J1207">
        <v>1434197351</v>
      </c>
      <c r="K1207" s="9">
        <f>(J1207/86400) + DATE(1970,1,1)</f>
        <v>42168.506377314814</v>
      </c>
      <c r="L1207">
        <v>1431605351</v>
      </c>
      <c r="M1207" s="9">
        <f>(L1207/86400) + DATE(1970,1,1)</f>
        <v>42138.506377314814</v>
      </c>
      <c r="N1207" s="18">
        <f>YEAR(M1207)</f>
        <v>2015</v>
      </c>
      <c r="O1207" s="18">
        <f xml:space="preserve"> ROUND((J1207-L1207)/86400, 0)</f>
        <v>30</v>
      </c>
      <c r="P1207" t="b">
        <v>0</v>
      </c>
      <c r="Q1207">
        <v>62</v>
      </c>
      <c r="R1207" s="14">
        <f>IFERROR(ROUND(E1207/Q1207,2), "N/A")</f>
        <v>211.48</v>
      </c>
      <c r="S1207" t="b">
        <v>1</v>
      </c>
      <c r="T1207" t="s">
        <v>8296</v>
      </c>
      <c r="U1207" t="s">
        <v>8297</v>
      </c>
    </row>
    <row r="1208" spans="1:21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s="12">
        <f>ROUND(E1208/D1208, 0)</f>
        <v>1</v>
      </c>
      <c r="G1208" t="s">
        <v>8218</v>
      </c>
      <c r="H1208" t="s">
        <v>8238</v>
      </c>
      <c r="I1208" t="s">
        <v>8248</v>
      </c>
      <c r="J1208">
        <v>1489238940</v>
      </c>
      <c r="K1208" s="9">
        <f>(J1208/86400) + DATE(1970,1,1)</f>
        <v>42805.561805555553</v>
      </c>
      <c r="L1208">
        <v>1486406253</v>
      </c>
      <c r="M1208" s="9">
        <f>(L1208/86400) + DATE(1970,1,1)</f>
        <v>42772.776076388887</v>
      </c>
      <c r="N1208" s="18">
        <f>YEAR(M1208)</f>
        <v>2017</v>
      </c>
      <c r="O1208" s="18">
        <f xml:space="preserve"> ROUND((J1208-L1208)/86400, 0)</f>
        <v>33</v>
      </c>
      <c r="P1208" t="b">
        <v>0</v>
      </c>
      <c r="Q1208">
        <v>32</v>
      </c>
      <c r="R1208" s="14">
        <f>IFERROR(ROUND(E1208/Q1208,2), "N/A")</f>
        <v>32.340000000000003</v>
      </c>
      <c r="S1208" t="b">
        <v>1</v>
      </c>
      <c r="T1208" t="s">
        <v>8296</v>
      </c>
      <c r="U1208" t="s">
        <v>8297</v>
      </c>
    </row>
    <row r="1209" spans="1:21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s="12">
        <f>ROUND(E1209/D1209, 0)</f>
        <v>1</v>
      </c>
      <c r="G1209" t="s">
        <v>8218</v>
      </c>
      <c r="H1209" t="s">
        <v>8236</v>
      </c>
      <c r="I1209" t="s">
        <v>8248</v>
      </c>
      <c r="J1209">
        <v>1459418400</v>
      </c>
      <c r="K1209" s="9">
        <f>(J1209/86400) + DATE(1970,1,1)</f>
        <v>42460.416666666672</v>
      </c>
      <c r="L1209">
        <v>1456827573</v>
      </c>
      <c r="M1209" s="9">
        <f>(L1209/86400) + DATE(1970,1,1)</f>
        <v>42430.430243055554</v>
      </c>
      <c r="N1209" s="18">
        <f>YEAR(M1209)</f>
        <v>2016</v>
      </c>
      <c r="O1209" s="18">
        <f xml:space="preserve"> ROUND((J1209-L1209)/86400, 0)</f>
        <v>30</v>
      </c>
      <c r="P1209" t="b">
        <v>0</v>
      </c>
      <c r="Q1209">
        <v>141</v>
      </c>
      <c r="R1209" s="14">
        <f>IFERROR(ROUND(E1209/Q1209,2), "N/A")</f>
        <v>123.38</v>
      </c>
      <c r="S1209" t="b">
        <v>1</v>
      </c>
      <c r="T1209" t="s">
        <v>8296</v>
      </c>
      <c r="U1209" t="s">
        <v>8297</v>
      </c>
    </row>
    <row r="1210" spans="1:21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s="12">
        <f>ROUND(E1210/D1210, 0)</f>
        <v>2</v>
      </c>
      <c r="G1210" t="s">
        <v>8218</v>
      </c>
      <c r="H1210" t="s">
        <v>8223</v>
      </c>
      <c r="I1210" t="s">
        <v>8245</v>
      </c>
      <c r="J1210">
        <v>1458835264</v>
      </c>
      <c r="K1210" s="9">
        <f>(J1210/86400) + DATE(1970,1,1)</f>
        <v>42453.667407407411</v>
      </c>
      <c r="L1210">
        <v>1456246864</v>
      </c>
      <c r="M1210" s="9">
        <f>(L1210/86400) + DATE(1970,1,1)</f>
        <v>42423.709074074075</v>
      </c>
      <c r="N1210" s="18">
        <f>YEAR(M1210)</f>
        <v>2016</v>
      </c>
      <c r="O1210" s="18">
        <f xml:space="preserve"> ROUND((J1210-L1210)/86400, 0)</f>
        <v>30</v>
      </c>
      <c r="P1210" t="b">
        <v>0</v>
      </c>
      <c r="Q1210">
        <v>75</v>
      </c>
      <c r="R1210" s="14">
        <f>IFERROR(ROUND(E1210/Q1210,2), "N/A")</f>
        <v>207.07</v>
      </c>
      <c r="S1210" t="b">
        <v>1</v>
      </c>
      <c r="T1210" t="s">
        <v>8296</v>
      </c>
      <c r="U1210" t="s">
        <v>8297</v>
      </c>
    </row>
    <row r="1211" spans="1:21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s="12">
        <f>ROUND(E1211/D1211, 0)</f>
        <v>1</v>
      </c>
      <c r="G1211" t="s">
        <v>8218</v>
      </c>
      <c r="H1211" t="s">
        <v>8223</v>
      </c>
      <c r="I1211" t="s">
        <v>8245</v>
      </c>
      <c r="J1211">
        <v>1488053905</v>
      </c>
      <c r="K1211" s="9">
        <f>(J1211/86400) + DATE(1970,1,1)</f>
        <v>42791.846122685187</v>
      </c>
      <c r="L1211">
        <v>1485461905</v>
      </c>
      <c r="M1211" s="9">
        <f>(L1211/86400) + DATE(1970,1,1)</f>
        <v>42761.846122685187</v>
      </c>
      <c r="N1211" s="18">
        <f>YEAR(M1211)</f>
        <v>2017</v>
      </c>
      <c r="O1211" s="18">
        <f xml:space="preserve"> ROUND((J1211-L1211)/86400, 0)</f>
        <v>30</v>
      </c>
      <c r="P1211" t="b">
        <v>0</v>
      </c>
      <c r="Q1211">
        <v>46</v>
      </c>
      <c r="R1211" s="14">
        <f>IFERROR(ROUND(E1211/Q1211,2), "N/A")</f>
        <v>138.26</v>
      </c>
      <c r="S1211" t="b">
        <v>1</v>
      </c>
      <c r="T1211" t="s">
        <v>8296</v>
      </c>
      <c r="U1211" t="s">
        <v>8297</v>
      </c>
    </row>
    <row r="1212" spans="1:21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s="12">
        <f>ROUND(E1212/D1212, 0)</f>
        <v>3</v>
      </c>
      <c r="G1212" t="s">
        <v>8218</v>
      </c>
      <c r="H1212" t="s">
        <v>8234</v>
      </c>
      <c r="I1212" t="s">
        <v>8254</v>
      </c>
      <c r="J1212">
        <v>1433106000</v>
      </c>
      <c r="K1212" s="9">
        <f>(J1212/86400) + DATE(1970,1,1)</f>
        <v>42155.875</v>
      </c>
      <c r="L1212">
        <v>1431124572</v>
      </c>
      <c r="M1212" s="9">
        <f>(L1212/86400) + DATE(1970,1,1)</f>
        <v>42132.941805555558</v>
      </c>
      <c r="N1212" s="18">
        <f>YEAR(M1212)</f>
        <v>2015</v>
      </c>
      <c r="O1212" s="18">
        <f xml:space="preserve"> ROUND((J1212-L1212)/86400, 0)</f>
        <v>23</v>
      </c>
      <c r="P1212" t="b">
        <v>0</v>
      </c>
      <c r="Q1212">
        <v>103</v>
      </c>
      <c r="R1212" s="14">
        <f>IFERROR(ROUND(E1212/Q1212,2), "N/A")</f>
        <v>493.82</v>
      </c>
      <c r="S1212" t="b">
        <v>1</v>
      </c>
      <c r="T1212" t="s">
        <v>8296</v>
      </c>
      <c r="U1212" t="s">
        <v>8297</v>
      </c>
    </row>
    <row r="1213" spans="1:21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s="12">
        <f>ROUND(E1213/D1213, 0)</f>
        <v>1</v>
      </c>
      <c r="G1213" t="s">
        <v>8218</v>
      </c>
      <c r="H1213" t="s">
        <v>8228</v>
      </c>
      <c r="I1213" t="s">
        <v>8250</v>
      </c>
      <c r="J1213">
        <v>1465505261</v>
      </c>
      <c r="K1213" s="9">
        <f>(J1213/86400) + DATE(1970,1,1)</f>
        <v>42530.866446759261</v>
      </c>
      <c r="L1213">
        <v>1464209261</v>
      </c>
      <c r="M1213" s="9">
        <f>(L1213/86400) + DATE(1970,1,1)</f>
        <v>42515.866446759261</v>
      </c>
      <c r="N1213" s="18">
        <f>YEAR(M1213)</f>
        <v>2016</v>
      </c>
      <c r="O1213" s="18">
        <f xml:space="preserve"> ROUND((J1213-L1213)/86400, 0)</f>
        <v>15</v>
      </c>
      <c r="P1213" t="b">
        <v>0</v>
      </c>
      <c r="Q1213">
        <v>6</v>
      </c>
      <c r="R1213" s="14">
        <f>IFERROR(ROUND(E1213/Q1213,2), "N/A")</f>
        <v>168.5</v>
      </c>
      <c r="S1213" t="b">
        <v>1</v>
      </c>
      <c r="T1213" t="s">
        <v>8296</v>
      </c>
      <c r="U1213" t="s">
        <v>8297</v>
      </c>
    </row>
    <row r="1214" spans="1:21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s="12">
        <f>ROUND(E1214/D1214, 0)</f>
        <v>1</v>
      </c>
      <c r="G1214" t="s">
        <v>8218</v>
      </c>
      <c r="H1214" t="s">
        <v>8223</v>
      </c>
      <c r="I1214" t="s">
        <v>8245</v>
      </c>
      <c r="J1214">
        <v>1448586000</v>
      </c>
      <c r="K1214" s="9">
        <f>(J1214/86400) + DATE(1970,1,1)</f>
        <v>42335.041666666672</v>
      </c>
      <c r="L1214">
        <v>1447195695</v>
      </c>
      <c r="M1214" s="9">
        <f>(L1214/86400) + DATE(1970,1,1)</f>
        <v>42318.950173611112</v>
      </c>
      <c r="N1214" s="18">
        <f>YEAR(M1214)</f>
        <v>2015</v>
      </c>
      <c r="O1214" s="18">
        <f xml:space="preserve"> ROUND((J1214-L1214)/86400, 0)</f>
        <v>16</v>
      </c>
      <c r="P1214" t="b">
        <v>0</v>
      </c>
      <c r="Q1214">
        <v>83</v>
      </c>
      <c r="R1214" s="14">
        <f>IFERROR(ROUND(E1214/Q1214,2), "N/A")</f>
        <v>38.869999999999997</v>
      </c>
      <c r="S1214" t="b">
        <v>1</v>
      </c>
      <c r="T1214" t="s">
        <v>8296</v>
      </c>
      <c r="U1214" t="s">
        <v>8297</v>
      </c>
    </row>
    <row r="1215" spans="1:21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s="12">
        <f>ROUND(E1215/D1215, 0)</f>
        <v>1</v>
      </c>
      <c r="G1215" t="s">
        <v>8218</v>
      </c>
      <c r="H1215" t="s">
        <v>8224</v>
      </c>
      <c r="I1215" t="s">
        <v>8246</v>
      </c>
      <c r="J1215">
        <v>1485886100</v>
      </c>
      <c r="K1215" s="9">
        <f>(J1215/86400) + DATE(1970,1,1)</f>
        <v>42766.755787037036</v>
      </c>
      <c r="L1215">
        <v>1482862100</v>
      </c>
      <c r="M1215" s="9">
        <f>(L1215/86400) + DATE(1970,1,1)</f>
        <v>42731.755787037036</v>
      </c>
      <c r="N1215" s="18">
        <f>YEAR(M1215)</f>
        <v>2016</v>
      </c>
      <c r="O1215" s="18">
        <f xml:space="preserve"> ROUND((J1215-L1215)/86400, 0)</f>
        <v>35</v>
      </c>
      <c r="P1215" t="b">
        <v>0</v>
      </c>
      <c r="Q1215">
        <v>108</v>
      </c>
      <c r="R1215" s="14">
        <f>IFERROR(ROUND(E1215/Q1215,2), "N/A")</f>
        <v>61.53</v>
      </c>
      <c r="S1215" t="b">
        <v>1</v>
      </c>
      <c r="T1215" t="s">
        <v>8296</v>
      </c>
      <c r="U1215" t="s">
        <v>8297</v>
      </c>
    </row>
    <row r="1216" spans="1:21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s="12">
        <f>ROUND(E1216/D1216, 0)</f>
        <v>1</v>
      </c>
      <c r="G1216" t="s">
        <v>8218</v>
      </c>
      <c r="H1216" t="s">
        <v>8223</v>
      </c>
      <c r="I1216" t="s">
        <v>8245</v>
      </c>
      <c r="J1216">
        <v>1433880605</v>
      </c>
      <c r="K1216" s="9">
        <f>(J1216/86400) + DATE(1970,1,1)</f>
        <v>42164.840335648143</v>
      </c>
      <c r="L1216">
        <v>1428696605</v>
      </c>
      <c r="M1216" s="9">
        <f>(L1216/86400) + DATE(1970,1,1)</f>
        <v>42104.840335648143</v>
      </c>
      <c r="N1216" s="18">
        <f>YEAR(M1216)</f>
        <v>2015</v>
      </c>
      <c r="O1216" s="18">
        <f xml:space="preserve"> ROUND((J1216-L1216)/86400, 0)</f>
        <v>60</v>
      </c>
      <c r="P1216" t="b">
        <v>0</v>
      </c>
      <c r="Q1216">
        <v>25</v>
      </c>
      <c r="R1216" s="14">
        <f>IFERROR(ROUND(E1216/Q1216,2), "N/A")</f>
        <v>105.44</v>
      </c>
      <c r="S1216" t="b">
        <v>1</v>
      </c>
      <c r="T1216" t="s">
        <v>8296</v>
      </c>
      <c r="U1216" t="s">
        <v>8297</v>
      </c>
    </row>
    <row r="1217" spans="1:21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s="12">
        <f>ROUND(E1217/D1217, 0)</f>
        <v>8</v>
      </c>
      <c r="G1217" t="s">
        <v>8218</v>
      </c>
      <c r="H1217" t="s">
        <v>8223</v>
      </c>
      <c r="I1217" t="s">
        <v>8245</v>
      </c>
      <c r="J1217">
        <v>1401487756</v>
      </c>
      <c r="K1217" s="9">
        <f>(J1217/86400) + DATE(1970,1,1)</f>
        <v>41789.923101851848</v>
      </c>
      <c r="L1217">
        <v>1398895756</v>
      </c>
      <c r="M1217" s="9">
        <f>(L1217/86400) + DATE(1970,1,1)</f>
        <v>41759.923101851848</v>
      </c>
      <c r="N1217" s="18">
        <f>YEAR(M1217)</f>
        <v>2014</v>
      </c>
      <c r="O1217" s="18">
        <f xml:space="preserve"> ROUND((J1217-L1217)/86400, 0)</f>
        <v>30</v>
      </c>
      <c r="P1217" t="b">
        <v>0</v>
      </c>
      <c r="Q1217">
        <v>549</v>
      </c>
      <c r="R1217" s="14">
        <f>IFERROR(ROUND(E1217/Q1217,2), "N/A")</f>
        <v>71.59</v>
      </c>
      <c r="S1217" t="b">
        <v>1</v>
      </c>
      <c r="T1217" t="s">
        <v>8296</v>
      </c>
      <c r="U1217" t="s">
        <v>8297</v>
      </c>
    </row>
    <row r="1218" spans="1:21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s="12">
        <f>ROUND(E1218/D1218, 0)</f>
        <v>1</v>
      </c>
      <c r="G1218" t="s">
        <v>8218</v>
      </c>
      <c r="H1218" t="s">
        <v>8223</v>
      </c>
      <c r="I1218" t="s">
        <v>8245</v>
      </c>
      <c r="J1218">
        <v>1443826980</v>
      </c>
      <c r="K1218" s="9">
        <f>(J1218/86400) + DATE(1970,1,1)</f>
        <v>42279.960416666669</v>
      </c>
      <c r="L1218">
        <v>1441032457</v>
      </c>
      <c r="M1218" s="9">
        <f>(L1218/86400) + DATE(1970,1,1)</f>
        <v>42247.616400462968</v>
      </c>
      <c r="N1218" s="18">
        <f>YEAR(M1218)</f>
        <v>2015</v>
      </c>
      <c r="O1218" s="18">
        <f xml:space="preserve"> ROUND((J1218-L1218)/86400, 0)</f>
        <v>32</v>
      </c>
      <c r="P1218" t="b">
        <v>0</v>
      </c>
      <c r="Q1218">
        <v>222</v>
      </c>
      <c r="R1218" s="14">
        <f>IFERROR(ROUND(E1218/Q1218,2), "N/A")</f>
        <v>91.88</v>
      </c>
      <c r="S1218" t="b">
        <v>1</v>
      </c>
      <c r="T1218" t="s">
        <v>8296</v>
      </c>
      <c r="U1218" t="s">
        <v>8297</v>
      </c>
    </row>
    <row r="1219" spans="1:21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s="12">
        <f>ROUND(E1219/D1219, 0)</f>
        <v>1</v>
      </c>
      <c r="G1219" t="s">
        <v>8218</v>
      </c>
      <c r="H1219" t="s">
        <v>8223</v>
      </c>
      <c r="I1219" t="s">
        <v>8245</v>
      </c>
      <c r="J1219">
        <v>1468524340</v>
      </c>
      <c r="K1219" s="9">
        <f>(J1219/86400) + DATE(1970,1,1)</f>
        <v>42565.809490740736</v>
      </c>
      <c r="L1219">
        <v>1465932340</v>
      </c>
      <c r="M1219" s="9">
        <f>(L1219/86400) + DATE(1970,1,1)</f>
        <v>42535.809490740736</v>
      </c>
      <c r="N1219" s="18">
        <f>YEAR(M1219)</f>
        <v>2016</v>
      </c>
      <c r="O1219" s="18">
        <f xml:space="preserve"> ROUND((J1219-L1219)/86400, 0)</f>
        <v>30</v>
      </c>
      <c r="P1219" t="b">
        <v>0</v>
      </c>
      <c r="Q1219">
        <v>183</v>
      </c>
      <c r="R1219" s="14">
        <f>IFERROR(ROUND(E1219/Q1219,2), "N/A")</f>
        <v>148.57</v>
      </c>
      <c r="S1219" t="b">
        <v>1</v>
      </c>
      <c r="T1219" t="s">
        <v>8296</v>
      </c>
      <c r="U1219" t="s">
        <v>8297</v>
      </c>
    </row>
    <row r="1220" spans="1:21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s="12">
        <f>ROUND(E1220/D1220, 0)</f>
        <v>2</v>
      </c>
      <c r="G1220" t="s">
        <v>8218</v>
      </c>
      <c r="H1220" t="s">
        <v>8223</v>
      </c>
      <c r="I1220" t="s">
        <v>8245</v>
      </c>
      <c r="J1220">
        <v>1446346800</v>
      </c>
      <c r="K1220" s="9">
        <f>(J1220/86400) + DATE(1970,1,1)</f>
        <v>42309.125</v>
      </c>
      <c r="L1220">
        <v>1443714800</v>
      </c>
      <c r="M1220" s="9">
        <f>(L1220/86400) + DATE(1970,1,1)</f>
        <v>42278.662037037036</v>
      </c>
      <c r="N1220" s="18">
        <f>YEAR(M1220)</f>
        <v>2015</v>
      </c>
      <c r="O1220" s="18">
        <f xml:space="preserve"> ROUND((J1220-L1220)/86400, 0)</f>
        <v>30</v>
      </c>
      <c r="P1220" t="b">
        <v>0</v>
      </c>
      <c r="Q1220">
        <v>89</v>
      </c>
      <c r="R1220" s="14">
        <f>IFERROR(ROUND(E1220/Q1220,2), "N/A")</f>
        <v>174.21</v>
      </c>
      <c r="S1220" t="b">
        <v>1</v>
      </c>
      <c r="T1220" t="s">
        <v>8296</v>
      </c>
      <c r="U1220" t="s">
        <v>8297</v>
      </c>
    </row>
    <row r="1221" spans="1:21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s="12">
        <f>ROUND(E1221/D1221, 0)</f>
        <v>2</v>
      </c>
      <c r="G1221" t="s">
        <v>8218</v>
      </c>
      <c r="H1221" t="s">
        <v>8223</v>
      </c>
      <c r="I1221" t="s">
        <v>8245</v>
      </c>
      <c r="J1221">
        <v>1476961513</v>
      </c>
      <c r="K1221" s="9">
        <f>(J1221/86400) + DATE(1970,1,1)</f>
        <v>42663.461956018524</v>
      </c>
      <c r="L1221">
        <v>1474369513</v>
      </c>
      <c r="M1221" s="9">
        <f>(L1221/86400) + DATE(1970,1,1)</f>
        <v>42633.461956018524</v>
      </c>
      <c r="N1221" s="18">
        <f>YEAR(M1221)</f>
        <v>2016</v>
      </c>
      <c r="O1221" s="18">
        <f xml:space="preserve"> ROUND((J1221-L1221)/86400, 0)</f>
        <v>30</v>
      </c>
      <c r="P1221" t="b">
        <v>0</v>
      </c>
      <c r="Q1221">
        <v>253</v>
      </c>
      <c r="R1221" s="14">
        <f>IFERROR(ROUND(E1221/Q1221,2), "N/A")</f>
        <v>102.86</v>
      </c>
      <c r="S1221" t="b">
        <v>1</v>
      </c>
      <c r="T1221" t="s">
        <v>8296</v>
      </c>
      <c r="U1221" t="s">
        <v>8297</v>
      </c>
    </row>
    <row r="1222" spans="1:21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s="12">
        <f>ROUND(E1222/D1222, 0)</f>
        <v>1</v>
      </c>
      <c r="G1222" t="s">
        <v>8218</v>
      </c>
      <c r="H1222" t="s">
        <v>8235</v>
      </c>
      <c r="I1222" t="s">
        <v>8248</v>
      </c>
      <c r="J1222">
        <v>1440515112</v>
      </c>
      <c r="K1222" s="9">
        <f>(J1222/86400) + DATE(1970,1,1)</f>
        <v>42241.628611111111</v>
      </c>
      <c r="L1222">
        <v>1437923112</v>
      </c>
      <c r="M1222" s="9">
        <f>(L1222/86400) + DATE(1970,1,1)</f>
        <v>42211.628611111111</v>
      </c>
      <c r="N1222" s="18">
        <f>YEAR(M1222)</f>
        <v>2015</v>
      </c>
      <c r="O1222" s="18">
        <f xml:space="preserve"> ROUND((J1222-L1222)/86400, 0)</f>
        <v>30</v>
      </c>
      <c r="P1222" t="b">
        <v>0</v>
      </c>
      <c r="Q1222">
        <v>140</v>
      </c>
      <c r="R1222" s="14">
        <f>IFERROR(ROUND(E1222/Q1222,2), "N/A")</f>
        <v>111.18</v>
      </c>
      <c r="S1222" t="b">
        <v>1</v>
      </c>
      <c r="T1222" t="s">
        <v>8296</v>
      </c>
      <c r="U1222" t="s">
        <v>8297</v>
      </c>
    </row>
    <row r="1223" spans="1:21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s="12">
        <f>ROUND(E1223/D1223, 0)</f>
        <v>1</v>
      </c>
      <c r="G1223" t="s">
        <v>8218</v>
      </c>
      <c r="H1223" t="s">
        <v>8224</v>
      </c>
      <c r="I1223" t="s">
        <v>8246</v>
      </c>
      <c r="J1223">
        <v>1480809600</v>
      </c>
      <c r="K1223" s="9">
        <f>(J1223/86400) + DATE(1970,1,1)</f>
        <v>42708</v>
      </c>
      <c r="L1223">
        <v>1478431488</v>
      </c>
      <c r="M1223" s="9">
        <f>(L1223/86400) + DATE(1970,1,1)</f>
        <v>42680.47555555556</v>
      </c>
      <c r="N1223" s="18">
        <f>YEAR(M1223)</f>
        <v>2016</v>
      </c>
      <c r="O1223" s="18">
        <f xml:space="preserve"> ROUND((J1223-L1223)/86400, 0)</f>
        <v>28</v>
      </c>
      <c r="P1223" t="b">
        <v>0</v>
      </c>
      <c r="Q1223">
        <v>103</v>
      </c>
      <c r="R1223" s="14">
        <f>IFERROR(ROUND(E1223/Q1223,2), "N/A")</f>
        <v>23.8</v>
      </c>
      <c r="S1223" t="b">
        <v>1</v>
      </c>
      <c r="T1223" t="s">
        <v>8296</v>
      </c>
      <c r="U1223" t="s">
        <v>8297</v>
      </c>
    </row>
    <row r="1224" spans="1:21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s="12">
        <f>ROUND(E1224/D1224, 0)</f>
        <v>3</v>
      </c>
      <c r="G1224" t="s">
        <v>8218</v>
      </c>
      <c r="H1224" t="s">
        <v>8228</v>
      </c>
      <c r="I1224" t="s">
        <v>8250</v>
      </c>
      <c r="J1224">
        <v>1459483200</v>
      </c>
      <c r="K1224" s="9">
        <f>(J1224/86400) + DATE(1970,1,1)</f>
        <v>42461.166666666672</v>
      </c>
      <c r="L1224">
        <v>1456852647</v>
      </c>
      <c r="M1224" s="9">
        <f>(L1224/86400) + DATE(1970,1,1)</f>
        <v>42430.720451388886</v>
      </c>
      <c r="N1224" s="18">
        <f>YEAR(M1224)</f>
        <v>2016</v>
      </c>
      <c r="O1224" s="18">
        <f xml:space="preserve"> ROUND((J1224-L1224)/86400, 0)</f>
        <v>30</v>
      </c>
      <c r="P1224" t="b">
        <v>0</v>
      </c>
      <c r="Q1224">
        <v>138</v>
      </c>
      <c r="R1224" s="14">
        <f>IFERROR(ROUND(E1224/Q1224,2), "N/A")</f>
        <v>81.27</v>
      </c>
      <c r="S1224" t="b">
        <v>1</v>
      </c>
      <c r="T1224" t="s">
        <v>8296</v>
      </c>
      <c r="U1224" t="s">
        <v>8297</v>
      </c>
    </row>
    <row r="1225" spans="1:21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s="12">
        <f>ROUND(E1225/D1225, 0)</f>
        <v>1</v>
      </c>
      <c r="G1225" t="s">
        <v>8218</v>
      </c>
      <c r="H1225" t="s">
        <v>8223</v>
      </c>
      <c r="I1225" t="s">
        <v>8245</v>
      </c>
      <c r="J1225">
        <v>1478754909</v>
      </c>
      <c r="K1225" s="9">
        <f>(J1225/86400) + DATE(1970,1,1)</f>
        <v>42684.218854166669</v>
      </c>
      <c r="L1225">
        <v>1476159309</v>
      </c>
      <c r="M1225" s="9">
        <f>(L1225/86400) + DATE(1970,1,1)</f>
        <v>42654.177187499998</v>
      </c>
      <c r="N1225" s="18">
        <f>YEAR(M1225)</f>
        <v>2016</v>
      </c>
      <c r="O1225" s="18">
        <f xml:space="preserve"> ROUND((J1225-L1225)/86400, 0)</f>
        <v>30</v>
      </c>
      <c r="P1225" t="b">
        <v>0</v>
      </c>
      <c r="Q1225">
        <v>191</v>
      </c>
      <c r="R1225" s="14">
        <f>IFERROR(ROUND(E1225/Q1225,2), "N/A")</f>
        <v>116.21</v>
      </c>
      <c r="S1225" t="b">
        <v>1</v>
      </c>
      <c r="T1225" t="s">
        <v>8296</v>
      </c>
      <c r="U1225" t="s">
        <v>8297</v>
      </c>
    </row>
    <row r="1226" spans="1:21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s="12">
        <f>ROUND(E1226/D1226, 0)</f>
        <v>0</v>
      </c>
      <c r="G1226" t="s">
        <v>8219</v>
      </c>
      <c r="H1226" t="s">
        <v>8223</v>
      </c>
      <c r="I1226" t="s">
        <v>8245</v>
      </c>
      <c r="J1226">
        <v>1402060302</v>
      </c>
      <c r="K1226" s="9">
        <f>(J1226/86400) + DATE(1970,1,1)</f>
        <v>41796.549791666665</v>
      </c>
      <c r="L1226">
        <v>1396876302</v>
      </c>
      <c r="M1226" s="9">
        <f>(L1226/86400) + DATE(1970,1,1)</f>
        <v>41736.549791666665</v>
      </c>
      <c r="N1226" s="18">
        <f>YEAR(M1226)</f>
        <v>2014</v>
      </c>
      <c r="O1226" s="18">
        <f xml:space="preserve"> ROUND((J1226-L1226)/86400, 0)</f>
        <v>60</v>
      </c>
      <c r="P1226" t="b">
        <v>0</v>
      </c>
      <c r="Q1226">
        <v>18</v>
      </c>
      <c r="R1226" s="14">
        <f>IFERROR(ROUND(E1226/Q1226,2), "N/A")</f>
        <v>58.89</v>
      </c>
      <c r="S1226" t="b">
        <v>0</v>
      </c>
      <c r="T1226" t="s">
        <v>8283</v>
      </c>
      <c r="U1226" t="s">
        <v>8298</v>
      </c>
    </row>
    <row r="1227" spans="1:21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s="12">
        <f>ROUND(E1227/D1227, 0)</f>
        <v>0</v>
      </c>
      <c r="G1227" t="s">
        <v>8219</v>
      </c>
      <c r="H1227" t="s">
        <v>8223</v>
      </c>
      <c r="I1227" t="s">
        <v>8245</v>
      </c>
      <c r="J1227">
        <v>1382478278</v>
      </c>
      <c r="K1227" s="9">
        <f>(J1227/86400) + DATE(1970,1,1)</f>
        <v>41569.905995370369</v>
      </c>
      <c r="L1227">
        <v>1377294278</v>
      </c>
      <c r="M1227" s="9">
        <f>(L1227/86400) + DATE(1970,1,1)</f>
        <v>41509.905995370369</v>
      </c>
      <c r="N1227" s="18">
        <f>YEAR(M1227)</f>
        <v>2013</v>
      </c>
      <c r="O1227" s="18">
        <f xml:space="preserve"> ROUND((J1227-L1227)/86400, 0)</f>
        <v>60</v>
      </c>
      <c r="P1227" t="b">
        <v>0</v>
      </c>
      <c r="Q1227">
        <v>3</v>
      </c>
      <c r="R1227" s="14">
        <f>IFERROR(ROUND(E1227/Q1227,2), "N/A")</f>
        <v>44</v>
      </c>
      <c r="S1227" t="b">
        <v>0</v>
      </c>
      <c r="T1227" t="s">
        <v>8283</v>
      </c>
      <c r="U1227" t="s">
        <v>8298</v>
      </c>
    </row>
    <row r="1228" spans="1:21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s="12">
        <f>ROUND(E1228/D1228, 0)</f>
        <v>0</v>
      </c>
      <c r="G1228" t="s">
        <v>8219</v>
      </c>
      <c r="H1228" t="s">
        <v>8223</v>
      </c>
      <c r="I1228" t="s">
        <v>8245</v>
      </c>
      <c r="J1228">
        <v>1398042000</v>
      </c>
      <c r="K1228" s="9">
        <f>(J1228/86400) + DATE(1970,1,1)</f>
        <v>41750.041666666664</v>
      </c>
      <c r="L1228">
        <v>1395089981</v>
      </c>
      <c r="M1228" s="9">
        <f>(L1228/86400) + DATE(1970,1,1)</f>
        <v>41715.874780092592</v>
      </c>
      <c r="N1228" s="18">
        <f>YEAR(M1228)</f>
        <v>2014</v>
      </c>
      <c r="O1228" s="18">
        <f xml:space="preserve"> ROUND((J1228-L1228)/86400, 0)</f>
        <v>34</v>
      </c>
      <c r="P1228" t="b">
        <v>0</v>
      </c>
      <c r="Q1228">
        <v>40</v>
      </c>
      <c r="R1228" s="14">
        <f>IFERROR(ROUND(E1228/Q1228,2), "N/A")</f>
        <v>48.43</v>
      </c>
      <c r="S1228" t="b">
        <v>0</v>
      </c>
      <c r="T1228" t="s">
        <v>8283</v>
      </c>
      <c r="U1228" t="s">
        <v>8298</v>
      </c>
    </row>
    <row r="1229" spans="1:21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s="12">
        <f>ROUND(E1229/D1229, 0)</f>
        <v>0</v>
      </c>
      <c r="G1229" t="s">
        <v>8219</v>
      </c>
      <c r="H1229" t="s">
        <v>8223</v>
      </c>
      <c r="I1229" t="s">
        <v>8245</v>
      </c>
      <c r="J1229">
        <v>1407394800</v>
      </c>
      <c r="K1229" s="9">
        <f>(J1229/86400) + DATE(1970,1,1)</f>
        <v>41858.291666666664</v>
      </c>
      <c r="L1229">
        <v>1404770616</v>
      </c>
      <c r="M1229" s="9">
        <f>(L1229/86400) + DATE(1970,1,1)</f>
        <v>41827.919166666667</v>
      </c>
      <c r="N1229" s="18">
        <f>YEAR(M1229)</f>
        <v>2014</v>
      </c>
      <c r="O1229" s="18">
        <f xml:space="preserve"> ROUND((J1229-L1229)/86400, 0)</f>
        <v>30</v>
      </c>
      <c r="P1229" t="b">
        <v>0</v>
      </c>
      <c r="Q1229">
        <v>0</v>
      </c>
      <c r="R1229" s="14" t="str">
        <f>IFERROR(ROUND(E1229/Q1229,2), "N/A")</f>
        <v>N/A</v>
      </c>
      <c r="S1229" t="b">
        <v>0</v>
      </c>
      <c r="T1229" t="s">
        <v>8283</v>
      </c>
      <c r="U1229" t="s">
        <v>8298</v>
      </c>
    </row>
    <row r="1230" spans="1:21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s="12">
        <f>ROUND(E1230/D1230, 0)</f>
        <v>0</v>
      </c>
      <c r="G1230" t="s">
        <v>8219</v>
      </c>
      <c r="H1230" t="s">
        <v>8223</v>
      </c>
      <c r="I1230" t="s">
        <v>8245</v>
      </c>
      <c r="J1230">
        <v>1317231008</v>
      </c>
      <c r="K1230" s="9">
        <f>(J1230/86400) + DATE(1970,1,1)</f>
        <v>40814.729259259257</v>
      </c>
      <c r="L1230">
        <v>1312047008</v>
      </c>
      <c r="M1230" s="9">
        <f>(L1230/86400) + DATE(1970,1,1)</f>
        <v>40754.729259259257</v>
      </c>
      <c r="N1230" s="18">
        <f>YEAR(M1230)</f>
        <v>2011</v>
      </c>
      <c r="O1230" s="18">
        <f xml:space="preserve"> ROUND((J1230-L1230)/86400, 0)</f>
        <v>60</v>
      </c>
      <c r="P1230" t="b">
        <v>0</v>
      </c>
      <c r="Q1230">
        <v>24</v>
      </c>
      <c r="R1230" s="14">
        <f>IFERROR(ROUND(E1230/Q1230,2), "N/A")</f>
        <v>61.04</v>
      </c>
      <c r="S1230" t="b">
        <v>0</v>
      </c>
      <c r="T1230" t="s">
        <v>8283</v>
      </c>
      <c r="U1230" t="s">
        <v>8298</v>
      </c>
    </row>
    <row r="1231" spans="1:21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s="12">
        <f>ROUND(E1231/D1231, 0)</f>
        <v>0</v>
      </c>
      <c r="G1231" t="s">
        <v>8219</v>
      </c>
      <c r="H1231" t="s">
        <v>8223</v>
      </c>
      <c r="I1231" t="s">
        <v>8245</v>
      </c>
      <c r="J1231">
        <v>1334592000</v>
      </c>
      <c r="K1231" s="9">
        <f>(J1231/86400) + DATE(1970,1,1)</f>
        <v>41015.666666666664</v>
      </c>
      <c r="L1231">
        <v>1331982127</v>
      </c>
      <c r="M1231" s="9">
        <f>(L1231/86400) + DATE(1970,1,1)</f>
        <v>40985.459803240738</v>
      </c>
      <c r="N1231" s="18">
        <f>YEAR(M1231)</f>
        <v>2012</v>
      </c>
      <c r="O1231" s="18">
        <f xml:space="preserve"> ROUND((J1231-L1231)/86400, 0)</f>
        <v>30</v>
      </c>
      <c r="P1231" t="b">
        <v>0</v>
      </c>
      <c r="Q1231">
        <v>1</v>
      </c>
      <c r="R1231" s="14">
        <f>IFERROR(ROUND(E1231/Q1231,2), "N/A")</f>
        <v>25</v>
      </c>
      <c r="S1231" t="b">
        <v>0</v>
      </c>
      <c r="T1231" t="s">
        <v>8283</v>
      </c>
      <c r="U1231" t="s">
        <v>8298</v>
      </c>
    </row>
    <row r="1232" spans="1:21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s="12">
        <f>ROUND(E1232/D1232, 0)</f>
        <v>0</v>
      </c>
      <c r="G1232" t="s">
        <v>8219</v>
      </c>
      <c r="H1232" t="s">
        <v>8223</v>
      </c>
      <c r="I1232" t="s">
        <v>8245</v>
      </c>
      <c r="J1232">
        <v>1298589630</v>
      </c>
      <c r="K1232" s="9">
        <f>(J1232/86400) + DATE(1970,1,1)</f>
        <v>40598.972569444442</v>
      </c>
      <c r="L1232">
        <v>1295997630</v>
      </c>
      <c r="M1232" s="9">
        <f>(L1232/86400) + DATE(1970,1,1)</f>
        <v>40568.972569444442</v>
      </c>
      <c r="N1232" s="18">
        <f>YEAR(M1232)</f>
        <v>2011</v>
      </c>
      <c r="O1232" s="18">
        <f xml:space="preserve"> ROUND((J1232-L1232)/86400, 0)</f>
        <v>30</v>
      </c>
      <c r="P1232" t="b">
        <v>0</v>
      </c>
      <c r="Q1232">
        <v>0</v>
      </c>
      <c r="R1232" s="14" t="str">
        <f>IFERROR(ROUND(E1232/Q1232,2), "N/A")</f>
        <v>N/A</v>
      </c>
      <c r="S1232" t="b">
        <v>0</v>
      </c>
      <c r="T1232" t="s">
        <v>8283</v>
      </c>
      <c r="U1232" t="s">
        <v>8298</v>
      </c>
    </row>
    <row r="1233" spans="1:21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s="12">
        <f>ROUND(E1233/D1233, 0)</f>
        <v>0</v>
      </c>
      <c r="G1233" t="s">
        <v>8219</v>
      </c>
      <c r="H1233" t="s">
        <v>8223</v>
      </c>
      <c r="I1233" t="s">
        <v>8245</v>
      </c>
      <c r="J1233">
        <v>1440723600</v>
      </c>
      <c r="K1233" s="9">
        <f>(J1233/86400) + DATE(1970,1,1)</f>
        <v>42244.041666666672</v>
      </c>
      <c r="L1233">
        <v>1436394968</v>
      </c>
      <c r="M1233" s="9">
        <f>(L1233/86400) + DATE(1970,1,1)</f>
        <v>42193.941759259258</v>
      </c>
      <c r="N1233" s="18">
        <f>YEAR(M1233)</f>
        <v>2015</v>
      </c>
      <c r="O1233" s="18">
        <f xml:space="preserve"> ROUND((J1233-L1233)/86400, 0)</f>
        <v>50</v>
      </c>
      <c r="P1233" t="b">
        <v>0</v>
      </c>
      <c r="Q1233">
        <v>0</v>
      </c>
      <c r="R1233" s="14" t="str">
        <f>IFERROR(ROUND(E1233/Q1233,2), "N/A")</f>
        <v>N/A</v>
      </c>
      <c r="S1233" t="b">
        <v>0</v>
      </c>
      <c r="T1233" t="s">
        <v>8283</v>
      </c>
      <c r="U1233" t="s">
        <v>8298</v>
      </c>
    </row>
    <row r="1234" spans="1:21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s="12">
        <f>ROUND(E1234/D1234, 0)</f>
        <v>0</v>
      </c>
      <c r="G1234" t="s">
        <v>8219</v>
      </c>
      <c r="H1234" t="s">
        <v>8223</v>
      </c>
      <c r="I1234" t="s">
        <v>8245</v>
      </c>
      <c r="J1234">
        <v>1381090870</v>
      </c>
      <c r="K1234" s="9">
        <f>(J1234/86400) + DATE(1970,1,1)</f>
        <v>41553.848032407404</v>
      </c>
      <c r="L1234">
        <v>1377030070</v>
      </c>
      <c r="M1234" s="9">
        <f>(L1234/86400) + DATE(1970,1,1)</f>
        <v>41506.848032407404</v>
      </c>
      <c r="N1234" s="18">
        <f>YEAR(M1234)</f>
        <v>2013</v>
      </c>
      <c r="O1234" s="18">
        <f xml:space="preserve"> ROUND((J1234-L1234)/86400, 0)</f>
        <v>47</v>
      </c>
      <c r="P1234" t="b">
        <v>0</v>
      </c>
      <c r="Q1234">
        <v>1</v>
      </c>
      <c r="R1234" s="14">
        <f>IFERROR(ROUND(E1234/Q1234,2), "N/A")</f>
        <v>40</v>
      </c>
      <c r="S1234" t="b">
        <v>0</v>
      </c>
      <c r="T1234" t="s">
        <v>8283</v>
      </c>
      <c r="U1234" t="s">
        <v>8298</v>
      </c>
    </row>
    <row r="1235" spans="1:21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s="12">
        <f>ROUND(E1235/D1235, 0)</f>
        <v>0</v>
      </c>
      <c r="G1235" t="s">
        <v>8219</v>
      </c>
      <c r="H1235" t="s">
        <v>8223</v>
      </c>
      <c r="I1235" t="s">
        <v>8245</v>
      </c>
      <c r="J1235">
        <v>1329864374</v>
      </c>
      <c r="K1235" s="9">
        <f>(J1235/86400) + DATE(1970,1,1)</f>
        <v>40960.948773148149</v>
      </c>
      <c r="L1235">
        <v>1328049974</v>
      </c>
      <c r="M1235" s="9">
        <f>(L1235/86400) + DATE(1970,1,1)</f>
        <v>40939.948773148149</v>
      </c>
      <c r="N1235" s="18">
        <f>YEAR(M1235)</f>
        <v>2012</v>
      </c>
      <c r="O1235" s="18">
        <f xml:space="preserve"> ROUND((J1235-L1235)/86400, 0)</f>
        <v>21</v>
      </c>
      <c r="P1235" t="b">
        <v>0</v>
      </c>
      <c r="Q1235">
        <v>6</v>
      </c>
      <c r="R1235" s="14">
        <f>IFERROR(ROUND(E1235/Q1235,2), "N/A")</f>
        <v>19.329999999999998</v>
      </c>
      <c r="S1235" t="b">
        <v>0</v>
      </c>
      <c r="T1235" t="s">
        <v>8283</v>
      </c>
      <c r="U1235" t="s">
        <v>8298</v>
      </c>
    </row>
    <row r="1236" spans="1:21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s="12">
        <f>ROUND(E1236/D1236, 0)</f>
        <v>0</v>
      </c>
      <c r="G1236" t="s">
        <v>8219</v>
      </c>
      <c r="H1236" t="s">
        <v>8224</v>
      </c>
      <c r="I1236" t="s">
        <v>8246</v>
      </c>
      <c r="J1236">
        <v>1422903342</v>
      </c>
      <c r="K1236" s="9">
        <f>(J1236/86400) + DATE(1970,1,1)</f>
        <v>42037.788680555561</v>
      </c>
      <c r="L1236">
        <v>1420311342</v>
      </c>
      <c r="M1236" s="9">
        <f>(L1236/86400) + DATE(1970,1,1)</f>
        <v>42007.788680555561</v>
      </c>
      <c r="N1236" s="18">
        <f>YEAR(M1236)</f>
        <v>2015</v>
      </c>
      <c r="O1236" s="18">
        <f xml:space="preserve"> ROUND((J1236-L1236)/86400, 0)</f>
        <v>30</v>
      </c>
      <c r="P1236" t="b">
        <v>0</v>
      </c>
      <c r="Q1236">
        <v>0</v>
      </c>
      <c r="R1236" s="14" t="str">
        <f>IFERROR(ROUND(E1236/Q1236,2), "N/A")</f>
        <v>N/A</v>
      </c>
      <c r="S1236" t="b">
        <v>0</v>
      </c>
      <c r="T1236" t="s">
        <v>8283</v>
      </c>
      <c r="U1236" t="s">
        <v>8298</v>
      </c>
    </row>
    <row r="1237" spans="1:21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s="12">
        <f>ROUND(E1237/D1237, 0)</f>
        <v>0</v>
      </c>
      <c r="G1237" t="s">
        <v>8219</v>
      </c>
      <c r="H1237" t="s">
        <v>8223</v>
      </c>
      <c r="I1237" t="s">
        <v>8245</v>
      </c>
      <c r="J1237">
        <v>1387077299</v>
      </c>
      <c r="K1237" s="9">
        <f>(J1237/86400) + DATE(1970,1,1)</f>
        <v>41623.135405092595</v>
      </c>
      <c r="L1237">
        <v>1383621299</v>
      </c>
      <c r="M1237" s="9">
        <f>(L1237/86400) + DATE(1970,1,1)</f>
        <v>41583.135405092595</v>
      </c>
      <c r="N1237" s="18">
        <f>YEAR(M1237)</f>
        <v>2013</v>
      </c>
      <c r="O1237" s="18">
        <f xml:space="preserve"> ROUND((J1237-L1237)/86400, 0)</f>
        <v>40</v>
      </c>
      <c r="P1237" t="b">
        <v>0</v>
      </c>
      <c r="Q1237">
        <v>6</v>
      </c>
      <c r="R1237" s="14">
        <f>IFERROR(ROUND(E1237/Q1237,2), "N/A")</f>
        <v>35</v>
      </c>
      <c r="S1237" t="b">
        <v>0</v>
      </c>
      <c r="T1237" t="s">
        <v>8283</v>
      </c>
      <c r="U1237" t="s">
        <v>8298</v>
      </c>
    </row>
    <row r="1238" spans="1:21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s="12">
        <f>ROUND(E1238/D1238, 0)</f>
        <v>0</v>
      </c>
      <c r="G1238" t="s">
        <v>8219</v>
      </c>
      <c r="H1238" t="s">
        <v>8223</v>
      </c>
      <c r="I1238" t="s">
        <v>8245</v>
      </c>
      <c r="J1238">
        <v>1343491200</v>
      </c>
      <c r="K1238" s="9">
        <f>(J1238/86400) + DATE(1970,1,1)</f>
        <v>41118.666666666664</v>
      </c>
      <c r="L1238">
        <v>1342801164</v>
      </c>
      <c r="M1238" s="9">
        <f>(L1238/86400) + DATE(1970,1,1)</f>
        <v>41110.680138888885</v>
      </c>
      <c r="N1238" s="18">
        <f>YEAR(M1238)</f>
        <v>2012</v>
      </c>
      <c r="O1238" s="18">
        <f xml:space="preserve"> ROUND((J1238-L1238)/86400, 0)</f>
        <v>8</v>
      </c>
      <c r="P1238" t="b">
        <v>0</v>
      </c>
      <c r="Q1238">
        <v>0</v>
      </c>
      <c r="R1238" s="14" t="str">
        <f>IFERROR(ROUND(E1238/Q1238,2), "N/A")</f>
        <v>N/A</v>
      </c>
      <c r="S1238" t="b">
        <v>0</v>
      </c>
      <c r="T1238" t="s">
        <v>8283</v>
      </c>
      <c r="U1238" t="s">
        <v>8298</v>
      </c>
    </row>
    <row r="1239" spans="1:21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s="12">
        <f>ROUND(E1239/D1239, 0)</f>
        <v>0</v>
      </c>
      <c r="G1239" t="s">
        <v>8219</v>
      </c>
      <c r="H1239" t="s">
        <v>8223</v>
      </c>
      <c r="I1239" t="s">
        <v>8245</v>
      </c>
      <c r="J1239">
        <v>1345790865</v>
      </c>
      <c r="K1239" s="9">
        <f>(J1239/86400) + DATE(1970,1,1)</f>
        <v>41145.283159722225</v>
      </c>
      <c r="L1239">
        <v>1344062865</v>
      </c>
      <c r="M1239" s="9">
        <f>(L1239/86400) + DATE(1970,1,1)</f>
        <v>41125.283159722225</v>
      </c>
      <c r="N1239" s="18">
        <f>YEAR(M1239)</f>
        <v>2012</v>
      </c>
      <c r="O1239" s="18">
        <f xml:space="preserve"> ROUND((J1239-L1239)/86400, 0)</f>
        <v>20</v>
      </c>
      <c r="P1239" t="b">
        <v>0</v>
      </c>
      <c r="Q1239">
        <v>0</v>
      </c>
      <c r="R1239" s="14" t="str">
        <f>IFERROR(ROUND(E1239/Q1239,2), "N/A")</f>
        <v>N/A</v>
      </c>
      <c r="S1239" t="b">
        <v>0</v>
      </c>
      <c r="T1239" t="s">
        <v>8283</v>
      </c>
      <c r="U1239" t="s">
        <v>8298</v>
      </c>
    </row>
    <row r="1240" spans="1:21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s="12">
        <f>ROUND(E1240/D1240, 0)</f>
        <v>0</v>
      </c>
      <c r="G1240" t="s">
        <v>8219</v>
      </c>
      <c r="H1240" t="s">
        <v>8223</v>
      </c>
      <c r="I1240" t="s">
        <v>8245</v>
      </c>
      <c r="J1240">
        <v>1312641536</v>
      </c>
      <c r="K1240" s="9">
        <f>(J1240/86400) + DATE(1970,1,1)</f>
        <v>40761.61037037037</v>
      </c>
      <c r="L1240">
        <v>1310049536</v>
      </c>
      <c r="M1240" s="9">
        <f>(L1240/86400) + DATE(1970,1,1)</f>
        <v>40731.61037037037</v>
      </c>
      <c r="N1240" s="18">
        <f>YEAR(M1240)</f>
        <v>2011</v>
      </c>
      <c r="O1240" s="18">
        <f xml:space="preserve"> ROUND((J1240-L1240)/86400, 0)</f>
        <v>30</v>
      </c>
      <c r="P1240" t="b">
        <v>0</v>
      </c>
      <c r="Q1240">
        <v>3</v>
      </c>
      <c r="R1240" s="14">
        <f>IFERROR(ROUND(E1240/Q1240,2), "N/A")</f>
        <v>59.33</v>
      </c>
      <c r="S1240" t="b">
        <v>0</v>
      </c>
      <c r="T1240" t="s">
        <v>8283</v>
      </c>
      <c r="U1240" t="s">
        <v>8298</v>
      </c>
    </row>
    <row r="1241" spans="1:21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s="12">
        <f>ROUND(E1241/D1241, 0)</f>
        <v>0</v>
      </c>
      <c r="G1241" t="s">
        <v>8219</v>
      </c>
      <c r="H1241" t="s">
        <v>8223</v>
      </c>
      <c r="I1241" t="s">
        <v>8245</v>
      </c>
      <c r="J1241">
        <v>1325804767</v>
      </c>
      <c r="K1241" s="9">
        <f>(J1241/86400) + DATE(1970,1,1)</f>
        <v>40913.962581018517</v>
      </c>
      <c r="L1241">
        <v>1323212767</v>
      </c>
      <c r="M1241" s="9">
        <f>(L1241/86400) + DATE(1970,1,1)</f>
        <v>40883.962581018517</v>
      </c>
      <c r="N1241" s="18">
        <f>YEAR(M1241)</f>
        <v>2011</v>
      </c>
      <c r="O1241" s="18">
        <f xml:space="preserve"> ROUND((J1241-L1241)/86400, 0)</f>
        <v>30</v>
      </c>
      <c r="P1241" t="b">
        <v>0</v>
      </c>
      <c r="Q1241">
        <v>0</v>
      </c>
      <c r="R1241" s="14" t="str">
        <f>IFERROR(ROUND(E1241/Q1241,2), "N/A")</f>
        <v>N/A</v>
      </c>
      <c r="S1241" t="b">
        <v>0</v>
      </c>
      <c r="T1241" t="s">
        <v>8283</v>
      </c>
      <c r="U1241" t="s">
        <v>8298</v>
      </c>
    </row>
    <row r="1242" spans="1:21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s="12">
        <f>ROUND(E1242/D1242, 0)</f>
        <v>0</v>
      </c>
      <c r="G1242" t="s">
        <v>8219</v>
      </c>
      <c r="H1242" t="s">
        <v>8223</v>
      </c>
      <c r="I1242" t="s">
        <v>8245</v>
      </c>
      <c r="J1242">
        <v>1373665860</v>
      </c>
      <c r="K1242" s="9">
        <f>(J1242/86400) + DATE(1970,1,1)</f>
        <v>41467.910416666666</v>
      </c>
      <c r="L1242">
        <v>1368579457</v>
      </c>
      <c r="M1242" s="9">
        <f>(L1242/86400) + DATE(1970,1,1)</f>
        <v>41409.040011574078</v>
      </c>
      <c r="N1242" s="18">
        <f>YEAR(M1242)</f>
        <v>2013</v>
      </c>
      <c r="O1242" s="18">
        <f xml:space="preserve"> ROUND((J1242-L1242)/86400, 0)</f>
        <v>59</v>
      </c>
      <c r="P1242" t="b">
        <v>0</v>
      </c>
      <c r="Q1242">
        <v>8</v>
      </c>
      <c r="R1242" s="14">
        <f>IFERROR(ROUND(E1242/Q1242,2), "N/A")</f>
        <v>30.13</v>
      </c>
      <c r="S1242" t="b">
        <v>0</v>
      </c>
      <c r="T1242" t="s">
        <v>8283</v>
      </c>
      <c r="U1242" t="s">
        <v>8298</v>
      </c>
    </row>
    <row r="1243" spans="1:21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s="12">
        <f>ROUND(E1243/D1243, 0)</f>
        <v>1</v>
      </c>
      <c r="G1243" t="s">
        <v>8219</v>
      </c>
      <c r="H1243" t="s">
        <v>8223</v>
      </c>
      <c r="I1243" t="s">
        <v>8245</v>
      </c>
      <c r="J1243">
        <v>1414994340</v>
      </c>
      <c r="K1243" s="9">
        <f>(J1243/86400) + DATE(1970,1,1)</f>
        <v>41946.249305555553</v>
      </c>
      <c r="L1243">
        <v>1413057980</v>
      </c>
      <c r="M1243" s="9">
        <f>(L1243/86400) + DATE(1970,1,1)</f>
        <v>41923.837731481479</v>
      </c>
      <c r="N1243" s="18">
        <f>YEAR(M1243)</f>
        <v>2014</v>
      </c>
      <c r="O1243" s="18">
        <f xml:space="preserve"> ROUND((J1243-L1243)/86400, 0)</f>
        <v>22</v>
      </c>
      <c r="P1243" t="b">
        <v>0</v>
      </c>
      <c r="Q1243">
        <v>34</v>
      </c>
      <c r="R1243" s="14">
        <f>IFERROR(ROUND(E1243/Q1243,2), "N/A")</f>
        <v>74.62</v>
      </c>
      <c r="S1243" t="b">
        <v>0</v>
      </c>
      <c r="T1243" t="s">
        <v>8283</v>
      </c>
      <c r="U1243" t="s">
        <v>8298</v>
      </c>
    </row>
    <row r="1244" spans="1:21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s="12">
        <f>ROUND(E1244/D1244, 0)</f>
        <v>0</v>
      </c>
      <c r="G1244" t="s">
        <v>8219</v>
      </c>
      <c r="H1244" t="s">
        <v>8223</v>
      </c>
      <c r="I1244" t="s">
        <v>8245</v>
      </c>
      <c r="J1244">
        <v>1315747080</v>
      </c>
      <c r="K1244" s="9">
        <f>(J1244/86400) + DATE(1970,1,1)</f>
        <v>40797.554166666669</v>
      </c>
      <c r="L1244">
        <v>1314417502</v>
      </c>
      <c r="M1244" s="9">
        <f>(L1244/86400) + DATE(1970,1,1)</f>
        <v>40782.165532407409</v>
      </c>
      <c r="N1244" s="18">
        <f>YEAR(M1244)</f>
        <v>2011</v>
      </c>
      <c r="O1244" s="18">
        <f xml:space="preserve"> ROUND((J1244-L1244)/86400, 0)</f>
        <v>15</v>
      </c>
      <c r="P1244" t="b">
        <v>0</v>
      </c>
      <c r="Q1244">
        <v>1</v>
      </c>
      <c r="R1244" s="14">
        <f>IFERROR(ROUND(E1244/Q1244,2), "N/A")</f>
        <v>5</v>
      </c>
      <c r="S1244" t="b">
        <v>0</v>
      </c>
      <c r="T1244" t="s">
        <v>8283</v>
      </c>
      <c r="U1244" t="s">
        <v>8298</v>
      </c>
    </row>
    <row r="1245" spans="1:21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s="12">
        <f>ROUND(E1245/D1245, 0)</f>
        <v>0</v>
      </c>
      <c r="G1245" t="s">
        <v>8219</v>
      </c>
      <c r="H1245" t="s">
        <v>8223</v>
      </c>
      <c r="I1245" t="s">
        <v>8245</v>
      </c>
      <c r="J1245">
        <v>1310158800</v>
      </c>
      <c r="K1245" s="9">
        <f>(J1245/86400) + DATE(1970,1,1)</f>
        <v>40732.875</v>
      </c>
      <c r="L1245">
        <v>1304888771</v>
      </c>
      <c r="M1245" s="9">
        <f>(L1245/86400) + DATE(1970,1,1)</f>
        <v>40671.879293981481</v>
      </c>
      <c r="N1245" s="18">
        <f>YEAR(M1245)</f>
        <v>2011</v>
      </c>
      <c r="O1245" s="18">
        <f xml:space="preserve"> ROUND((J1245-L1245)/86400, 0)</f>
        <v>61</v>
      </c>
      <c r="P1245" t="b">
        <v>0</v>
      </c>
      <c r="Q1245">
        <v>38</v>
      </c>
      <c r="R1245" s="14">
        <f>IFERROR(ROUND(E1245/Q1245,2), "N/A")</f>
        <v>44.5</v>
      </c>
      <c r="S1245" t="b">
        <v>0</v>
      </c>
      <c r="T1245" t="s">
        <v>8283</v>
      </c>
      <c r="U1245" t="s">
        <v>8298</v>
      </c>
    </row>
    <row r="1246" spans="1:21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s="12">
        <f>ROUND(E1246/D1246, 0)</f>
        <v>1</v>
      </c>
      <c r="G1246" t="s">
        <v>8218</v>
      </c>
      <c r="H1246" t="s">
        <v>8223</v>
      </c>
      <c r="I1246" t="s">
        <v>8245</v>
      </c>
      <c r="J1246">
        <v>1366664400</v>
      </c>
      <c r="K1246" s="9">
        <f>(J1246/86400) + DATE(1970,1,1)</f>
        <v>41386.875</v>
      </c>
      <c r="L1246">
        <v>1363981723</v>
      </c>
      <c r="M1246" s="9">
        <f>(L1246/86400) + DATE(1970,1,1)</f>
        <v>41355.825497685189</v>
      </c>
      <c r="N1246" s="18">
        <f>YEAR(M1246)</f>
        <v>2013</v>
      </c>
      <c r="O1246" s="18">
        <f xml:space="preserve"> ROUND((J1246-L1246)/86400, 0)</f>
        <v>31</v>
      </c>
      <c r="P1246" t="b">
        <v>1</v>
      </c>
      <c r="Q1246">
        <v>45</v>
      </c>
      <c r="R1246" s="14">
        <f>IFERROR(ROUND(E1246/Q1246,2), "N/A")</f>
        <v>46.13</v>
      </c>
      <c r="S1246" t="b">
        <v>1</v>
      </c>
      <c r="T1246" t="s">
        <v>8283</v>
      </c>
      <c r="U1246" t="s">
        <v>8284</v>
      </c>
    </row>
    <row r="1247" spans="1:21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s="12">
        <f>ROUND(E1247/D1247, 0)</f>
        <v>1</v>
      </c>
      <c r="G1247" t="s">
        <v>8218</v>
      </c>
      <c r="H1247" t="s">
        <v>8223</v>
      </c>
      <c r="I1247" t="s">
        <v>8245</v>
      </c>
      <c r="J1247">
        <v>1402755834</v>
      </c>
      <c r="K1247" s="9">
        <f>(J1247/86400) + DATE(1970,1,1)</f>
        <v>41804.59993055556</v>
      </c>
      <c r="L1247">
        <v>1400163834</v>
      </c>
      <c r="M1247" s="9">
        <f>(L1247/86400) + DATE(1970,1,1)</f>
        <v>41774.59993055556</v>
      </c>
      <c r="N1247" s="18">
        <f>YEAR(M1247)</f>
        <v>2014</v>
      </c>
      <c r="O1247" s="18">
        <f xml:space="preserve"> ROUND((J1247-L1247)/86400, 0)</f>
        <v>30</v>
      </c>
      <c r="P1247" t="b">
        <v>1</v>
      </c>
      <c r="Q1247">
        <v>17</v>
      </c>
      <c r="R1247" s="14">
        <f>IFERROR(ROUND(E1247/Q1247,2), "N/A")</f>
        <v>141.47</v>
      </c>
      <c r="S1247" t="b">
        <v>1</v>
      </c>
      <c r="T1247" t="s">
        <v>8283</v>
      </c>
      <c r="U1247" t="s">
        <v>8284</v>
      </c>
    </row>
    <row r="1248" spans="1:21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s="12">
        <f>ROUND(E1248/D1248, 0)</f>
        <v>1</v>
      </c>
      <c r="G1248" t="s">
        <v>8218</v>
      </c>
      <c r="H1248" t="s">
        <v>8223</v>
      </c>
      <c r="I1248" t="s">
        <v>8245</v>
      </c>
      <c r="J1248">
        <v>1323136949</v>
      </c>
      <c r="K1248" s="9">
        <f>(J1248/86400) + DATE(1970,1,1)</f>
        <v>40883.085057870368</v>
      </c>
      <c r="L1248">
        <v>1319245349</v>
      </c>
      <c r="M1248" s="9">
        <f>(L1248/86400) + DATE(1970,1,1)</f>
        <v>40838.043391203704</v>
      </c>
      <c r="N1248" s="18">
        <f>YEAR(M1248)</f>
        <v>2011</v>
      </c>
      <c r="O1248" s="18">
        <f xml:space="preserve"> ROUND((J1248-L1248)/86400, 0)</f>
        <v>45</v>
      </c>
      <c r="P1248" t="b">
        <v>1</v>
      </c>
      <c r="Q1248">
        <v>31</v>
      </c>
      <c r="R1248" s="14">
        <f>IFERROR(ROUND(E1248/Q1248,2), "N/A")</f>
        <v>75.48</v>
      </c>
      <c r="S1248" t="b">
        <v>1</v>
      </c>
      <c r="T1248" t="s">
        <v>8283</v>
      </c>
      <c r="U1248" t="s">
        <v>8284</v>
      </c>
    </row>
    <row r="1249" spans="1:21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s="12">
        <f>ROUND(E1249/D1249, 0)</f>
        <v>1</v>
      </c>
      <c r="G1249" t="s">
        <v>8218</v>
      </c>
      <c r="H1249" t="s">
        <v>8223</v>
      </c>
      <c r="I1249" t="s">
        <v>8245</v>
      </c>
      <c r="J1249">
        <v>1367823655</v>
      </c>
      <c r="K1249" s="9">
        <f>(J1249/86400) + DATE(1970,1,1)</f>
        <v>41400.292303240742</v>
      </c>
      <c r="L1249">
        <v>1365231655</v>
      </c>
      <c r="M1249" s="9">
        <f>(L1249/86400) + DATE(1970,1,1)</f>
        <v>41370.292303240742</v>
      </c>
      <c r="N1249" s="18">
        <f>YEAR(M1249)</f>
        <v>2013</v>
      </c>
      <c r="O1249" s="18">
        <f xml:space="preserve"> ROUND((J1249-L1249)/86400, 0)</f>
        <v>30</v>
      </c>
      <c r="P1249" t="b">
        <v>1</v>
      </c>
      <c r="Q1249">
        <v>50</v>
      </c>
      <c r="R1249" s="14">
        <f>IFERROR(ROUND(E1249/Q1249,2), "N/A")</f>
        <v>85.5</v>
      </c>
      <c r="S1249" t="b">
        <v>1</v>
      </c>
      <c r="T1249" t="s">
        <v>8283</v>
      </c>
      <c r="U1249" t="s">
        <v>8284</v>
      </c>
    </row>
    <row r="1250" spans="1:21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s="12">
        <f>ROUND(E1250/D1250, 0)</f>
        <v>2</v>
      </c>
      <c r="G1250" t="s">
        <v>8218</v>
      </c>
      <c r="H1250" t="s">
        <v>8223</v>
      </c>
      <c r="I1250" t="s">
        <v>8245</v>
      </c>
      <c r="J1250">
        <v>1402642740</v>
      </c>
      <c r="K1250" s="9">
        <f>(J1250/86400) + DATE(1970,1,1)</f>
        <v>41803.290972222225</v>
      </c>
      <c r="L1250">
        <v>1399563953</v>
      </c>
      <c r="M1250" s="9">
        <f>(L1250/86400) + DATE(1970,1,1)</f>
        <v>41767.656863425924</v>
      </c>
      <c r="N1250" s="18">
        <f>YEAR(M1250)</f>
        <v>2014</v>
      </c>
      <c r="O1250" s="18">
        <f xml:space="preserve"> ROUND((J1250-L1250)/86400, 0)</f>
        <v>36</v>
      </c>
      <c r="P1250" t="b">
        <v>1</v>
      </c>
      <c r="Q1250">
        <v>59</v>
      </c>
      <c r="R1250" s="14">
        <f>IFERROR(ROUND(E1250/Q1250,2), "N/A")</f>
        <v>64.25</v>
      </c>
      <c r="S1250" t="b">
        <v>1</v>
      </c>
      <c r="T1250" t="s">
        <v>8283</v>
      </c>
      <c r="U1250" t="s">
        <v>8284</v>
      </c>
    </row>
    <row r="1251" spans="1:21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s="12">
        <f>ROUND(E1251/D1251, 0)</f>
        <v>1</v>
      </c>
      <c r="G1251" t="s">
        <v>8218</v>
      </c>
      <c r="H1251" t="s">
        <v>8223</v>
      </c>
      <c r="I1251" t="s">
        <v>8245</v>
      </c>
      <c r="J1251">
        <v>1341683211</v>
      </c>
      <c r="K1251" s="9">
        <f>(J1251/86400) + DATE(1970,1,1)</f>
        <v>41097.740868055553</v>
      </c>
      <c r="L1251">
        <v>1339091211</v>
      </c>
      <c r="M1251" s="9">
        <f>(L1251/86400) + DATE(1970,1,1)</f>
        <v>41067.740868055553</v>
      </c>
      <c r="N1251" s="18">
        <f>YEAR(M1251)</f>
        <v>2012</v>
      </c>
      <c r="O1251" s="18">
        <f xml:space="preserve"> ROUND((J1251-L1251)/86400, 0)</f>
        <v>30</v>
      </c>
      <c r="P1251" t="b">
        <v>1</v>
      </c>
      <c r="Q1251">
        <v>81</v>
      </c>
      <c r="R1251" s="14">
        <f>IFERROR(ROUND(E1251/Q1251,2), "N/A")</f>
        <v>64.47</v>
      </c>
      <c r="S1251" t="b">
        <v>1</v>
      </c>
      <c r="T1251" t="s">
        <v>8283</v>
      </c>
      <c r="U1251" t="s">
        <v>8284</v>
      </c>
    </row>
    <row r="1252" spans="1:21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s="12">
        <f>ROUND(E1252/D1252, 0)</f>
        <v>2</v>
      </c>
      <c r="G1252" t="s">
        <v>8218</v>
      </c>
      <c r="H1252" t="s">
        <v>8223</v>
      </c>
      <c r="I1252" t="s">
        <v>8245</v>
      </c>
      <c r="J1252">
        <v>1410017131</v>
      </c>
      <c r="K1252" s="9">
        <f>(J1252/86400) + DATE(1970,1,1)</f>
        <v>41888.64271990741</v>
      </c>
      <c r="L1252">
        <v>1406129131</v>
      </c>
      <c r="M1252" s="9">
        <f>(L1252/86400) + DATE(1970,1,1)</f>
        <v>41843.64271990741</v>
      </c>
      <c r="N1252" s="18">
        <f>YEAR(M1252)</f>
        <v>2014</v>
      </c>
      <c r="O1252" s="18">
        <f xml:space="preserve"> ROUND((J1252-L1252)/86400, 0)</f>
        <v>45</v>
      </c>
      <c r="P1252" t="b">
        <v>1</v>
      </c>
      <c r="Q1252">
        <v>508</v>
      </c>
      <c r="R1252" s="14">
        <f>IFERROR(ROUND(E1252/Q1252,2), "N/A")</f>
        <v>118.2</v>
      </c>
      <c r="S1252" t="b">
        <v>1</v>
      </c>
      <c r="T1252" t="s">
        <v>8283</v>
      </c>
      <c r="U1252" t="s">
        <v>8284</v>
      </c>
    </row>
    <row r="1253" spans="1:21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s="12">
        <f>ROUND(E1253/D1253, 0)</f>
        <v>1</v>
      </c>
      <c r="G1253" t="s">
        <v>8218</v>
      </c>
      <c r="H1253" t="s">
        <v>8223</v>
      </c>
      <c r="I1253" t="s">
        <v>8245</v>
      </c>
      <c r="J1253">
        <v>1316979167</v>
      </c>
      <c r="K1253" s="9">
        <f>(J1253/86400) + DATE(1970,1,1)</f>
        <v>40811.814432870371</v>
      </c>
      <c r="L1253">
        <v>1311795167</v>
      </c>
      <c r="M1253" s="9">
        <f>(L1253/86400) + DATE(1970,1,1)</f>
        <v>40751.814432870371</v>
      </c>
      <c r="N1253" s="18">
        <f>YEAR(M1253)</f>
        <v>2011</v>
      </c>
      <c r="O1253" s="18">
        <f xml:space="preserve"> ROUND((J1253-L1253)/86400, 0)</f>
        <v>60</v>
      </c>
      <c r="P1253" t="b">
        <v>1</v>
      </c>
      <c r="Q1253">
        <v>74</v>
      </c>
      <c r="R1253" s="14">
        <f>IFERROR(ROUND(E1253/Q1253,2), "N/A")</f>
        <v>82.54</v>
      </c>
      <c r="S1253" t="b">
        <v>1</v>
      </c>
      <c r="T1253" t="s">
        <v>8283</v>
      </c>
      <c r="U1253" t="s">
        <v>8284</v>
      </c>
    </row>
    <row r="1254" spans="1:21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s="12">
        <f>ROUND(E1254/D1254, 0)</f>
        <v>1</v>
      </c>
      <c r="G1254" t="s">
        <v>8218</v>
      </c>
      <c r="H1254" t="s">
        <v>8223</v>
      </c>
      <c r="I1254" t="s">
        <v>8245</v>
      </c>
      <c r="J1254">
        <v>1382658169</v>
      </c>
      <c r="K1254" s="9">
        <f>(J1254/86400) + DATE(1970,1,1)</f>
        <v>41571.988067129627</v>
      </c>
      <c r="L1254">
        <v>1380238969</v>
      </c>
      <c r="M1254" s="9">
        <f>(L1254/86400) + DATE(1970,1,1)</f>
        <v>41543.988067129627</v>
      </c>
      <c r="N1254" s="18">
        <f>YEAR(M1254)</f>
        <v>2013</v>
      </c>
      <c r="O1254" s="18">
        <f xml:space="preserve"> ROUND((J1254-L1254)/86400, 0)</f>
        <v>28</v>
      </c>
      <c r="P1254" t="b">
        <v>1</v>
      </c>
      <c r="Q1254">
        <v>141</v>
      </c>
      <c r="R1254" s="14">
        <f>IFERROR(ROUND(E1254/Q1254,2), "N/A")</f>
        <v>34.17</v>
      </c>
      <c r="S1254" t="b">
        <v>1</v>
      </c>
      <c r="T1254" t="s">
        <v>8283</v>
      </c>
      <c r="U1254" t="s">
        <v>8284</v>
      </c>
    </row>
    <row r="1255" spans="1:21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s="12">
        <f>ROUND(E1255/D1255, 0)</f>
        <v>3038</v>
      </c>
      <c r="G1255" t="s">
        <v>8218</v>
      </c>
      <c r="H1255" t="s">
        <v>8223</v>
      </c>
      <c r="I1255" t="s">
        <v>8245</v>
      </c>
      <c r="J1255">
        <v>1409770107</v>
      </c>
      <c r="K1255" s="9">
        <f>(J1255/86400) + DATE(1970,1,1)</f>
        <v>41885.783645833333</v>
      </c>
      <c r="L1255">
        <v>1407178107</v>
      </c>
      <c r="M1255" s="9">
        <f>(L1255/86400) + DATE(1970,1,1)</f>
        <v>41855.783645833333</v>
      </c>
      <c r="N1255" s="18">
        <f>YEAR(M1255)</f>
        <v>2014</v>
      </c>
      <c r="O1255" s="18">
        <f xml:space="preserve"> ROUND((J1255-L1255)/86400, 0)</f>
        <v>30</v>
      </c>
      <c r="P1255" t="b">
        <v>1</v>
      </c>
      <c r="Q1255">
        <v>711</v>
      </c>
      <c r="R1255" s="14">
        <f>IFERROR(ROUND(E1255/Q1255,2), "N/A")</f>
        <v>42.73</v>
      </c>
      <c r="S1255" t="b">
        <v>1</v>
      </c>
      <c r="T1255" t="s">
        <v>8283</v>
      </c>
      <c r="U1255" t="s">
        <v>8284</v>
      </c>
    </row>
    <row r="1256" spans="1:21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s="12">
        <f>ROUND(E1256/D1256, 0)</f>
        <v>2</v>
      </c>
      <c r="G1256" t="s">
        <v>8218</v>
      </c>
      <c r="H1256" t="s">
        <v>8223</v>
      </c>
      <c r="I1256" t="s">
        <v>8245</v>
      </c>
      <c r="J1256">
        <v>1293857940</v>
      </c>
      <c r="K1256" s="9">
        <f>(J1256/86400) + DATE(1970,1,1)</f>
        <v>40544.207638888889</v>
      </c>
      <c r="L1256">
        <v>1288968886</v>
      </c>
      <c r="M1256" s="9">
        <f>(L1256/86400) + DATE(1970,1,1)</f>
        <v>40487.621365740742</v>
      </c>
      <c r="N1256" s="18">
        <f>YEAR(M1256)</f>
        <v>2010</v>
      </c>
      <c r="O1256" s="18">
        <f xml:space="preserve"> ROUND((J1256-L1256)/86400, 0)</f>
        <v>57</v>
      </c>
      <c r="P1256" t="b">
        <v>1</v>
      </c>
      <c r="Q1256">
        <v>141</v>
      </c>
      <c r="R1256" s="14">
        <f>IFERROR(ROUND(E1256/Q1256,2), "N/A")</f>
        <v>94.49</v>
      </c>
      <c r="S1256" t="b">
        <v>1</v>
      </c>
      <c r="T1256" t="s">
        <v>8283</v>
      </c>
      <c r="U1256" t="s">
        <v>8284</v>
      </c>
    </row>
    <row r="1257" spans="1:21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s="12">
        <f>ROUND(E1257/D1257, 0)</f>
        <v>2</v>
      </c>
      <c r="G1257" t="s">
        <v>8218</v>
      </c>
      <c r="H1257" t="s">
        <v>8223</v>
      </c>
      <c r="I1257" t="s">
        <v>8245</v>
      </c>
      <c r="J1257">
        <v>1385932652</v>
      </c>
      <c r="K1257" s="9">
        <f>(J1257/86400) + DATE(1970,1,1)</f>
        <v>41609.887175925927</v>
      </c>
      <c r="L1257">
        <v>1383337052</v>
      </c>
      <c r="M1257" s="9">
        <f>(L1257/86400) + DATE(1970,1,1)</f>
        <v>41579.845509259263</v>
      </c>
      <c r="N1257" s="18">
        <f>YEAR(M1257)</f>
        <v>2013</v>
      </c>
      <c r="O1257" s="18">
        <f xml:space="preserve"> ROUND((J1257-L1257)/86400, 0)</f>
        <v>30</v>
      </c>
      <c r="P1257" t="b">
        <v>1</v>
      </c>
      <c r="Q1257">
        <v>109</v>
      </c>
      <c r="R1257" s="14">
        <f>IFERROR(ROUND(E1257/Q1257,2), "N/A")</f>
        <v>55.7</v>
      </c>
      <c r="S1257" t="b">
        <v>1</v>
      </c>
      <c r="T1257" t="s">
        <v>8283</v>
      </c>
      <c r="U1257" t="s">
        <v>8284</v>
      </c>
    </row>
    <row r="1258" spans="1:21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s="12">
        <f>ROUND(E1258/D1258, 0)</f>
        <v>1</v>
      </c>
      <c r="G1258" t="s">
        <v>8218</v>
      </c>
      <c r="H1258" t="s">
        <v>8223</v>
      </c>
      <c r="I1258" t="s">
        <v>8245</v>
      </c>
      <c r="J1258">
        <v>1329084231</v>
      </c>
      <c r="K1258" s="9">
        <f>(J1258/86400) + DATE(1970,1,1)</f>
        <v>40951.919340277775</v>
      </c>
      <c r="L1258">
        <v>1326492231</v>
      </c>
      <c r="M1258" s="9">
        <f>(L1258/86400) + DATE(1970,1,1)</f>
        <v>40921.919340277775</v>
      </c>
      <c r="N1258" s="18">
        <f>YEAR(M1258)</f>
        <v>2012</v>
      </c>
      <c r="O1258" s="18">
        <f xml:space="preserve"> ROUND((J1258-L1258)/86400, 0)</f>
        <v>30</v>
      </c>
      <c r="P1258" t="b">
        <v>1</v>
      </c>
      <c r="Q1258">
        <v>361</v>
      </c>
      <c r="R1258" s="14">
        <f>IFERROR(ROUND(E1258/Q1258,2), "N/A")</f>
        <v>98.03</v>
      </c>
      <c r="S1258" t="b">
        <v>1</v>
      </c>
      <c r="T1258" t="s">
        <v>8283</v>
      </c>
      <c r="U1258" t="s">
        <v>8284</v>
      </c>
    </row>
    <row r="1259" spans="1:21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s="12">
        <f>ROUND(E1259/D1259, 0)</f>
        <v>3</v>
      </c>
      <c r="G1259" t="s">
        <v>8218</v>
      </c>
      <c r="H1259" t="s">
        <v>8223</v>
      </c>
      <c r="I1259" t="s">
        <v>8245</v>
      </c>
      <c r="J1259">
        <v>1301792590</v>
      </c>
      <c r="K1259" s="9">
        <f>(J1259/86400) + DATE(1970,1,1)</f>
        <v>40636.043865740743</v>
      </c>
      <c r="L1259">
        <v>1297562590</v>
      </c>
      <c r="M1259" s="9">
        <f>(L1259/86400) + DATE(1970,1,1)</f>
        <v>40587.085532407407</v>
      </c>
      <c r="N1259" s="18">
        <f>YEAR(M1259)</f>
        <v>2011</v>
      </c>
      <c r="O1259" s="18">
        <f xml:space="preserve"> ROUND((J1259-L1259)/86400, 0)</f>
        <v>49</v>
      </c>
      <c r="P1259" t="b">
        <v>1</v>
      </c>
      <c r="Q1259">
        <v>176</v>
      </c>
      <c r="R1259" s="14">
        <f>IFERROR(ROUND(E1259/Q1259,2), "N/A")</f>
        <v>92.1</v>
      </c>
      <c r="S1259" t="b">
        <v>1</v>
      </c>
      <c r="T1259" t="s">
        <v>8283</v>
      </c>
      <c r="U1259" t="s">
        <v>8284</v>
      </c>
    </row>
    <row r="1260" spans="1:21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s="12">
        <f>ROUND(E1260/D1260, 0)</f>
        <v>2</v>
      </c>
      <c r="G1260" t="s">
        <v>8218</v>
      </c>
      <c r="H1260" t="s">
        <v>8223</v>
      </c>
      <c r="I1260" t="s">
        <v>8245</v>
      </c>
      <c r="J1260">
        <v>1377960012</v>
      </c>
      <c r="K1260" s="9">
        <f>(J1260/86400) + DATE(1970,1,1)</f>
        <v>41517.611250000002</v>
      </c>
      <c r="L1260">
        <v>1375368012</v>
      </c>
      <c r="M1260" s="9">
        <f>(L1260/86400) + DATE(1970,1,1)</f>
        <v>41487.611250000002</v>
      </c>
      <c r="N1260" s="18">
        <f>YEAR(M1260)</f>
        <v>2013</v>
      </c>
      <c r="O1260" s="18">
        <f xml:space="preserve"> ROUND((J1260-L1260)/86400, 0)</f>
        <v>30</v>
      </c>
      <c r="P1260" t="b">
        <v>1</v>
      </c>
      <c r="Q1260">
        <v>670</v>
      </c>
      <c r="R1260" s="14">
        <f>IFERROR(ROUND(E1260/Q1260,2), "N/A")</f>
        <v>38.18</v>
      </c>
      <c r="S1260" t="b">
        <v>1</v>
      </c>
      <c r="T1260" t="s">
        <v>8283</v>
      </c>
      <c r="U1260" t="s">
        <v>8284</v>
      </c>
    </row>
    <row r="1261" spans="1:21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s="12">
        <f>ROUND(E1261/D1261, 0)</f>
        <v>1</v>
      </c>
      <c r="G1261" t="s">
        <v>8218</v>
      </c>
      <c r="H1261" t="s">
        <v>8223</v>
      </c>
      <c r="I1261" t="s">
        <v>8245</v>
      </c>
      <c r="J1261">
        <v>1402286340</v>
      </c>
      <c r="K1261" s="9">
        <f>(J1261/86400) + DATE(1970,1,1)</f>
        <v>41799.165972222225</v>
      </c>
      <c r="L1261">
        <v>1399504664</v>
      </c>
      <c r="M1261" s="9">
        <f>(L1261/86400) + DATE(1970,1,1)</f>
        <v>41766.970648148148</v>
      </c>
      <c r="N1261" s="18">
        <f>YEAR(M1261)</f>
        <v>2014</v>
      </c>
      <c r="O1261" s="18">
        <f xml:space="preserve"> ROUND((J1261-L1261)/86400, 0)</f>
        <v>32</v>
      </c>
      <c r="P1261" t="b">
        <v>1</v>
      </c>
      <c r="Q1261">
        <v>96</v>
      </c>
      <c r="R1261" s="14">
        <f>IFERROR(ROUND(E1261/Q1261,2), "N/A")</f>
        <v>27.15</v>
      </c>
      <c r="S1261" t="b">
        <v>1</v>
      </c>
      <c r="T1261" t="s">
        <v>8283</v>
      </c>
      <c r="U1261" t="s">
        <v>8284</v>
      </c>
    </row>
    <row r="1262" spans="1:21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s="12">
        <f>ROUND(E1262/D1262, 0)</f>
        <v>1</v>
      </c>
      <c r="G1262" t="s">
        <v>8218</v>
      </c>
      <c r="H1262" t="s">
        <v>8223</v>
      </c>
      <c r="I1262" t="s">
        <v>8245</v>
      </c>
      <c r="J1262">
        <v>1393445620</v>
      </c>
      <c r="K1262" s="9">
        <f>(J1262/86400) + DATE(1970,1,1)</f>
        <v>41696.842824074076</v>
      </c>
      <c r="L1262">
        <v>1390853620</v>
      </c>
      <c r="M1262" s="9">
        <f>(L1262/86400) + DATE(1970,1,1)</f>
        <v>41666.842824074076</v>
      </c>
      <c r="N1262" s="18">
        <f>YEAR(M1262)</f>
        <v>2014</v>
      </c>
      <c r="O1262" s="18">
        <f xml:space="preserve"> ROUND((J1262-L1262)/86400, 0)</f>
        <v>30</v>
      </c>
      <c r="P1262" t="b">
        <v>1</v>
      </c>
      <c r="Q1262">
        <v>74</v>
      </c>
      <c r="R1262" s="14">
        <f>IFERROR(ROUND(E1262/Q1262,2), "N/A")</f>
        <v>50.69</v>
      </c>
      <c r="S1262" t="b">
        <v>1</v>
      </c>
      <c r="T1262" t="s">
        <v>8283</v>
      </c>
      <c r="U1262" t="s">
        <v>8284</v>
      </c>
    </row>
    <row r="1263" spans="1:21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s="12">
        <f>ROUND(E1263/D1263, 0)</f>
        <v>1</v>
      </c>
      <c r="G1263" t="s">
        <v>8218</v>
      </c>
      <c r="H1263" t="s">
        <v>8223</v>
      </c>
      <c r="I1263" t="s">
        <v>8245</v>
      </c>
      <c r="J1263">
        <v>1390983227</v>
      </c>
      <c r="K1263" s="9">
        <f>(J1263/86400) + DATE(1970,1,1)</f>
        <v>41668.342905092592</v>
      </c>
      <c r="L1263">
        <v>1388391227</v>
      </c>
      <c r="M1263" s="9">
        <f>(L1263/86400) + DATE(1970,1,1)</f>
        <v>41638.342905092592</v>
      </c>
      <c r="N1263" s="18">
        <f>YEAR(M1263)</f>
        <v>2013</v>
      </c>
      <c r="O1263" s="18">
        <f xml:space="preserve"> ROUND((J1263-L1263)/86400, 0)</f>
        <v>30</v>
      </c>
      <c r="P1263" t="b">
        <v>1</v>
      </c>
      <c r="Q1263">
        <v>52</v>
      </c>
      <c r="R1263" s="14">
        <f>IFERROR(ROUND(E1263/Q1263,2), "N/A")</f>
        <v>38.94</v>
      </c>
      <c r="S1263" t="b">
        <v>1</v>
      </c>
      <c r="T1263" t="s">
        <v>8283</v>
      </c>
      <c r="U1263" t="s">
        <v>8284</v>
      </c>
    </row>
    <row r="1264" spans="1:21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s="12">
        <f>ROUND(E1264/D1264, 0)</f>
        <v>1</v>
      </c>
      <c r="G1264" t="s">
        <v>8218</v>
      </c>
      <c r="H1264" t="s">
        <v>8228</v>
      </c>
      <c r="I1264" t="s">
        <v>8250</v>
      </c>
      <c r="J1264">
        <v>1392574692</v>
      </c>
      <c r="K1264" s="9">
        <f>(J1264/86400) + DATE(1970,1,1)</f>
        <v>41686.762638888889</v>
      </c>
      <c r="L1264">
        <v>1389982692</v>
      </c>
      <c r="M1264" s="9">
        <f>(L1264/86400) + DATE(1970,1,1)</f>
        <v>41656.762638888889</v>
      </c>
      <c r="N1264" s="18">
        <f>YEAR(M1264)</f>
        <v>2014</v>
      </c>
      <c r="O1264" s="18">
        <f xml:space="preserve"> ROUND((J1264-L1264)/86400, 0)</f>
        <v>30</v>
      </c>
      <c r="P1264" t="b">
        <v>1</v>
      </c>
      <c r="Q1264">
        <v>105</v>
      </c>
      <c r="R1264" s="14">
        <f>IFERROR(ROUND(E1264/Q1264,2), "N/A")</f>
        <v>77.64</v>
      </c>
      <c r="S1264" t="b">
        <v>1</v>
      </c>
      <c r="T1264" t="s">
        <v>8283</v>
      </c>
      <c r="U1264" t="s">
        <v>8284</v>
      </c>
    </row>
    <row r="1265" spans="1:21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s="12">
        <f>ROUND(E1265/D1265, 0)</f>
        <v>1</v>
      </c>
      <c r="G1265" t="s">
        <v>8218</v>
      </c>
      <c r="H1265" t="s">
        <v>8223</v>
      </c>
      <c r="I1265" t="s">
        <v>8245</v>
      </c>
      <c r="J1265">
        <v>1396054800</v>
      </c>
      <c r="K1265" s="9">
        <f>(J1265/86400) + DATE(1970,1,1)</f>
        <v>41727.041666666664</v>
      </c>
      <c r="L1265">
        <v>1393034470</v>
      </c>
      <c r="M1265" s="9">
        <f>(L1265/86400) + DATE(1970,1,1)</f>
        <v>41692.084143518521</v>
      </c>
      <c r="N1265" s="18">
        <f>YEAR(M1265)</f>
        <v>2014</v>
      </c>
      <c r="O1265" s="18">
        <f xml:space="preserve"> ROUND((J1265-L1265)/86400, 0)</f>
        <v>35</v>
      </c>
      <c r="P1265" t="b">
        <v>1</v>
      </c>
      <c r="Q1265">
        <v>41</v>
      </c>
      <c r="R1265" s="14">
        <f>IFERROR(ROUND(E1265/Q1265,2), "N/A")</f>
        <v>43.54</v>
      </c>
      <c r="S1265" t="b">
        <v>1</v>
      </c>
      <c r="T1265" t="s">
        <v>8283</v>
      </c>
      <c r="U1265" t="s">
        <v>8284</v>
      </c>
    </row>
    <row r="1266" spans="1:21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s="12">
        <f>ROUND(E1266/D1266, 0)</f>
        <v>2</v>
      </c>
      <c r="G1266" t="s">
        <v>8218</v>
      </c>
      <c r="H1266" t="s">
        <v>8223</v>
      </c>
      <c r="I1266" t="s">
        <v>8245</v>
      </c>
      <c r="J1266">
        <v>1383062083</v>
      </c>
      <c r="K1266" s="9">
        <f>(J1266/86400) + DATE(1970,1,1)</f>
        <v>41576.662997685184</v>
      </c>
      <c r="L1266">
        <v>1380556483</v>
      </c>
      <c r="M1266" s="9">
        <f>(L1266/86400) + DATE(1970,1,1)</f>
        <v>41547.662997685184</v>
      </c>
      <c r="N1266" s="18">
        <f>YEAR(M1266)</f>
        <v>2013</v>
      </c>
      <c r="O1266" s="18">
        <f xml:space="preserve"> ROUND((J1266-L1266)/86400, 0)</f>
        <v>29</v>
      </c>
      <c r="P1266" t="b">
        <v>1</v>
      </c>
      <c r="Q1266">
        <v>34</v>
      </c>
      <c r="R1266" s="14">
        <f>IFERROR(ROUND(E1266/Q1266,2), "N/A")</f>
        <v>31.82</v>
      </c>
      <c r="S1266" t="b">
        <v>1</v>
      </c>
      <c r="T1266" t="s">
        <v>8283</v>
      </c>
      <c r="U1266" t="s">
        <v>8284</v>
      </c>
    </row>
    <row r="1267" spans="1:21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s="12">
        <f>ROUND(E1267/D1267, 0)</f>
        <v>1</v>
      </c>
      <c r="G1267" t="s">
        <v>8218</v>
      </c>
      <c r="H1267" t="s">
        <v>8223</v>
      </c>
      <c r="I1267" t="s">
        <v>8245</v>
      </c>
      <c r="J1267">
        <v>1291131815</v>
      </c>
      <c r="K1267" s="9">
        <f>(J1267/86400) + DATE(1970,1,1)</f>
        <v>40512.655266203699</v>
      </c>
      <c r="L1267">
        <v>1287071015</v>
      </c>
      <c r="M1267" s="9">
        <f>(L1267/86400) + DATE(1970,1,1)</f>
        <v>40465.655266203699</v>
      </c>
      <c r="N1267" s="18">
        <f>YEAR(M1267)</f>
        <v>2010</v>
      </c>
      <c r="O1267" s="18">
        <f xml:space="preserve"> ROUND((J1267-L1267)/86400, 0)</f>
        <v>47</v>
      </c>
      <c r="P1267" t="b">
        <v>1</v>
      </c>
      <c r="Q1267">
        <v>66</v>
      </c>
      <c r="R1267" s="14">
        <f>IFERROR(ROUND(E1267/Q1267,2), "N/A")</f>
        <v>63.18</v>
      </c>
      <c r="S1267" t="b">
        <v>1</v>
      </c>
      <c r="T1267" t="s">
        <v>8283</v>
      </c>
      <c r="U1267" t="s">
        <v>8284</v>
      </c>
    </row>
    <row r="1268" spans="1:21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s="12">
        <f>ROUND(E1268/D1268, 0)</f>
        <v>1</v>
      </c>
      <c r="G1268" t="s">
        <v>8218</v>
      </c>
      <c r="H1268" t="s">
        <v>8223</v>
      </c>
      <c r="I1268" t="s">
        <v>8245</v>
      </c>
      <c r="J1268">
        <v>1389474145</v>
      </c>
      <c r="K1268" s="9">
        <f>(J1268/86400) + DATE(1970,1,1)</f>
        <v>41650.87667824074</v>
      </c>
      <c r="L1268">
        <v>1386882145</v>
      </c>
      <c r="M1268" s="9">
        <f>(L1268/86400) + DATE(1970,1,1)</f>
        <v>41620.87667824074</v>
      </c>
      <c r="N1268" s="18">
        <f>YEAR(M1268)</f>
        <v>2013</v>
      </c>
      <c r="O1268" s="18">
        <f xml:space="preserve"> ROUND((J1268-L1268)/86400, 0)</f>
        <v>30</v>
      </c>
      <c r="P1268" t="b">
        <v>1</v>
      </c>
      <c r="Q1268">
        <v>50</v>
      </c>
      <c r="R1268" s="14">
        <f>IFERROR(ROUND(E1268/Q1268,2), "N/A")</f>
        <v>190.9</v>
      </c>
      <c r="S1268" t="b">
        <v>1</v>
      </c>
      <c r="T1268" t="s">
        <v>8283</v>
      </c>
      <c r="U1268" t="s">
        <v>8284</v>
      </c>
    </row>
    <row r="1269" spans="1:21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s="12">
        <f>ROUND(E1269/D1269, 0)</f>
        <v>1</v>
      </c>
      <c r="G1269" t="s">
        <v>8218</v>
      </c>
      <c r="H1269" t="s">
        <v>8223</v>
      </c>
      <c r="I1269" t="s">
        <v>8245</v>
      </c>
      <c r="J1269">
        <v>1374674558</v>
      </c>
      <c r="K1269" s="9">
        <f>(J1269/86400) + DATE(1970,1,1)</f>
        <v>41479.585162037038</v>
      </c>
      <c r="L1269">
        <v>1372082558</v>
      </c>
      <c r="M1269" s="9">
        <f>(L1269/86400) + DATE(1970,1,1)</f>
        <v>41449.585162037038</v>
      </c>
      <c r="N1269" s="18">
        <f>YEAR(M1269)</f>
        <v>2013</v>
      </c>
      <c r="O1269" s="18">
        <f xml:space="preserve"> ROUND((J1269-L1269)/86400, 0)</f>
        <v>30</v>
      </c>
      <c r="P1269" t="b">
        <v>1</v>
      </c>
      <c r="Q1269">
        <v>159</v>
      </c>
      <c r="R1269" s="14">
        <f>IFERROR(ROUND(E1269/Q1269,2), "N/A")</f>
        <v>140.86000000000001</v>
      </c>
      <c r="S1269" t="b">
        <v>1</v>
      </c>
      <c r="T1269" t="s">
        <v>8283</v>
      </c>
      <c r="U1269" t="s">
        <v>8284</v>
      </c>
    </row>
    <row r="1270" spans="1:21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s="12">
        <f>ROUND(E1270/D1270, 0)</f>
        <v>1</v>
      </c>
      <c r="G1270" t="s">
        <v>8218</v>
      </c>
      <c r="H1270" t="s">
        <v>8223</v>
      </c>
      <c r="I1270" t="s">
        <v>8245</v>
      </c>
      <c r="J1270">
        <v>1379708247</v>
      </c>
      <c r="K1270" s="9">
        <f>(J1270/86400) + DATE(1970,1,1)</f>
        <v>41537.845451388886</v>
      </c>
      <c r="L1270">
        <v>1377116247</v>
      </c>
      <c r="M1270" s="9">
        <f>(L1270/86400) + DATE(1970,1,1)</f>
        <v>41507.845451388886</v>
      </c>
      <c r="N1270" s="18">
        <f>YEAR(M1270)</f>
        <v>2013</v>
      </c>
      <c r="O1270" s="18">
        <f xml:space="preserve"> ROUND((J1270-L1270)/86400, 0)</f>
        <v>30</v>
      </c>
      <c r="P1270" t="b">
        <v>1</v>
      </c>
      <c r="Q1270">
        <v>182</v>
      </c>
      <c r="R1270" s="14">
        <f>IFERROR(ROUND(E1270/Q1270,2), "N/A")</f>
        <v>76.92</v>
      </c>
      <c r="S1270" t="b">
        <v>1</v>
      </c>
      <c r="T1270" t="s">
        <v>8283</v>
      </c>
      <c r="U1270" t="s">
        <v>8284</v>
      </c>
    </row>
    <row r="1271" spans="1:21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s="12">
        <f>ROUND(E1271/D1271, 0)</f>
        <v>1</v>
      </c>
      <c r="G1271" t="s">
        <v>8218</v>
      </c>
      <c r="H1271" t="s">
        <v>8223</v>
      </c>
      <c r="I1271" t="s">
        <v>8245</v>
      </c>
      <c r="J1271">
        <v>1460764800</v>
      </c>
      <c r="K1271" s="9">
        <f>(J1271/86400) + DATE(1970,1,1)</f>
        <v>42476</v>
      </c>
      <c r="L1271">
        <v>1458157512</v>
      </c>
      <c r="M1271" s="9">
        <f>(L1271/86400) + DATE(1970,1,1)</f>
        <v>42445.823055555556</v>
      </c>
      <c r="N1271" s="18">
        <f>YEAR(M1271)</f>
        <v>2016</v>
      </c>
      <c r="O1271" s="18">
        <f xml:space="preserve"> ROUND((J1271-L1271)/86400, 0)</f>
        <v>30</v>
      </c>
      <c r="P1271" t="b">
        <v>1</v>
      </c>
      <c r="Q1271">
        <v>206</v>
      </c>
      <c r="R1271" s="14">
        <f>IFERROR(ROUND(E1271/Q1271,2), "N/A")</f>
        <v>99.16</v>
      </c>
      <c r="S1271" t="b">
        <v>1</v>
      </c>
      <c r="T1271" t="s">
        <v>8283</v>
      </c>
      <c r="U1271" t="s">
        <v>8284</v>
      </c>
    </row>
    <row r="1272" spans="1:21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s="12">
        <f>ROUND(E1272/D1272, 0)</f>
        <v>1</v>
      </c>
      <c r="G1272" t="s">
        <v>8218</v>
      </c>
      <c r="H1272" t="s">
        <v>8223</v>
      </c>
      <c r="I1272" t="s">
        <v>8245</v>
      </c>
      <c r="J1272">
        <v>1332704042</v>
      </c>
      <c r="K1272" s="9">
        <f>(J1272/86400) + DATE(1970,1,1)</f>
        <v>40993.815300925926</v>
      </c>
      <c r="L1272">
        <v>1327523642</v>
      </c>
      <c r="M1272" s="9">
        <f>(L1272/86400) + DATE(1970,1,1)</f>
        <v>40933.85696759259</v>
      </c>
      <c r="N1272" s="18">
        <f>YEAR(M1272)</f>
        <v>2012</v>
      </c>
      <c r="O1272" s="18">
        <f xml:space="preserve"> ROUND((J1272-L1272)/86400, 0)</f>
        <v>60</v>
      </c>
      <c r="P1272" t="b">
        <v>1</v>
      </c>
      <c r="Q1272">
        <v>169</v>
      </c>
      <c r="R1272" s="14">
        <f>IFERROR(ROUND(E1272/Q1272,2), "N/A")</f>
        <v>67.88</v>
      </c>
      <c r="S1272" t="b">
        <v>1</v>
      </c>
      <c r="T1272" t="s">
        <v>8283</v>
      </c>
      <c r="U1272" t="s">
        <v>8284</v>
      </c>
    </row>
    <row r="1273" spans="1:21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s="12">
        <f>ROUND(E1273/D1273, 0)</f>
        <v>1</v>
      </c>
      <c r="G1273" t="s">
        <v>8218</v>
      </c>
      <c r="H1273" t="s">
        <v>8223</v>
      </c>
      <c r="I1273" t="s">
        <v>8245</v>
      </c>
      <c r="J1273">
        <v>1384363459</v>
      </c>
      <c r="K1273" s="9">
        <f>(J1273/86400) + DATE(1970,1,1)</f>
        <v>41591.725219907406</v>
      </c>
      <c r="L1273">
        <v>1381767859</v>
      </c>
      <c r="M1273" s="9">
        <f>(L1273/86400) + DATE(1970,1,1)</f>
        <v>41561.683553240742</v>
      </c>
      <c r="N1273" s="18">
        <f>YEAR(M1273)</f>
        <v>2013</v>
      </c>
      <c r="O1273" s="18">
        <f xml:space="preserve"> ROUND((J1273-L1273)/86400, 0)</f>
        <v>30</v>
      </c>
      <c r="P1273" t="b">
        <v>1</v>
      </c>
      <c r="Q1273">
        <v>31</v>
      </c>
      <c r="R1273" s="14">
        <f>IFERROR(ROUND(E1273/Q1273,2), "N/A")</f>
        <v>246.29</v>
      </c>
      <c r="S1273" t="b">
        <v>1</v>
      </c>
      <c r="T1273" t="s">
        <v>8283</v>
      </c>
      <c r="U1273" t="s">
        <v>8284</v>
      </c>
    </row>
    <row r="1274" spans="1:21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s="12">
        <f>ROUND(E1274/D1274, 0)</f>
        <v>1</v>
      </c>
      <c r="G1274" t="s">
        <v>8218</v>
      </c>
      <c r="H1274" t="s">
        <v>8223</v>
      </c>
      <c r="I1274" t="s">
        <v>8245</v>
      </c>
      <c r="J1274">
        <v>1276574400</v>
      </c>
      <c r="K1274" s="9">
        <f>(J1274/86400) + DATE(1970,1,1)</f>
        <v>40344.166666666664</v>
      </c>
      <c r="L1274">
        <v>1270576379</v>
      </c>
      <c r="M1274" s="9">
        <f>(L1274/86400) + DATE(1970,1,1)</f>
        <v>40274.745127314818</v>
      </c>
      <c r="N1274" s="18">
        <f>YEAR(M1274)</f>
        <v>2010</v>
      </c>
      <c r="O1274" s="18">
        <f xml:space="preserve"> ROUND((J1274-L1274)/86400, 0)</f>
        <v>69</v>
      </c>
      <c r="P1274" t="b">
        <v>1</v>
      </c>
      <c r="Q1274">
        <v>28</v>
      </c>
      <c r="R1274" s="14">
        <f>IFERROR(ROUND(E1274/Q1274,2), "N/A")</f>
        <v>189.29</v>
      </c>
      <c r="S1274" t="b">
        <v>1</v>
      </c>
      <c r="T1274" t="s">
        <v>8283</v>
      </c>
      <c r="U1274" t="s">
        <v>8284</v>
      </c>
    </row>
    <row r="1275" spans="1:21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s="12">
        <f>ROUND(E1275/D1275, 0)</f>
        <v>1</v>
      </c>
      <c r="G1275" t="s">
        <v>8218</v>
      </c>
      <c r="H1275" t="s">
        <v>8228</v>
      </c>
      <c r="I1275" t="s">
        <v>8250</v>
      </c>
      <c r="J1275">
        <v>1409506291</v>
      </c>
      <c r="K1275" s="9">
        <f>(J1275/86400) + DATE(1970,1,1)</f>
        <v>41882.730219907404</v>
      </c>
      <c r="L1275">
        <v>1406914291</v>
      </c>
      <c r="M1275" s="9">
        <f>(L1275/86400) + DATE(1970,1,1)</f>
        <v>41852.730219907404</v>
      </c>
      <c r="N1275" s="18">
        <f>YEAR(M1275)</f>
        <v>2014</v>
      </c>
      <c r="O1275" s="18">
        <f xml:space="preserve"> ROUND((J1275-L1275)/86400, 0)</f>
        <v>30</v>
      </c>
      <c r="P1275" t="b">
        <v>1</v>
      </c>
      <c r="Q1275">
        <v>54</v>
      </c>
      <c r="R1275" s="14">
        <f>IFERROR(ROUND(E1275/Q1275,2), "N/A")</f>
        <v>76.67</v>
      </c>
      <c r="S1275" t="b">
        <v>1</v>
      </c>
      <c r="T1275" t="s">
        <v>8283</v>
      </c>
      <c r="U1275" t="s">
        <v>8284</v>
      </c>
    </row>
    <row r="1276" spans="1:21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s="12">
        <f>ROUND(E1276/D1276, 0)</f>
        <v>2</v>
      </c>
      <c r="G1276" t="s">
        <v>8218</v>
      </c>
      <c r="H1276" t="s">
        <v>8223</v>
      </c>
      <c r="I1276" t="s">
        <v>8245</v>
      </c>
      <c r="J1276">
        <v>1346344425</v>
      </c>
      <c r="K1276" s="9">
        <f>(J1276/86400) + DATE(1970,1,1)</f>
        <v>41151.690104166664</v>
      </c>
      <c r="L1276">
        <v>1343320425</v>
      </c>
      <c r="M1276" s="9">
        <f>(L1276/86400) + DATE(1970,1,1)</f>
        <v>41116.690104166664</v>
      </c>
      <c r="N1276" s="18">
        <f>YEAR(M1276)</f>
        <v>2012</v>
      </c>
      <c r="O1276" s="18">
        <f xml:space="preserve"> ROUND((J1276-L1276)/86400, 0)</f>
        <v>35</v>
      </c>
      <c r="P1276" t="b">
        <v>1</v>
      </c>
      <c r="Q1276">
        <v>467</v>
      </c>
      <c r="R1276" s="14">
        <f>IFERROR(ROUND(E1276/Q1276,2), "N/A")</f>
        <v>82.96</v>
      </c>
      <c r="S1276" t="b">
        <v>1</v>
      </c>
      <c r="T1276" t="s">
        <v>8283</v>
      </c>
      <c r="U1276" t="s">
        <v>8284</v>
      </c>
    </row>
    <row r="1277" spans="1:21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s="12">
        <f>ROUND(E1277/D1277, 0)</f>
        <v>2</v>
      </c>
      <c r="G1277" t="s">
        <v>8218</v>
      </c>
      <c r="H1277" t="s">
        <v>8223</v>
      </c>
      <c r="I1277" t="s">
        <v>8245</v>
      </c>
      <c r="J1277">
        <v>1375908587</v>
      </c>
      <c r="K1277" s="9">
        <f>(J1277/86400) + DATE(1970,1,1)</f>
        <v>41493.867905092593</v>
      </c>
      <c r="L1277">
        <v>1372884587</v>
      </c>
      <c r="M1277" s="9">
        <f>(L1277/86400) + DATE(1970,1,1)</f>
        <v>41458.867905092593</v>
      </c>
      <c r="N1277" s="18">
        <f>YEAR(M1277)</f>
        <v>2013</v>
      </c>
      <c r="O1277" s="18">
        <f xml:space="preserve"> ROUND((J1277-L1277)/86400, 0)</f>
        <v>35</v>
      </c>
      <c r="P1277" t="b">
        <v>1</v>
      </c>
      <c r="Q1277">
        <v>389</v>
      </c>
      <c r="R1277" s="14">
        <f>IFERROR(ROUND(E1277/Q1277,2), "N/A")</f>
        <v>62.52</v>
      </c>
      <c r="S1277" t="b">
        <v>1</v>
      </c>
      <c r="T1277" t="s">
        <v>8283</v>
      </c>
      <c r="U1277" t="s">
        <v>8284</v>
      </c>
    </row>
    <row r="1278" spans="1:21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s="12">
        <f>ROUND(E1278/D1278, 0)</f>
        <v>1</v>
      </c>
      <c r="G1278" t="s">
        <v>8218</v>
      </c>
      <c r="H1278" t="s">
        <v>8223</v>
      </c>
      <c r="I1278" t="s">
        <v>8245</v>
      </c>
      <c r="J1278">
        <v>1251777600</v>
      </c>
      <c r="K1278" s="9">
        <f>(J1278/86400) + DATE(1970,1,1)</f>
        <v>40057.166666666664</v>
      </c>
      <c r="L1278">
        <v>1247504047</v>
      </c>
      <c r="M1278" s="9">
        <f>(L1278/86400) + DATE(1970,1,1)</f>
        <v>40007.704247685186</v>
      </c>
      <c r="N1278" s="18">
        <f>YEAR(M1278)</f>
        <v>2009</v>
      </c>
      <c r="O1278" s="18">
        <f xml:space="preserve"> ROUND((J1278-L1278)/86400, 0)</f>
        <v>49</v>
      </c>
      <c r="P1278" t="b">
        <v>1</v>
      </c>
      <c r="Q1278">
        <v>68</v>
      </c>
      <c r="R1278" s="14">
        <f>IFERROR(ROUND(E1278/Q1278,2), "N/A")</f>
        <v>46.07</v>
      </c>
      <c r="S1278" t="b">
        <v>1</v>
      </c>
      <c r="T1278" t="s">
        <v>8283</v>
      </c>
      <c r="U1278" t="s">
        <v>8284</v>
      </c>
    </row>
    <row r="1279" spans="1:21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s="12">
        <f>ROUND(E1279/D1279, 0)</f>
        <v>1</v>
      </c>
      <c r="G1279" t="s">
        <v>8218</v>
      </c>
      <c r="H1279" t="s">
        <v>8223</v>
      </c>
      <c r="I1279" t="s">
        <v>8245</v>
      </c>
      <c r="J1279">
        <v>1346765347</v>
      </c>
      <c r="K1279" s="9">
        <f>(J1279/86400) + DATE(1970,1,1)</f>
        <v>41156.561886574076</v>
      </c>
      <c r="L1279">
        <v>1343741347</v>
      </c>
      <c r="M1279" s="9">
        <f>(L1279/86400) + DATE(1970,1,1)</f>
        <v>41121.561886574076</v>
      </c>
      <c r="N1279" s="18">
        <f>YEAR(M1279)</f>
        <v>2012</v>
      </c>
      <c r="O1279" s="18">
        <f xml:space="preserve"> ROUND((J1279-L1279)/86400, 0)</f>
        <v>35</v>
      </c>
      <c r="P1279" t="b">
        <v>1</v>
      </c>
      <c r="Q1279">
        <v>413</v>
      </c>
      <c r="R1279" s="14">
        <f>IFERROR(ROUND(E1279/Q1279,2), "N/A")</f>
        <v>38.54</v>
      </c>
      <c r="S1279" t="b">
        <v>1</v>
      </c>
      <c r="T1279" t="s">
        <v>8283</v>
      </c>
      <c r="U1279" t="s">
        <v>8284</v>
      </c>
    </row>
    <row r="1280" spans="1:21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s="12">
        <f>ROUND(E1280/D1280, 0)</f>
        <v>2</v>
      </c>
      <c r="G1280" t="s">
        <v>8218</v>
      </c>
      <c r="H1280" t="s">
        <v>8223</v>
      </c>
      <c r="I1280" t="s">
        <v>8245</v>
      </c>
      <c r="J1280">
        <v>1403661600</v>
      </c>
      <c r="K1280" s="9">
        <f>(J1280/86400) + DATE(1970,1,1)</f>
        <v>41815.083333333336</v>
      </c>
      <c r="L1280">
        <v>1401196766</v>
      </c>
      <c r="M1280" s="9">
        <f>(L1280/86400) + DATE(1970,1,1)</f>
        <v>41786.555162037039</v>
      </c>
      <c r="N1280" s="18">
        <f>YEAR(M1280)</f>
        <v>2014</v>
      </c>
      <c r="O1280" s="18">
        <f xml:space="preserve"> ROUND((J1280-L1280)/86400, 0)</f>
        <v>29</v>
      </c>
      <c r="P1280" t="b">
        <v>1</v>
      </c>
      <c r="Q1280">
        <v>190</v>
      </c>
      <c r="R1280" s="14">
        <f>IFERROR(ROUND(E1280/Q1280,2), "N/A")</f>
        <v>53.01</v>
      </c>
      <c r="S1280" t="b">
        <v>1</v>
      </c>
      <c r="T1280" t="s">
        <v>8283</v>
      </c>
      <c r="U1280" t="s">
        <v>8284</v>
      </c>
    </row>
    <row r="1281" spans="1:21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s="12">
        <f>ROUND(E1281/D1281, 0)</f>
        <v>1</v>
      </c>
      <c r="G1281" t="s">
        <v>8218</v>
      </c>
      <c r="H1281" t="s">
        <v>8223</v>
      </c>
      <c r="I1281" t="s">
        <v>8245</v>
      </c>
      <c r="J1281">
        <v>1395624170</v>
      </c>
      <c r="K1281" s="9">
        <f>(J1281/86400) + DATE(1970,1,1)</f>
        <v>41722.057523148149</v>
      </c>
      <c r="L1281">
        <v>1392171770</v>
      </c>
      <c r="M1281" s="9">
        <f>(L1281/86400) + DATE(1970,1,1)</f>
        <v>41682.099189814813</v>
      </c>
      <c r="N1281" s="18">
        <f>YEAR(M1281)</f>
        <v>2014</v>
      </c>
      <c r="O1281" s="18">
        <f xml:space="preserve"> ROUND((J1281-L1281)/86400, 0)</f>
        <v>40</v>
      </c>
      <c r="P1281" t="b">
        <v>1</v>
      </c>
      <c r="Q1281">
        <v>189</v>
      </c>
      <c r="R1281" s="14">
        <f>IFERROR(ROUND(E1281/Q1281,2), "N/A")</f>
        <v>73.36</v>
      </c>
      <c r="S1281" t="b">
        <v>1</v>
      </c>
      <c r="T1281" t="s">
        <v>8283</v>
      </c>
      <c r="U1281" t="s">
        <v>8284</v>
      </c>
    </row>
    <row r="1282" spans="1:21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s="12">
        <f>ROUND(E1282/D1282, 0)</f>
        <v>1</v>
      </c>
      <c r="G1282" t="s">
        <v>8218</v>
      </c>
      <c r="H1282" t="s">
        <v>8223</v>
      </c>
      <c r="I1282" t="s">
        <v>8245</v>
      </c>
      <c r="J1282">
        <v>1299003054</v>
      </c>
      <c r="K1282" s="9">
        <f>(J1282/86400) + DATE(1970,1,1)</f>
        <v>40603.757569444446</v>
      </c>
      <c r="L1282">
        <v>1291227054</v>
      </c>
      <c r="M1282" s="9">
        <f>(L1282/86400) + DATE(1970,1,1)</f>
        <v>40513.757569444446</v>
      </c>
      <c r="N1282" s="18">
        <f>YEAR(M1282)</f>
        <v>2010</v>
      </c>
      <c r="O1282" s="18">
        <f xml:space="preserve"> ROUND((J1282-L1282)/86400, 0)</f>
        <v>90</v>
      </c>
      <c r="P1282" t="b">
        <v>1</v>
      </c>
      <c r="Q1282">
        <v>130</v>
      </c>
      <c r="R1282" s="14">
        <f>IFERROR(ROUND(E1282/Q1282,2), "N/A")</f>
        <v>127.98</v>
      </c>
      <c r="S1282" t="b">
        <v>1</v>
      </c>
      <c r="T1282" t="s">
        <v>8283</v>
      </c>
      <c r="U1282" t="s">
        <v>8284</v>
      </c>
    </row>
    <row r="1283" spans="1:21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s="12">
        <f>ROUND(E1283/D1283, 0)</f>
        <v>1</v>
      </c>
      <c r="G1283" t="s">
        <v>8218</v>
      </c>
      <c r="H1283" t="s">
        <v>8223</v>
      </c>
      <c r="I1283" t="s">
        <v>8245</v>
      </c>
      <c r="J1283">
        <v>1375033836</v>
      </c>
      <c r="K1283" s="9">
        <f>(J1283/86400) + DATE(1970,1,1)</f>
        <v>41483.743472222224</v>
      </c>
      <c r="L1283">
        <v>1373305836</v>
      </c>
      <c r="M1283" s="9">
        <f>(L1283/86400) + DATE(1970,1,1)</f>
        <v>41463.743472222224</v>
      </c>
      <c r="N1283" s="18">
        <f>YEAR(M1283)</f>
        <v>2013</v>
      </c>
      <c r="O1283" s="18">
        <f xml:space="preserve"> ROUND((J1283-L1283)/86400, 0)</f>
        <v>20</v>
      </c>
      <c r="P1283" t="b">
        <v>1</v>
      </c>
      <c r="Q1283">
        <v>74</v>
      </c>
      <c r="R1283" s="14">
        <f>IFERROR(ROUND(E1283/Q1283,2), "N/A")</f>
        <v>104.73</v>
      </c>
      <c r="S1283" t="b">
        <v>1</v>
      </c>
      <c r="T1283" t="s">
        <v>8283</v>
      </c>
      <c r="U1283" t="s">
        <v>8284</v>
      </c>
    </row>
    <row r="1284" spans="1:21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s="12">
        <f>ROUND(E1284/D1284, 0)</f>
        <v>1</v>
      </c>
      <c r="G1284" t="s">
        <v>8218</v>
      </c>
      <c r="H1284" t="s">
        <v>8223</v>
      </c>
      <c r="I1284" t="s">
        <v>8245</v>
      </c>
      <c r="J1284">
        <v>1386565140</v>
      </c>
      <c r="K1284" s="9">
        <f>(J1284/86400) + DATE(1970,1,1)</f>
        <v>41617.207638888889</v>
      </c>
      <c r="L1284">
        <v>1383909855</v>
      </c>
      <c r="M1284" s="9">
        <f>(L1284/86400) + DATE(1970,1,1)</f>
        <v>41586.475173611107</v>
      </c>
      <c r="N1284" s="18">
        <f>YEAR(M1284)</f>
        <v>2013</v>
      </c>
      <c r="O1284" s="18">
        <f xml:space="preserve"> ROUND((J1284-L1284)/86400, 0)</f>
        <v>31</v>
      </c>
      <c r="P1284" t="b">
        <v>1</v>
      </c>
      <c r="Q1284">
        <v>274</v>
      </c>
      <c r="R1284" s="14">
        <f>IFERROR(ROUND(E1284/Q1284,2), "N/A")</f>
        <v>67.67</v>
      </c>
      <c r="S1284" t="b">
        <v>1</v>
      </c>
      <c r="T1284" t="s">
        <v>8283</v>
      </c>
      <c r="U1284" t="s">
        <v>8284</v>
      </c>
    </row>
    <row r="1285" spans="1:21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s="12">
        <f>ROUND(E1285/D1285, 0)</f>
        <v>2</v>
      </c>
      <c r="G1285" t="s">
        <v>8218</v>
      </c>
      <c r="H1285" t="s">
        <v>8223</v>
      </c>
      <c r="I1285" t="s">
        <v>8245</v>
      </c>
      <c r="J1285">
        <v>1362974400</v>
      </c>
      <c r="K1285" s="9">
        <f>(J1285/86400) + DATE(1970,1,1)</f>
        <v>41344.166666666664</v>
      </c>
      <c r="L1285">
        <v>1360948389</v>
      </c>
      <c r="M1285" s="9">
        <f>(L1285/86400) + DATE(1970,1,1)</f>
        <v>41320.717465277776</v>
      </c>
      <c r="N1285" s="18">
        <f>YEAR(M1285)</f>
        <v>2013</v>
      </c>
      <c r="O1285" s="18">
        <f xml:space="preserve"> ROUND((J1285-L1285)/86400, 0)</f>
        <v>23</v>
      </c>
      <c r="P1285" t="b">
        <v>1</v>
      </c>
      <c r="Q1285">
        <v>22</v>
      </c>
      <c r="R1285" s="14">
        <f>IFERROR(ROUND(E1285/Q1285,2), "N/A")</f>
        <v>95.93</v>
      </c>
      <c r="S1285" t="b">
        <v>1</v>
      </c>
      <c r="T1285" t="s">
        <v>8283</v>
      </c>
      <c r="U1285" t="s">
        <v>8284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s="12">
        <f>ROUND(E1286/D1286, 0)</f>
        <v>1</v>
      </c>
      <c r="G1286" t="s">
        <v>8218</v>
      </c>
      <c r="H1286" t="s">
        <v>8223</v>
      </c>
      <c r="I1286" t="s">
        <v>8245</v>
      </c>
      <c r="J1286">
        <v>1483203540</v>
      </c>
      <c r="K1286" s="9">
        <f>(J1286/86400) + DATE(1970,1,1)</f>
        <v>42735.707638888889</v>
      </c>
      <c r="L1286">
        <v>1481175482</v>
      </c>
      <c r="M1286" s="9">
        <f>(L1286/86400) + DATE(1970,1,1)</f>
        <v>42712.23474537037</v>
      </c>
      <c r="N1286" s="18">
        <f>YEAR(M1286)</f>
        <v>2016</v>
      </c>
      <c r="O1286" s="18">
        <f xml:space="preserve"> ROUND((J1286-L1286)/86400, 0)</f>
        <v>23</v>
      </c>
      <c r="P1286" t="b">
        <v>0</v>
      </c>
      <c r="Q1286">
        <v>31</v>
      </c>
      <c r="R1286" s="14">
        <f>IFERROR(ROUND(E1286/Q1286,2), "N/A")</f>
        <v>65.16</v>
      </c>
      <c r="S1286" t="b">
        <v>1</v>
      </c>
      <c r="T1286" t="s">
        <v>8275</v>
      </c>
      <c r="U1286" t="s">
        <v>8276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s="12">
        <f>ROUND(E1287/D1287, 0)</f>
        <v>1</v>
      </c>
      <c r="G1287" t="s">
        <v>8218</v>
      </c>
      <c r="H1287" t="s">
        <v>8224</v>
      </c>
      <c r="I1287" t="s">
        <v>8246</v>
      </c>
      <c r="J1287">
        <v>1434808775</v>
      </c>
      <c r="K1287" s="9">
        <f>(J1287/86400) + DATE(1970,1,1)</f>
        <v>42175.583043981482</v>
      </c>
      <c r="L1287">
        <v>1433512775</v>
      </c>
      <c r="M1287" s="9">
        <f>(L1287/86400) + DATE(1970,1,1)</f>
        <v>42160.583043981482</v>
      </c>
      <c r="N1287" s="18">
        <f>YEAR(M1287)</f>
        <v>2015</v>
      </c>
      <c r="O1287" s="18">
        <f xml:space="preserve"> ROUND((J1287-L1287)/86400, 0)</f>
        <v>15</v>
      </c>
      <c r="P1287" t="b">
        <v>0</v>
      </c>
      <c r="Q1287">
        <v>63</v>
      </c>
      <c r="R1287" s="14">
        <f>IFERROR(ROUND(E1287/Q1287,2), "N/A")</f>
        <v>32.270000000000003</v>
      </c>
      <c r="S1287" t="b">
        <v>1</v>
      </c>
      <c r="T1287" t="s">
        <v>8275</v>
      </c>
      <c r="U1287" t="s">
        <v>8276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s="12">
        <f>ROUND(E1288/D1288, 0)</f>
        <v>1</v>
      </c>
      <c r="G1288" t="s">
        <v>8218</v>
      </c>
      <c r="H1288" t="s">
        <v>8224</v>
      </c>
      <c r="I1288" t="s">
        <v>8246</v>
      </c>
      <c r="J1288">
        <v>1424181600</v>
      </c>
      <c r="K1288" s="9">
        <f>(J1288/86400) + DATE(1970,1,1)</f>
        <v>42052.583333333328</v>
      </c>
      <c r="L1288">
        <v>1423041227</v>
      </c>
      <c r="M1288" s="9">
        <f>(L1288/86400) + DATE(1970,1,1)</f>
        <v>42039.384571759263</v>
      </c>
      <c r="N1288" s="18">
        <f>YEAR(M1288)</f>
        <v>2015</v>
      </c>
      <c r="O1288" s="18">
        <f xml:space="preserve"> ROUND((J1288-L1288)/86400, 0)</f>
        <v>13</v>
      </c>
      <c r="P1288" t="b">
        <v>0</v>
      </c>
      <c r="Q1288">
        <v>20</v>
      </c>
      <c r="R1288" s="14">
        <f>IFERROR(ROUND(E1288/Q1288,2), "N/A")</f>
        <v>81.25</v>
      </c>
      <c r="S1288" t="b">
        <v>1</v>
      </c>
      <c r="T1288" t="s">
        <v>8275</v>
      </c>
      <c r="U1288" t="s">
        <v>8276</v>
      </c>
    </row>
    <row r="1289" spans="1:21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s="12">
        <f>ROUND(E1289/D1289, 0)</f>
        <v>2</v>
      </c>
      <c r="G1289" t="s">
        <v>8218</v>
      </c>
      <c r="H1289" t="s">
        <v>8224</v>
      </c>
      <c r="I1289" t="s">
        <v>8246</v>
      </c>
      <c r="J1289">
        <v>1434120856</v>
      </c>
      <c r="K1289" s="9">
        <f>(J1289/86400) + DATE(1970,1,1)</f>
        <v>42167.621018518519</v>
      </c>
      <c r="L1289">
        <v>1428936856</v>
      </c>
      <c r="M1289" s="9">
        <f>(L1289/86400) + DATE(1970,1,1)</f>
        <v>42107.621018518519</v>
      </c>
      <c r="N1289" s="18">
        <f>YEAR(M1289)</f>
        <v>2015</v>
      </c>
      <c r="O1289" s="18">
        <f xml:space="preserve"> ROUND((J1289-L1289)/86400, 0)</f>
        <v>60</v>
      </c>
      <c r="P1289" t="b">
        <v>0</v>
      </c>
      <c r="Q1289">
        <v>25</v>
      </c>
      <c r="R1289" s="14">
        <f>IFERROR(ROUND(E1289/Q1289,2), "N/A")</f>
        <v>24.2</v>
      </c>
      <c r="S1289" t="b">
        <v>1</v>
      </c>
      <c r="T1289" t="s">
        <v>8275</v>
      </c>
      <c r="U1289" t="s">
        <v>8276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s="12">
        <f>ROUND(E1290/D1290, 0)</f>
        <v>1</v>
      </c>
      <c r="G1290" t="s">
        <v>8218</v>
      </c>
      <c r="H1290" t="s">
        <v>8223</v>
      </c>
      <c r="I1290" t="s">
        <v>8245</v>
      </c>
      <c r="J1290">
        <v>1470801600</v>
      </c>
      <c r="K1290" s="9">
        <f>(J1290/86400) + DATE(1970,1,1)</f>
        <v>42592.166666666672</v>
      </c>
      <c r="L1290">
        <v>1468122163</v>
      </c>
      <c r="M1290" s="9">
        <f>(L1290/86400) + DATE(1970,1,1)</f>
        <v>42561.154664351852</v>
      </c>
      <c r="N1290" s="18">
        <f>YEAR(M1290)</f>
        <v>2016</v>
      </c>
      <c r="O1290" s="18">
        <f xml:space="preserve"> ROUND((J1290-L1290)/86400, 0)</f>
        <v>31</v>
      </c>
      <c r="P1290" t="b">
        <v>0</v>
      </c>
      <c r="Q1290">
        <v>61</v>
      </c>
      <c r="R1290" s="14">
        <f>IFERROR(ROUND(E1290/Q1290,2), "N/A")</f>
        <v>65.87</v>
      </c>
      <c r="S1290" t="b">
        <v>1</v>
      </c>
      <c r="T1290" t="s">
        <v>8275</v>
      </c>
      <c r="U1290" t="s">
        <v>8276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s="12">
        <f>ROUND(E1291/D1291, 0)</f>
        <v>1</v>
      </c>
      <c r="G1291" t="s">
        <v>8218</v>
      </c>
      <c r="H1291" t="s">
        <v>8223</v>
      </c>
      <c r="I1291" t="s">
        <v>8245</v>
      </c>
      <c r="J1291">
        <v>1483499645</v>
      </c>
      <c r="K1291" s="9">
        <f>(J1291/86400) + DATE(1970,1,1)</f>
        <v>42739.134780092594</v>
      </c>
      <c r="L1291">
        <v>1480907645</v>
      </c>
      <c r="M1291" s="9">
        <f>(L1291/86400) + DATE(1970,1,1)</f>
        <v>42709.134780092594</v>
      </c>
      <c r="N1291" s="18">
        <f>YEAR(M1291)</f>
        <v>2016</v>
      </c>
      <c r="O1291" s="18">
        <f xml:space="preserve"> ROUND((J1291-L1291)/86400, 0)</f>
        <v>30</v>
      </c>
      <c r="P1291" t="b">
        <v>0</v>
      </c>
      <c r="Q1291">
        <v>52</v>
      </c>
      <c r="R1291" s="14">
        <f>IFERROR(ROUND(E1291/Q1291,2), "N/A")</f>
        <v>36.08</v>
      </c>
      <c r="S1291" t="b">
        <v>1</v>
      </c>
      <c r="T1291" t="s">
        <v>8275</v>
      </c>
      <c r="U1291" t="s">
        <v>8276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s="12">
        <f>ROUND(E1292/D1292, 0)</f>
        <v>1</v>
      </c>
      <c r="G1292" t="s">
        <v>8218</v>
      </c>
      <c r="H1292" t="s">
        <v>8223</v>
      </c>
      <c r="I1292" t="s">
        <v>8245</v>
      </c>
      <c r="J1292">
        <v>1429772340</v>
      </c>
      <c r="K1292" s="9">
        <f>(J1292/86400) + DATE(1970,1,1)</f>
        <v>42117.290972222225</v>
      </c>
      <c r="L1292">
        <v>1427121931</v>
      </c>
      <c r="M1292" s="9">
        <f>(L1292/86400) + DATE(1970,1,1)</f>
        <v>42086.614942129629</v>
      </c>
      <c r="N1292" s="18">
        <f>YEAR(M1292)</f>
        <v>2015</v>
      </c>
      <c r="O1292" s="18">
        <f xml:space="preserve"> ROUND((J1292-L1292)/86400, 0)</f>
        <v>31</v>
      </c>
      <c r="P1292" t="b">
        <v>0</v>
      </c>
      <c r="Q1292">
        <v>86</v>
      </c>
      <c r="R1292" s="14">
        <f>IFERROR(ROUND(E1292/Q1292,2), "N/A")</f>
        <v>44.19</v>
      </c>
      <c r="S1292" t="b">
        <v>1</v>
      </c>
      <c r="T1292" t="s">
        <v>8275</v>
      </c>
      <c r="U1292" t="s">
        <v>8276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s="12">
        <f>ROUND(E1293/D1293, 0)</f>
        <v>1</v>
      </c>
      <c r="G1293" t="s">
        <v>8218</v>
      </c>
      <c r="H1293" t="s">
        <v>8223</v>
      </c>
      <c r="I1293" t="s">
        <v>8245</v>
      </c>
      <c r="J1293">
        <v>1428390000</v>
      </c>
      <c r="K1293" s="9">
        <f>(J1293/86400) + DATE(1970,1,1)</f>
        <v>42101.291666666672</v>
      </c>
      <c r="L1293">
        <v>1425224391</v>
      </c>
      <c r="M1293" s="9">
        <f>(L1293/86400) + DATE(1970,1,1)</f>
        <v>42064.652673611112</v>
      </c>
      <c r="N1293" s="18">
        <f>YEAR(M1293)</f>
        <v>2015</v>
      </c>
      <c r="O1293" s="18">
        <f xml:space="preserve"> ROUND((J1293-L1293)/86400, 0)</f>
        <v>37</v>
      </c>
      <c r="P1293" t="b">
        <v>0</v>
      </c>
      <c r="Q1293">
        <v>42</v>
      </c>
      <c r="R1293" s="14">
        <f>IFERROR(ROUND(E1293/Q1293,2), "N/A")</f>
        <v>104.07</v>
      </c>
      <c r="S1293" t="b">
        <v>1</v>
      </c>
      <c r="T1293" t="s">
        <v>8275</v>
      </c>
      <c r="U1293" t="s">
        <v>8276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s="12">
        <f>ROUND(E1294/D1294, 0)</f>
        <v>1</v>
      </c>
      <c r="G1294" t="s">
        <v>8218</v>
      </c>
      <c r="H1294" t="s">
        <v>8224</v>
      </c>
      <c r="I1294" t="s">
        <v>8246</v>
      </c>
      <c r="J1294">
        <v>1444172340</v>
      </c>
      <c r="K1294" s="9">
        <f>(J1294/86400) + DATE(1970,1,1)</f>
        <v>42283.957638888889</v>
      </c>
      <c r="L1294">
        <v>1441822828</v>
      </c>
      <c r="M1294" s="9">
        <f>(L1294/86400) + DATE(1970,1,1)</f>
        <v>42256.764212962968</v>
      </c>
      <c r="N1294" s="18">
        <f>YEAR(M1294)</f>
        <v>2015</v>
      </c>
      <c r="O1294" s="18">
        <f xml:space="preserve"> ROUND((J1294-L1294)/86400, 0)</f>
        <v>27</v>
      </c>
      <c r="P1294" t="b">
        <v>0</v>
      </c>
      <c r="Q1294">
        <v>52</v>
      </c>
      <c r="R1294" s="14">
        <f>IFERROR(ROUND(E1294/Q1294,2), "N/A")</f>
        <v>35.96</v>
      </c>
      <c r="S1294" t="b">
        <v>1</v>
      </c>
      <c r="T1294" t="s">
        <v>8275</v>
      </c>
      <c r="U1294" t="s">
        <v>8276</v>
      </c>
    </row>
    <row r="1295" spans="1:21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s="12">
        <f>ROUND(E1295/D1295, 0)</f>
        <v>1</v>
      </c>
      <c r="G1295" t="s">
        <v>8218</v>
      </c>
      <c r="H1295" t="s">
        <v>8223</v>
      </c>
      <c r="I1295" t="s">
        <v>8245</v>
      </c>
      <c r="J1295">
        <v>1447523371</v>
      </c>
      <c r="K1295" s="9">
        <f>(J1295/86400) + DATE(1970,1,1)</f>
        <v>42322.742719907408</v>
      </c>
      <c r="L1295">
        <v>1444927771</v>
      </c>
      <c r="M1295" s="9">
        <f>(L1295/86400) + DATE(1970,1,1)</f>
        <v>42292.701053240744</v>
      </c>
      <c r="N1295" s="18">
        <f>YEAR(M1295)</f>
        <v>2015</v>
      </c>
      <c r="O1295" s="18">
        <f xml:space="preserve"> ROUND((J1295-L1295)/86400, 0)</f>
        <v>30</v>
      </c>
      <c r="P1295" t="b">
        <v>0</v>
      </c>
      <c r="Q1295">
        <v>120</v>
      </c>
      <c r="R1295" s="14">
        <f>IFERROR(ROUND(E1295/Q1295,2), "N/A")</f>
        <v>127.79</v>
      </c>
      <c r="S1295" t="b">
        <v>1</v>
      </c>
      <c r="T1295" t="s">
        <v>8275</v>
      </c>
      <c r="U1295" t="s">
        <v>8276</v>
      </c>
    </row>
    <row r="1296" spans="1:21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s="12">
        <f>ROUND(E1296/D1296, 0)</f>
        <v>1</v>
      </c>
      <c r="G1296" t="s">
        <v>8218</v>
      </c>
      <c r="H1296" t="s">
        <v>8224</v>
      </c>
      <c r="I1296" t="s">
        <v>8246</v>
      </c>
      <c r="J1296">
        <v>1445252400</v>
      </c>
      <c r="K1296" s="9">
        <f>(J1296/86400) + DATE(1970,1,1)</f>
        <v>42296.458333333328</v>
      </c>
      <c r="L1296">
        <v>1443696797</v>
      </c>
      <c r="M1296" s="9">
        <f>(L1296/86400) + DATE(1970,1,1)</f>
        <v>42278.453668981485</v>
      </c>
      <c r="N1296" s="18">
        <f>YEAR(M1296)</f>
        <v>2015</v>
      </c>
      <c r="O1296" s="18">
        <f xml:space="preserve"> ROUND((J1296-L1296)/86400, 0)</f>
        <v>18</v>
      </c>
      <c r="P1296" t="b">
        <v>0</v>
      </c>
      <c r="Q1296">
        <v>22</v>
      </c>
      <c r="R1296" s="14">
        <f>IFERROR(ROUND(E1296/Q1296,2), "N/A")</f>
        <v>27.73</v>
      </c>
      <c r="S1296" t="b">
        <v>1</v>
      </c>
      <c r="T1296" t="s">
        <v>8275</v>
      </c>
      <c r="U1296" t="s">
        <v>8276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s="12">
        <f>ROUND(E1297/D1297, 0)</f>
        <v>1</v>
      </c>
      <c r="G1297" t="s">
        <v>8218</v>
      </c>
      <c r="H1297" t="s">
        <v>8224</v>
      </c>
      <c r="I1297" t="s">
        <v>8246</v>
      </c>
      <c r="J1297">
        <v>1438189200</v>
      </c>
      <c r="K1297" s="9">
        <f>(J1297/86400) + DATE(1970,1,1)</f>
        <v>42214.708333333328</v>
      </c>
      <c r="L1297">
        <v>1435585497</v>
      </c>
      <c r="M1297" s="9">
        <f>(L1297/86400) + DATE(1970,1,1)</f>
        <v>42184.572881944448</v>
      </c>
      <c r="N1297" s="18">
        <f>YEAR(M1297)</f>
        <v>2015</v>
      </c>
      <c r="O1297" s="18">
        <f xml:space="preserve"> ROUND((J1297-L1297)/86400, 0)</f>
        <v>30</v>
      </c>
      <c r="P1297" t="b">
        <v>0</v>
      </c>
      <c r="Q1297">
        <v>64</v>
      </c>
      <c r="R1297" s="14">
        <f>IFERROR(ROUND(E1297/Q1297,2), "N/A")</f>
        <v>39.83</v>
      </c>
      <c r="S1297" t="b">
        <v>1</v>
      </c>
      <c r="T1297" t="s">
        <v>8275</v>
      </c>
      <c r="U1297" t="s">
        <v>8276</v>
      </c>
    </row>
    <row r="1298" spans="1:21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s="12">
        <f>ROUND(E1298/D1298, 0)</f>
        <v>1</v>
      </c>
      <c r="G1298" t="s">
        <v>8218</v>
      </c>
      <c r="H1298" t="s">
        <v>8224</v>
      </c>
      <c r="I1298" t="s">
        <v>8246</v>
      </c>
      <c r="J1298">
        <v>1457914373</v>
      </c>
      <c r="K1298" s="9">
        <f>(J1298/86400) + DATE(1970,1,1)</f>
        <v>42443.008946759262</v>
      </c>
      <c r="L1298">
        <v>1456189973</v>
      </c>
      <c r="M1298" s="9">
        <f>(L1298/86400) + DATE(1970,1,1)</f>
        <v>42423.050613425927</v>
      </c>
      <c r="N1298" s="18">
        <f>YEAR(M1298)</f>
        <v>2016</v>
      </c>
      <c r="O1298" s="18">
        <f xml:space="preserve"> ROUND((J1298-L1298)/86400, 0)</f>
        <v>20</v>
      </c>
      <c r="P1298" t="b">
        <v>0</v>
      </c>
      <c r="Q1298">
        <v>23</v>
      </c>
      <c r="R1298" s="14">
        <f>IFERROR(ROUND(E1298/Q1298,2), "N/A")</f>
        <v>52.17</v>
      </c>
      <c r="S1298" t="b">
        <v>1</v>
      </c>
      <c r="T1298" t="s">
        <v>8275</v>
      </c>
      <c r="U1298" t="s">
        <v>8276</v>
      </c>
    </row>
    <row r="1299" spans="1:21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s="12">
        <f>ROUND(E1299/D1299, 0)</f>
        <v>1</v>
      </c>
      <c r="G1299" t="s">
        <v>8218</v>
      </c>
      <c r="H1299" t="s">
        <v>8223</v>
      </c>
      <c r="I1299" t="s">
        <v>8245</v>
      </c>
      <c r="J1299">
        <v>1462125358</v>
      </c>
      <c r="K1299" s="9">
        <f>(J1299/86400) + DATE(1970,1,1)</f>
        <v>42491.747199074074</v>
      </c>
      <c r="L1299">
        <v>1459533358</v>
      </c>
      <c r="M1299" s="9">
        <f>(L1299/86400) + DATE(1970,1,1)</f>
        <v>42461.747199074074</v>
      </c>
      <c r="N1299" s="18">
        <f>YEAR(M1299)</f>
        <v>2016</v>
      </c>
      <c r="O1299" s="18">
        <f xml:space="preserve"> ROUND((J1299-L1299)/86400, 0)</f>
        <v>30</v>
      </c>
      <c r="P1299" t="b">
        <v>0</v>
      </c>
      <c r="Q1299">
        <v>238</v>
      </c>
      <c r="R1299" s="14">
        <f>IFERROR(ROUND(E1299/Q1299,2), "N/A")</f>
        <v>92.04</v>
      </c>
      <c r="S1299" t="b">
        <v>1</v>
      </c>
      <c r="T1299" t="s">
        <v>8275</v>
      </c>
      <c r="U1299" t="s">
        <v>8276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s="12">
        <f>ROUND(E1300/D1300, 0)</f>
        <v>1</v>
      </c>
      <c r="G1300" t="s">
        <v>8218</v>
      </c>
      <c r="H1300" t="s">
        <v>8224</v>
      </c>
      <c r="I1300" t="s">
        <v>8246</v>
      </c>
      <c r="J1300">
        <v>1461860432</v>
      </c>
      <c r="K1300" s="9">
        <f>(J1300/86400) + DATE(1970,1,1)</f>
        <v>42488.680925925924</v>
      </c>
      <c r="L1300">
        <v>1459268432</v>
      </c>
      <c r="M1300" s="9">
        <f>(L1300/86400) + DATE(1970,1,1)</f>
        <v>42458.680925925924</v>
      </c>
      <c r="N1300" s="18">
        <f>YEAR(M1300)</f>
        <v>2016</v>
      </c>
      <c r="O1300" s="18">
        <f xml:space="preserve"> ROUND((J1300-L1300)/86400, 0)</f>
        <v>30</v>
      </c>
      <c r="P1300" t="b">
        <v>0</v>
      </c>
      <c r="Q1300">
        <v>33</v>
      </c>
      <c r="R1300" s="14">
        <f>IFERROR(ROUND(E1300/Q1300,2), "N/A")</f>
        <v>63.42</v>
      </c>
      <c r="S1300" t="b">
        <v>1</v>
      </c>
      <c r="T1300" t="s">
        <v>8275</v>
      </c>
      <c r="U1300" t="s">
        <v>8276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s="12">
        <f>ROUND(E1301/D1301, 0)</f>
        <v>1</v>
      </c>
      <c r="G1301" t="s">
        <v>8218</v>
      </c>
      <c r="H1301" t="s">
        <v>8223</v>
      </c>
      <c r="I1301" t="s">
        <v>8245</v>
      </c>
      <c r="J1301">
        <v>1436902359</v>
      </c>
      <c r="K1301" s="9">
        <f>(J1301/86400) + DATE(1970,1,1)</f>
        <v>42199.814340277779</v>
      </c>
      <c r="L1301">
        <v>1434310359</v>
      </c>
      <c r="M1301" s="9">
        <f>(L1301/86400) + DATE(1970,1,1)</f>
        <v>42169.814340277779</v>
      </c>
      <c r="N1301" s="18">
        <f>YEAR(M1301)</f>
        <v>2015</v>
      </c>
      <c r="O1301" s="18">
        <f xml:space="preserve"> ROUND((J1301-L1301)/86400, 0)</f>
        <v>30</v>
      </c>
      <c r="P1301" t="b">
        <v>0</v>
      </c>
      <c r="Q1301">
        <v>32</v>
      </c>
      <c r="R1301" s="14">
        <f>IFERROR(ROUND(E1301/Q1301,2), "N/A")</f>
        <v>135.63</v>
      </c>
      <c r="S1301" t="b">
        <v>1</v>
      </c>
      <c r="T1301" t="s">
        <v>8275</v>
      </c>
      <c r="U1301" t="s">
        <v>8276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s="12">
        <f>ROUND(E1302/D1302, 0)</f>
        <v>1</v>
      </c>
      <c r="G1302" t="s">
        <v>8218</v>
      </c>
      <c r="H1302" t="s">
        <v>8223</v>
      </c>
      <c r="I1302" t="s">
        <v>8245</v>
      </c>
      <c r="J1302">
        <v>1464807420</v>
      </c>
      <c r="K1302" s="9">
        <f>(J1302/86400) + DATE(1970,1,1)</f>
        <v>42522.789583333331</v>
      </c>
      <c r="L1302">
        <v>1461427938</v>
      </c>
      <c r="M1302" s="9">
        <f>(L1302/86400) + DATE(1970,1,1)</f>
        <v>42483.675208333334</v>
      </c>
      <c r="N1302" s="18">
        <f>YEAR(M1302)</f>
        <v>2016</v>
      </c>
      <c r="O1302" s="18">
        <f xml:space="preserve"> ROUND((J1302-L1302)/86400, 0)</f>
        <v>39</v>
      </c>
      <c r="P1302" t="b">
        <v>0</v>
      </c>
      <c r="Q1302">
        <v>24</v>
      </c>
      <c r="R1302" s="14">
        <f>IFERROR(ROUND(E1302/Q1302,2), "N/A")</f>
        <v>168.75</v>
      </c>
      <c r="S1302" t="b">
        <v>1</v>
      </c>
      <c r="T1302" t="s">
        <v>8275</v>
      </c>
      <c r="U1302" t="s">
        <v>8276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s="12">
        <f>ROUND(E1303/D1303, 0)</f>
        <v>1</v>
      </c>
      <c r="G1303" t="s">
        <v>8218</v>
      </c>
      <c r="H1303" t="s">
        <v>8223</v>
      </c>
      <c r="I1303" t="s">
        <v>8245</v>
      </c>
      <c r="J1303">
        <v>1437447600</v>
      </c>
      <c r="K1303" s="9">
        <f>(J1303/86400) + DATE(1970,1,1)</f>
        <v>42206.125</v>
      </c>
      <c r="L1303">
        <v>1436551178</v>
      </c>
      <c r="M1303" s="9">
        <f>(L1303/86400) + DATE(1970,1,1)</f>
        <v>42195.749745370369</v>
      </c>
      <c r="N1303" s="18">
        <f>YEAR(M1303)</f>
        <v>2015</v>
      </c>
      <c r="O1303" s="18">
        <f xml:space="preserve"> ROUND((J1303-L1303)/86400, 0)</f>
        <v>10</v>
      </c>
      <c r="P1303" t="b">
        <v>0</v>
      </c>
      <c r="Q1303">
        <v>29</v>
      </c>
      <c r="R1303" s="14">
        <f>IFERROR(ROUND(E1303/Q1303,2), "N/A")</f>
        <v>70.86</v>
      </c>
      <c r="S1303" t="b">
        <v>1</v>
      </c>
      <c r="T1303" t="s">
        <v>8275</v>
      </c>
      <c r="U1303" t="s">
        <v>8276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s="12">
        <f>ROUND(E1304/D1304, 0)</f>
        <v>1</v>
      </c>
      <c r="G1304" t="s">
        <v>8218</v>
      </c>
      <c r="H1304" t="s">
        <v>8223</v>
      </c>
      <c r="I1304" t="s">
        <v>8245</v>
      </c>
      <c r="J1304">
        <v>1480559011</v>
      </c>
      <c r="K1304" s="9">
        <f>(J1304/86400) + DATE(1970,1,1)</f>
        <v>42705.099664351852</v>
      </c>
      <c r="L1304">
        <v>1477963411</v>
      </c>
      <c r="M1304" s="9">
        <f>(L1304/86400) + DATE(1970,1,1)</f>
        <v>42675.057997685188</v>
      </c>
      <c r="N1304" s="18">
        <f>YEAR(M1304)</f>
        <v>2016</v>
      </c>
      <c r="O1304" s="18">
        <f xml:space="preserve"> ROUND((J1304-L1304)/86400, 0)</f>
        <v>30</v>
      </c>
      <c r="P1304" t="b">
        <v>0</v>
      </c>
      <c r="Q1304">
        <v>50</v>
      </c>
      <c r="R1304" s="14">
        <f>IFERROR(ROUND(E1304/Q1304,2), "N/A")</f>
        <v>50</v>
      </c>
      <c r="S1304" t="b">
        <v>1</v>
      </c>
      <c r="T1304" t="s">
        <v>8275</v>
      </c>
      <c r="U1304" t="s">
        <v>8276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s="12">
        <f>ROUND(E1305/D1305, 0)</f>
        <v>1</v>
      </c>
      <c r="G1305" t="s">
        <v>8218</v>
      </c>
      <c r="H1305" t="s">
        <v>8224</v>
      </c>
      <c r="I1305" t="s">
        <v>8246</v>
      </c>
      <c r="J1305">
        <v>1469962800</v>
      </c>
      <c r="K1305" s="9">
        <f>(J1305/86400) + DATE(1970,1,1)</f>
        <v>42582.458333333328</v>
      </c>
      <c r="L1305">
        <v>1468578920</v>
      </c>
      <c r="M1305" s="9">
        <f>(L1305/86400) + DATE(1970,1,1)</f>
        <v>42566.441203703704</v>
      </c>
      <c r="N1305" s="18">
        <f>YEAR(M1305)</f>
        <v>2016</v>
      </c>
      <c r="O1305" s="18">
        <f xml:space="preserve"> ROUND((J1305-L1305)/86400, 0)</f>
        <v>16</v>
      </c>
      <c r="P1305" t="b">
        <v>0</v>
      </c>
      <c r="Q1305">
        <v>108</v>
      </c>
      <c r="R1305" s="14">
        <f>IFERROR(ROUND(E1305/Q1305,2), "N/A")</f>
        <v>42.21</v>
      </c>
      <c r="S1305" t="b">
        <v>1</v>
      </c>
      <c r="T1305" t="s">
        <v>8275</v>
      </c>
      <c r="U1305" t="s">
        <v>8276</v>
      </c>
    </row>
    <row r="1306" spans="1:21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s="12">
        <f>ROUND(E1306/D1306, 0)</f>
        <v>0</v>
      </c>
      <c r="G1306" t="s">
        <v>8219</v>
      </c>
      <c r="H1306" t="s">
        <v>8224</v>
      </c>
      <c r="I1306" t="s">
        <v>8246</v>
      </c>
      <c r="J1306">
        <v>1489376405</v>
      </c>
      <c r="K1306" s="9">
        <f>(J1306/86400) + DATE(1970,1,1)</f>
        <v>42807.152835648143</v>
      </c>
      <c r="L1306">
        <v>1484196005</v>
      </c>
      <c r="M1306" s="9">
        <f>(L1306/86400) + DATE(1970,1,1)</f>
        <v>42747.194502314815</v>
      </c>
      <c r="N1306" s="18">
        <f>YEAR(M1306)</f>
        <v>2017</v>
      </c>
      <c r="O1306" s="18">
        <f xml:space="preserve"> ROUND((J1306-L1306)/86400, 0)</f>
        <v>60</v>
      </c>
      <c r="P1306" t="b">
        <v>0</v>
      </c>
      <c r="Q1306">
        <v>104</v>
      </c>
      <c r="R1306" s="14">
        <f>IFERROR(ROUND(E1306/Q1306,2), "N/A")</f>
        <v>152.41</v>
      </c>
      <c r="S1306" t="b">
        <v>0</v>
      </c>
      <c r="T1306" t="s">
        <v>8277</v>
      </c>
      <c r="U1306" t="s">
        <v>8279</v>
      </c>
    </row>
    <row r="1307" spans="1:21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s="12">
        <f>ROUND(E1307/D1307, 0)</f>
        <v>0</v>
      </c>
      <c r="G1307" t="s">
        <v>8219</v>
      </c>
      <c r="H1307" t="s">
        <v>8223</v>
      </c>
      <c r="I1307" t="s">
        <v>8245</v>
      </c>
      <c r="J1307">
        <v>1469122200</v>
      </c>
      <c r="K1307" s="9">
        <f>(J1307/86400) + DATE(1970,1,1)</f>
        <v>42572.729166666672</v>
      </c>
      <c r="L1307">
        <v>1466611108</v>
      </c>
      <c r="M1307" s="9">
        <f>(L1307/86400) + DATE(1970,1,1)</f>
        <v>42543.665601851855</v>
      </c>
      <c r="N1307" s="18">
        <f>YEAR(M1307)</f>
        <v>2016</v>
      </c>
      <c r="O1307" s="18">
        <f xml:space="preserve"> ROUND((J1307-L1307)/86400, 0)</f>
        <v>29</v>
      </c>
      <c r="P1307" t="b">
        <v>0</v>
      </c>
      <c r="Q1307">
        <v>86</v>
      </c>
      <c r="R1307" s="14">
        <f>IFERROR(ROUND(E1307/Q1307,2), "N/A")</f>
        <v>90.62</v>
      </c>
      <c r="S1307" t="b">
        <v>0</v>
      </c>
      <c r="T1307" t="s">
        <v>8277</v>
      </c>
      <c r="U1307" t="s">
        <v>8279</v>
      </c>
    </row>
    <row r="1308" spans="1:21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s="12">
        <f>ROUND(E1308/D1308, 0)</f>
        <v>1</v>
      </c>
      <c r="G1308" t="s">
        <v>8219</v>
      </c>
      <c r="H1308" t="s">
        <v>8223</v>
      </c>
      <c r="I1308" t="s">
        <v>8245</v>
      </c>
      <c r="J1308">
        <v>1417690734</v>
      </c>
      <c r="K1308" s="9">
        <f>(J1308/86400) + DATE(1970,1,1)</f>
        <v>41977.457569444443</v>
      </c>
      <c r="L1308">
        <v>1415098734</v>
      </c>
      <c r="M1308" s="9">
        <f>(L1308/86400) + DATE(1970,1,1)</f>
        <v>41947.457569444443</v>
      </c>
      <c r="N1308" s="18">
        <f>YEAR(M1308)</f>
        <v>2014</v>
      </c>
      <c r="O1308" s="18">
        <f xml:space="preserve"> ROUND((J1308-L1308)/86400, 0)</f>
        <v>30</v>
      </c>
      <c r="P1308" t="b">
        <v>0</v>
      </c>
      <c r="Q1308">
        <v>356</v>
      </c>
      <c r="R1308" s="14">
        <f>IFERROR(ROUND(E1308/Q1308,2), "N/A")</f>
        <v>201.6</v>
      </c>
      <c r="S1308" t="b">
        <v>0</v>
      </c>
      <c r="T1308" t="s">
        <v>8277</v>
      </c>
      <c r="U1308" t="s">
        <v>8279</v>
      </c>
    </row>
    <row r="1309" spans="1:21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s="12">
        <f>ROUND(E1309/D1309, 0)</f>
        <v>0</v>
      </c>
      <c r="G1309" t="s">
        <v>8219</v>
      </c>
      <c r="H1309" t="s">
        <v>8223</v>
      </c>
      <c r="I1309" t="s">
        <v>8245</v>
      </c>
      <c r="J1309">
        <v>1455710679</v>
      </c>
      <c r="K1309" s="9">
        <f>(J1309/86400) + DATE(1970,1,1)</f>
        <v>42417.503229166672</v>
      </c>
      <c r="L1309">
        <v>1453118679</v>
      </c>
      <c r="M1309" s="9">
        <f>(L1309/86400) + DATE(1970,1,1)</f>
        <v>42387.503229166672</v>
      </c>
      <c r="N1309" s="18">
        <f>YEAR(M1309)</f>
        <v>2016</v>
      </c>
      <c r="O1309" s="18">
        <f xml:space="preserve"> ROUND((J1309-L1309)/86400, 0)</f>
        <v>30</v>
      </c>
      <c r="P1309" t="b">
        <v>0</v>
      </c>
      <c r="Q1309">
        <v>45</v>
      </c>
      <c r="R1309" s="14">
        <f>IFERROR(ROUND(E1309/Q1309,2), "N/A")</f>
        <v>127.93</v>
      </c>
      <c r="S1309" t="b">
        <v>0</v>
      </c>
      <c r="T1309" t="s">
        <v>8277</v>
      </c>
      <c r="U1309" t="s">
        <v>8279</v>
      </c>
    </row>
    <row r="1310" spans="1:21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s="12">
        <f>ROUND(E1310/D1310, 0)</f>
        <v>0</v>
      </c>
      <c r="G1310" t="s">
        <v>8219</v>
      </c>
      <c r="H1310" t="s">
        <v>8223</v>
      </c>
      <c r="I1310" t="s">
        <v>8245</v>
      </c>
      <c r="J1310">
        <v>1475937812</v>
      </c>
      <c r="K1310" s="9">
        <f>(J1310/86400) + DATE(1970,1,1)</f>
        <v>42651.613564814819</v>
      </c>
      <c r="L1310">
        <v>1472481812</v>
      </c>
      <c r="M1310" s="9">
        <f>(L1310/86400) + DATE(1970,1,1)</f>
        <v>42611.613564814819</v>
      </c>
      <c r="N1310" s="18">
        <f>YEAR(M1310)</f>
        <v>2016</v>
      </c>
      <c r="O1310" s="18">
        <f xml:space="preserve"> ROUND((J1310-L1310)/86400, 0)</f>
        <v>40</v>
      </c>
      <c r="P1310" t="b">
        <v>0</v>
      </c>
      <c r="Q1310">
        <v>38</v>
      </c>
      <c r="R1310" s="14">
        <f>IFERROR(ROUND(E1310/Q1310,2), "N/A")</f>
        <v>29.89</v>
      </c>
      <c r="S1310" t="b">
        <v>0</v>
      </c>
      <c r="T1310" t="s">
        <v>8277</v>
      </c>
      <c r="U1310" t="s">
        <v>8279</v>
      </c>
    </row>
    <row r="1311" spans="1:21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s="12">
        <f>ROUND(E1311/D1311, 0)</f>
        <v>1</v>
      </c>
      <c r="G1311" t="s">
        <v>8219</v>
      </c>
      <c r="H1311" t="s">
        <v>8223</v>
      </c>
      <c r="I1311" t="s">
        <v>8245</v>
      </c>
      <c r="J1311">
        <v>1444943468</v>
      </c>
      <c r="K1311" s="9">
        <f>(J1311/86400) + DATE(1970,1,1)</f>
        <v>42292.882731481484</v>
      </c>
      <c r="L1311">
        <v>1441919468</v>
      </c>
      <c r="M1311" s="9">
        <f>(L1311/86400) + DATE(1970,1,1)</f>
        <v>42257.882731481484</v>
      </c>
      <c r="N1311" s="18">
        <f>YEAR(M1311)</f>
        <v>2015</v>
      </c>
      <c r="O1311" s="18">
        <f xml:space="preserve"> ROUND((J1311-L1311)/86400, 0)</f>
        <v>35</v>
      </c>
      <c r="P1311" t="b">
        <v>0</v>
      </c>
      <c r="Q1311">
        <v>35</v>
      </c>
      <c r="R1311" s="14">
        <f>IFERROR(ROUND(E1311/Q1311,2), "N/A")</f>
        <v>367.97</v>
      </c>
      <c r="S1311" t="b">
        <v>0</v>
      </c>
      <c r="T1311" t="s">
        <v>8277</v>
      </c>
      <c r="U1311" t="s">
        <v>8279</v>
      </c>
    </row>
    <row r="1312" spans="1:21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s="12">
        <f>ROUND(E1312/D1312, 0)</f>
        <v>0</v>
      </c>
      <c r="G1312" t="s">
        <v>8219</v>
      </c>
      <c r="H1312" t="s">
        <v>8223</v>
      </c>
      <c r="I1312" t="s">
        <v>8245</v>
      </c>
      <c r="J1312">
        <v>1471622450</v>
      </c>
      <c r="K1312" s="9">
        <f>(J1312/86400) + DATE(1970,1,1)</f>
        <v>42601.667245370365</v>
      </c>
      <c r="L1312">
        <v>1467734450</v>
      </c>
      <c r="M1312" s="9">
        <f>(L1312/86400) + DATE(1970,1,1)</f>
        <v>42556.667245370365</v>
      </c>
      <c r="N1312" s="18">
        <f>YEAR(M1312)</f>
        <v>2016</v>
      </c>
      <c r="O1312" s="18">
        <f xml:space="preserve"> ROUND((J1312-L1312)/86400, 0)</f>
        <v>45</v>
      </c>
      <c r="P1312" t="b">
        <v>0</v>
      </c>
      <c r="Q1312">
        <v>24</v>
      </c>
      <c r="R1312" s="14">
        <f>IFERROR(ROUND(E1312/Q1312,2), "N/A")</f>
        <v>129.16999999999999</v>
      </c>
      <c r="S1312" t="b">
        <v>0</v>
      </c>
      <c r="T1312" t="s">
        <v>8277</v>
      </c>
      <c r="U1312" t="s">
        <v>8279</v>
      </c>
    </row>
    <row r="1313" spans="1:21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s="12">
        <f>ROUND(E1313/D1313, 0)</f>
        <v>0</v>
      </c>
      <c r="G1313" t="s">
        <v>8219</v>
      </c>
      <c r="H1313" t="s">
        <v>8223</v>
      </c>
      <c r="I1313" t="s">
        <v>8245</v>
      </c>
      <c r="J1313">
        <v>1480536919</v>
      </c>
      <c r="K1313" s="9">
        <f>(J1313/86400) + DATE(1970,1,1)</f>
        <v>42704.843969907408</v>
      </c>
      <c r="L1313">
        <v>1477509319</v>
      </c>
      <c r="M1313" s="9">
        <f>(L1313/86400) + DATE(1970,1,1)</f>
        <v>42669.802303240736</v>
      </c>
      <c r="N1313" s="18">
        <f>YEAR(M1313)</f>
        <v>2016</v>
      </c>
      <c r="O1313" s="18">
        <f xml:space="preserve"> ROUND((J1313-L1313)/86400, 0)</f>
        <v>35</v>
      </c>
      <c r="P1313" t="b">
        <v>0</v>
      </c>
      <c r="Q1313">
        <v>100</v>
      </c>
      <c r="R1313" s="14">
        <f>IFERROR(ROUND(E1313/Q1313,2), "N/A")</f>
        <v>800.7</v>
      </c>
      <c r="S1313" t="b">
        <v>0</v>
      </c>
      <c r="T1313" t="s">
        <v>8277</v>
      </c>
      <c r="U1313" t="s">
        <v>8279</v>
      </c>
    </row>
    <row r="1314" spans="1:21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s="12">
        <f>ROUND(E1314/D1314, 0)</f>
        <v>0</v>
      </c>
      <c r="G1314" t="s">
        <v>8219</v>
      </c>
      <c r="H1314" t="s">
        <v>8223</v>
      </c>
      <c r="I1314" t="s">
        <v>8245</v>
      </c>
      <c r="J1314">
        <v>1429375922</v>
      </c>
      <c r="K1314" s="9">
        <f>(J1314/86400) + DATE(1970,1,1)</f>
        <v>42112.702800925923</v>
      </c>
      <c r="L1314">
        <v>1426783922</v>
      </c>
      <c r="M1314" s="9">
        <f>(L1314/86400) + DATE(1970,1,1)</f>
        <v>42082.702800925923</v>
      </c>
      <c r="N1314" s="18">
        <f>YEAR(M1314)</f>
        <v>2015</v>
      </c>
      <c r="O1314" s="18">
        <f xml:space="preserve"> ROUND((J1314-L1314)/86400, 0)</f>
        <v>30</v>
      </c>
      <c r="P1314" t="b">
        <v>0</v>
      </c>
      <c r="Q1314">
        <v>1</v>
      </c>
      <c r="R1314" s="14">
        <f>IFERROR(ROUND(E1314/Q1314,2), "N/A")</f>
        <v>28</v>
      </c>
      <c r="S1314" t="b">
        <v>0</v>
      </c>
      <c r="T1314" t="s">
        <v>8277</v>
      </c>
      <c r="U1314" t="s">
        <v>8279</v>
      </c>
    </row>
    <row r="1315" spans="1:21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s="12">
        <f>ROUND(E1315/D1315, 0)</f>
        <v>0</v>
      </c>
      <c r="G1315" t="s">
        <v>8219</v>
      </c>
      <c r="H1315" t="s">
        <v>8223</v>
      </c>
      <c r="I1315" t="s">
        <v>8245</v>
      </c>
      <c r="J1315">
        <v>1457024514</v>
      </c>
      <c r="K1315" s="9">
        <f>(J1315/86400) + DATE(1970,1,1)</f>
        <v>42432.709652777776</v>
      </c>
      <c r="L1315">
        <v>1454432514</v>
      </c>
      <c r="M1315" s="9">
        <f>(L1315/86400) + DATE(1970,1,1)</f>
        <v>42402.709652777776</v>
      </c>
      <c r="N1315" s="18">
        <f>YEAR(M1315)</f>
        <v>2016</v>
      </c>
      <c r="O1315" s="18">
        <f xml:space="preserve"> ROUND((J1315-L1315)/86400, 0)</f>
        <v>30</v>
      </c>
      <c r="P1315" t="b">
        <v>0</v>
      </c>
      <c r="Q1315">
        <v>122</v>
      </c>
      <c r="R1315" s="14">
        <f>IFERROR(ROUND(E1315/Q1315,2), "N/A")</f>
        <v>102.02</v>
      </c>
      <c r="S1315" t="b">
        <v>0</v>
      </c>
      <c r="T1315" t="s">
        <v>8277</v>
      </c>
      <c r="U1315" t="s">
        <v>8279</v>
      </c>
    </row>
    <row r="1316" spans="1:21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s="12">
        <f>ROUND(E1316/D1316, 0)</f>
        <v>0</v>
      </c>
      <c r="G1316" t="s">
        <v>8219</v>
      </c>
      <c r="H1316" t="s">
        <v>8223</v>
      </c>
      <c r="I1316" t="s">
        <v>8245</v>
      </c>
      <c r="J1316">
        <v>1477065860</v>
      </c>
      <c r="K1316" s="9">
        <f>(J1316/86400) + DATE(1970,1,1)</f>
        <v>42664.669675925921</v>
      </c>
      <c r="L1316">
        <v>1471881860</v>
      </c>
      <c r="M1316" s="9">
        <f>(L1316/86400) + DATE(1970,1,1)</f>
        <v>42604.669675925921</v>
      </c>
      <c r="N1316" s="18">
        <f>YEAR(M1316)</f>
        <v>2016</v>
      </c>
      <c r="O1316" s="18">
        <f xml:space="preserve"> ROUND((J1316-L1316)/86400, 0)</f>
        <v>60</v>
      </c>
      <c r="P1316" t="b">
        <v>0</v>
      </c>
      <c r="Q1316">
        <v>11</v>
      </c>
      <c r="R1316" s="14">
        <f>IFERROR(ROUND(E1316/Q1316,2), "N/A")</f>
        <v>184.36</v>
      </c>
      <c r="S1316" t="b">
        <v>0</v>
      </c>
      <c r="T1316" t="s">
        <v>8277</v>
      </c>
      <c r="U1316" t="s">
        <v>8279</v>
      </c>
    </row>
    <row r="1317" spans="1:21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s="12">
        <f>ROUND(E1317/D1317, 0)</f>
        <v>0</v>
      </c>
      <c r="G1317" t="s">
        <v>8219</v>
      </c>
      <c r="H1317" t="s">
        <v>8223</v>
      </c>
      <c r="I1317" t="s">
        <v>8245</v>
      </c>
      <c r="J1317">
        <v>1446771600</v>
      </c>
      <c r="K1317" s="9">
        <f>(J1317/86400) + DATE(1970,1,1)</f>
        <v>42314.041666666672</v>
      </c>
      <c r="L1317">
        <v>1443700648</v>
      </c>
      <c r="M1317" s="9">
        <f>(L1317/86400) + DATE(1970,1,1)</f>
        <v>42278.498240740737</v>
      </c>
      <c r="N1317" s="18">
        <f>YEAR(M1317)</f>
        <v>2015</v>
      </c>
      <c r="O1317" s="18">
        <f xml:space="preserve"> ROUND((J1317-L1317)/86400, 0)</f>
        <v>36</v>
      </c>
      <c r="P1317" t="b">
        <v>0</v>
      </c>
      <c r="Q1317">
        <v>248</v>
      </c>
      <c r="R1317" s="14">
        <f>IFERROR(ROUND(E1317/Q1317,2), "N/A")</f>
        <v>162.91999999999999</v>
      </c>
      <c r="S1317" t="b">
        <v>0</v>
      </c>
      <c r="T1317" t="s">
        <v>8277</v>
      </c>
      <c r="U1317" t="s">
        <v>8279</v>
      </c>
    </row>
    <row r="1318" spans="1:21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s="12">
        <f>ROUND(E1318/D1318, 0)</f>
        <v>0</v>
      </c>
      <c r="G1318" t="s">
        <v>8219</v>
      </c>
      <c r="H1318" t="s">
        <v>8223</v>
      </c>
      <c r="I1318" t="s">
        <v>8245</v>
      </c>
      <c r="J1318">
        <v>1456700709</v>
      </c>
      <c r="K1318" s="9">
        <f>(J1318/86400) + DATE(1970,1,1)</f>
        <v>42428.961909722224</v>
      </c>
      <c r="L1318">
        <v>1453676709</v>
      </c>
      <c r="M1318" s="9">
        <f>(L1318/86400) + DATE(1970,1,1)</f>
        <v>42393.961909722224</v>
      </c>
      <c r="N1318" s="18">
        <f>YEAR(M1318)</f>
        <v>2016</v>
      </c>
      <c r="O1318" s="18">
        <f xml:space="preserve"> ROUND((J1318-L1318)/86400, 0)</f>
        <v>35</v>
      </c>
      <c r="P1318" t="b">
        <v>0</v>
      </c>
      <c r="Q1318">
        <v>1</v>
      </c>
      <c r="R1318" s="14">
        <f>IFERROR(ROUND(E1318/Q1318,2), "N/A")</f>
        <v>1</v>
      </c>
      <c r="S1318" t="b">
        <v>0</v>
      </c>
      <c r="T1318" t="s">
        <v>8277</v>
      </c>
      <c r="U1318" t="s">
        <v>8279</v>
      </c>
    </row>
    <row r="1319" spans="1:21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s="12">
        <f>ROUND(E1319/D1319, 0)</f>
        <v>0</v>
      </c>
      <c r="G1319" t="s">
        <v>8219</v>
      </c>
      <c r="H1319" t="s">
        <v>8231</v>
      </c>
      <c r="I1319" t="s">
        <v>8252</v>
      </c>
      <c r="J1319">
        <v>1469109600</v>
      </c>
      <c r="K1319" s="9">
        <f>(J1319/86400) + DATE(1970,1,1)</f>
        <v>42572.583333333328</v>
      </c>
      <c r="L1319">
        <v>1464586746</v>
      </c>
      <c r="M1319" s="9">
        <f>(L1319/86400) + DATE(1970,1,1)</f>
        <v>42520.235486111109</v>
      </c>
      <c r="N1319" s="18">
        <f>YEAR(M1319)</f>
        <v>2016</v>
      </c>
      <c r="O1319" s="18">
        <f xml:space="preserve"> ROUND((J1319-L1319)/86400, 0)</f>
        <v>52</v>
      </c>
      <c r="P1319" t="b">
        <v>0</v>
      </c>
      <c r="Q1319">
        <v>19</v>
      </c>
      <c r="R1319" s="14">
        <f>IFERROR(ROUND(E1319/Q1319,2), "N/A")</f>
        <v>603.53</v>
      </c>
      <c r="S1319" t="b">
        <v>0</v>
      </c>
      <c r="T1319" t="s">
        <v>8277</v>
      </c>
      <c r="U1319" t="s">
        <v>8279</v>
      </c>
    </row>
    <row r="1320" spans="1:21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s="12">
        <f>ROUND(E1320/D1320, 0)</f>
        <v>0</v>
      </c>
      <c r="G1320" t="s">
        <v>8219</v>
      </c>
      <c r="H1320" t="s">
        <v>8223</v>
      </c>
      <c r="I1320" t="s">
        <v>8245</v>
      </c>
      <c r="J1320">
        <v>1420938172</v>
      </c>
      <c r="K1320" s="9">
        <f>(J1320/86400) + DATE(1970,1,1)</f>
        <v>42015.043657407412</v>
      </c>
      <c r="L1320">
        <v>1418346172</v>
      </c>
      <c r="M1320" s="9">
        <f>(L1320/86400) + DATE(1970,1,1)</f>
        <v>41985.043657407412</v>
      </c>
      <c r="N1320" s="18">
        <f>YEAR(M1320)</f>
        <v>2014</v>
      </c>
      <c r="O1320" s="18">
        <f xml:space="preserve"> ROUND((J1320-L1320)/86400, 0)</f>
        <v>30</v>
      </c>
      <c r="P1320" t="b">
        <v>0</v>
      </c>
      <c r="Q1320">
        <v>135</v>
      </c>
      <c r="R1320" s="14">
        <f>IFERROR(ROUND(E1320/Q1320,2), "N/A")</f>
        <v>45.41</v>
      </c>
      <c r="S1320" t="b">
        <v>0</v>
      </c>
      <c r="T1320" t="s">
        <v>8277</v>
      </c>
      <c r="U1320" t="s">
        <v>8279</v>
      </c>
    </row>
    <row r="1321" spans="1:21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s="12">
        <f>ROUND(E1321/D1321, 0)</f>
        <v>0</v>
      </c>
      <c r="G1321" t="s">
        <v>8219</v>
      </c>
      <c r="H1321" t="s">
        <v>8224</v>
      </c>
      <c r="I1321" t="s">
        <v>8246</v>
      </c>
      <c r="J1321">
        <v>1405094400</v>
      </c>
      <c r="K1321" s="9">
        <f>(J1321/86400) + DATE(1970,1,1)</f>
        <v>41831.666666666664</v>
      </c>
      <c r="L1321">
        <v>1403810965</v>
      </c>
      <c r="M1321" s="9">
        <f>(L1321/86400) + DATE(1970,1,1)</f>
        <v>41816.812094907407</v>
      </c>
      <c r="N1321" s="18">
        <f>YEAR(M1321)</f>
        <v>2014</v>
      </c>
      <c r="O1321" s="18">
        <f xml:space="preserve"> ROUND((J1321-L1321)/86400, 0)</f>
        <v>15</v>
      </c>
      <c r="P1321" t="b">
        <v>0</v>
      </c>
      <c r="Q1321">
        <v>9</v>
      </c>
      <c r="R1321" s="14">
        <f>IFERROR(ROUND(E1321/Q1321,2), "N/A")</f>
        <v>97.33</v>
      </c>
      <c r="S1321" t="b">
        <v>0</v>
      </c>
      <c r="T1321" t="s">
        <v>8277</v>
      </c>
      <c r="U1321" t="s">
        <v>8279</v>
      </c>
    </row>
    <row r="1322" spans="1:21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s="12">
        <f>ROUND(E1322/D1322, 0)</f>
        <v>0</v>
      </c>
      <c r="G1322" t="s">
        <v>8219</v>
      </c>
      <c r="H1322" t="s">
        <v>8232</v>
      </c>
      <c r="I1322" t="s">
        <v>8248</v>
      </c>
      <c r="J1322">
        <v>1483138800</v>
      </c>
      <c r="K1322" s="9">
        <f>(J1322/86400) + DATE(1970,1,1)</f>
        <v>42734.958333333328</v>
      </c>
      <c r="L1322">
        <v>1480610046</v>
      </c>
      <c r="M1322" s="9">
        <f>(L1322/86400) + DATE(1970,1,1)</f>
        <v>42705.690347222218</v>
      </c>
      <c r="N1322" s="18">
        <f>YEAR(M1322)</f>
        <v>2016</v>
      </c>
      <c r="O1322" s="18">
        <f xml:space="preserve"> ROUND((J1322-L1322)/86400, 0)</f>
        <v>29</v>
      </c>
      <c r="P1322" t="b">
        <v>0</v>
      </c>
      <c r="Q1322">
        <v>3</v>
      </c>
      <c r="R1322" s="14">
        <f>IFERROR(ROUND(E1322/Q1322,2), "N/A")</f>
        <v>167.67</v>
      </c>
      <c r="S1322" t="b">
        <v>0</v>
      </c>
      <c r="T1322" t="s">
        <v>8277</v>
      </c>
      <c r="U1322" t="s">
        <v>8279</v>
      </c>
    </row>
    <row r="1323" spans="1:21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s="12">
        <f>ROUND(E1323/D1323, 0)</f>
        <v>0</v>
      </c>
      <c r="G1323" t="s">
        <v>8219</v>
      </c>
      <c r="H1323" t="s">
        <v>8234</v>
      </c>
      <c r="I1323" t="s">
        <v>8254</v>
      </c>
      <c r="J1323">
        <v>1482515937</v>
      </c>
      <c r="K1323" s="9">
        <f>(J1323/86400) + DATE(1970,1,1)</f>
        <v>42727.74927083333</v>
      </c>
      <c r="L1323">
        <v>1479923937</v>
      </c>
      <c r="M1323" s="9">
        <f>(L1323/86400) + DATE(1970,1,1)</f>
        <v>42697.74927083333</v>
      </c>
      <c r="N1323" s="18">
        <f>YEAR(M1323)</f>
        <v>2016</v>
      </c>
      <c r="O1323" s="18">
        <f xml:space="preserve"> ROUND((J1323-L1323)/86400, 0)</f>
        <v>30</v>
      </c>
      <c r="P1323" t="b">
        <v>0</v>
      </c>
      <c r="Q1323">
        <v>7</v>
      </c>
      <c r="R1323" s="14">
        <f>IFERROR(ROUND(E1323/Q1323,2), "N/A")</f>
        <v>859.86</v>
      </c>
      <c r="S1323" t="b">
        <v>0</v>
      </c>
      <c r="T1323" t="s">
        <v>8277</v>
      </c>
      <c r="U1323" t="s">
        <v>8279</v>
      </c>
    </row>
    <row r="1324" spans="1:21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s="12">
        <f>ROUND(E1324/D1324, 0)</f>
        <v>0</v>
      </c>
      <c r="G1324" t="s">
        <v>8219</v>
      </c>
      <c r="H1324" t="s">
        <v>8224</v>
      </c>
      <c r="I1324" t="s">
        <v>8246</v>
      </c>
      <c r="J1324">
        <v>1432223125</v>
      </c>
      <c r="K1324" s="9">
        <f>(J1324/86400) + DATE(1970,1,1)</f>
        <v>42145.656539351854</v>
      </c>
      <c r="L1324">
        <v>1429631125</v>
      </c>
      <c r="M1324" s="9">
        <f>(L1324/86400) + DATE(1970,1,1)</f>
        <v>42115.656539351854</v>
      </c>
      <c r="N1324" s="18">
        <f>YEAR(M1324)</f>
        <v>2015</v>
      </c>
      <c r="O1324" s="18">
        <f xml:space="preserve"> ROUND((J1324-L1324)/86400, 0)</f>
        <v>30</v>
      </c>
      <c r="P1324" t="b">
        <v>0</v>
      </c>
      <c r="Q1324">
        <v>4</v>
      </c>
      <c r="R1324" s="14">
        <f>IFERROR(ROUND(E1324/Q1324,2), "N/A")</f>
        <v>26.5</v>
      </c>
      <c r="S1324" t="b">
        <v>0</v>
      </c>
      <c r="T1324" t="s">
        <v>8277</v>
      </c>
      <c r="U1324" t="s">
        <v>8279</v>
      </c>
    </row>
    <row r="1325" spans="1:21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s="12">
        <f>ROUND(E1325/D1325, 0)</f>
        <v>0</v>
      </c>
      <c r="G1325" t="s">
        <v>8219</v>
      </c>
      <c r="H1325" t="s">
        <v>8223</v>
      </c>
      <c r="I1325" t="s">
        <v>8245</v>
      </c>
      <c r="J1325">
        <v>1461653700</v>
      </c>
      <c r="K1325" s="9">
        <f>(J1325/86400) + DATE(1970,1,1)</f>
        <v>42486.288194444445</v>
      </c>
      <c r="L1325">
        <v>1458665146</v>
      </c>
      <c r="M1325" s="9">
        <f>(L1325/86400) + DATE(1970,1,1)</f>
        <v>42451.698449074072</v>
      </c>
      <c r="N1325" s="18">
        <f>YEAR(M1325)</f>
        <v>2016</v>
      </c>
      <c r="O1325" s="18">
        <f xml:space="preserve"> ROUND((J1325-L1325)/86400, 0)</f>
        <v>35</v>
      </c>
      <c r="P1325" t="b">
        <v>0</v>
      </c>
      <c r="Q1325">
        <v>44</v>
      </c>
      <c r="R1325" s="14">
        <f>IFERROR(ROUND(E1325/Q1325,2), "N/A")</f>
        <v>30.27</v>
      </c>
      <c r="S1325" t="b">
        <v>0</v>
      </c>
      <c r="T1325" t="s">
        <v>8277</v>
      </c>
      <c r="U1325" t="s">
        <v>8279</v>
      </c>
    </row>
    <row r="1326" spans="1:21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s="12">
        <f>ROUND(E1326/D1326, 0)</f>
        <v>0</v>
      </c>
      <c r="G1326" t="s">
        <v>8219</v>
      </c>
      <c r="H1326" t="s">
        <v>8223</v>
      </c>
      <c r="I1326" t="s">
        <v>8245</v>
      </c>
      <c r="J1326">
        <v>1476371552</v>
      </c>
      <c r="K1326" s="9">
        <f>(J1326/86400) + DATE(1970,1,1)</f>
        <v>42656.633703703701</v>
      </c>
      <c r="L1326">
        <v>1473779552</v>
      </c>
      <c r="M1326" s="9">
        <f>(L1326/86400) + DATE(1970,1,1)</f>
        <v>42626.633703703701</v>
      </c>
      <c r="N1326" s="18">
        <f>YEAR(M1326)</f>
        <v>2016</v>
      </c>
      <c r="O1326" s="18">
        <f xml:space="preserve"> ROUND((J1326-L1326)/86400, 0)</f>
        <v>30</v>
      </c>
      <c r="P1326" t="b">
        <v>0</v>
      </c>
      <c r="Q1326">
        <v>90</v>
      </c>
      <c r="R1326" s="14">
        <f>IFERROR(ROUND(E1326/Q1326,2), "N/A")</f>
        <v>54.67</v>
      </c>
      <c r="S1326" t="b">
        <v>0</v>
      </c>
      <c r="T1326" t="s">
        <v>8277</v>
      </c>
      <c r="U1326" t="s">
        <v>8279</v>
      </c>
    </row>
    <row r="1327" spans="1:21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s="12">
        <f>ROUND(E1327/D1327, 0)</f>
        <v>0</v>
      </c>
      <c r="G1327" t="s">
        <v>8219</v>
      </c>
      <c r="H1327" t="s">
        <v>8223</v>
      </c>
      <c r="I1327" t="s">
        <v>8245</v>
      </c>
      <c r="J1327">
        <v>1483063435</v>
      </c>
      <c r="K1327" s="9">
        <f>(J1327/86400) + DATE(1970,1,1)</f>
        <v>42734.086053240739</v>
      </c>
      <c r="L1327">
        <v>1480471435</v>
      </c>
      <c r="M1327" s="9">
        <f>(L1327/86400) + DATE(1970,1,1)</f>
        <v>42704.086053240739</v>
      </c>
      <c r="N1327" s="18">
        <f>YEAR(M1327)</f>
        <v>2016</v>
      </c>
      <c r="O1327" s="18">
        <f xml:space="preserve"> ROUND((J1327-L1327)/86400, 0)</f>
        <v>30</v>
      </c>
      <c r="P1327" t="b">
        <v>0</v>
      </c>
      <c r="Q1327">
        <v>8</v>
      </c>
      <c r="R1327" s="14">
        <f>IFERROR(ROUND(E1327/Q1327,2), "N/A")</f>
        <v>60.75</v>
      </c>
      <c r="S1327" t="b">
        <v>0</v>
      </c>
      <c r="T1327" t="s">
        <v>8277</v>
      </c>
      <c r="U1327" t="s">
        <v>8279</v>
      </c>
    </row>
    <row r="1328" spans="1:21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s="12">
        <f>ROUND(E1328/D1328, 0)</f>
        <v>0</v>
      </c>
      <c r="G1328" t="s">
        <v>8219</v>
      </c>
      <c r="H1328" t="s">
        <v>8223</v>
      </c>
      <c r="I1328" t="s">
        <v>8245</v>
      </c>
      <c r="J1328">
        <v>1421348428</v>
      </c>
      <c r="K1328" s="9">
        <f>(J1328/86400) + DATE(1970,1,1)</f>
        <v>42019.791990740741</v>
      </c>
      <c r="L1328">
        <v>1417460428</v>
      </c>
      <c r="M1328" s="9">
        <f>(L1328/86400) + DATE(1970,1,1)</f>
        <v>41974.791990740741</v>
      </c>
      <c r="N1328" s="18">
        <f>YEAR(M1328)</f>
        <v>2014</v>
      </c>
      <c r="O1328" s="18">
        <f xml:space="preserve"> ROUND((J1328-L1328)/86400, 0)</f>
        <v>45</v>
      </c>
      <c r="P1328" t="b">
        <v>0</v>
      </c>
      <c r="Q1328">
        <v>11</v>
      </c>
      <c r="R1328" s="14">
        <f>IFERROR(ROUND(E1328/Q1328,2), "N/A")</f>
        <v>102.73</v>
      </c>
      <c r="S1328" t="b">
        <v>0</v>
      </c>
      <c r="T1328" t="s">
        <v>8277</v>
      </c>
      <c r="U1328" t="s">
        <v>8279</v>
      </c>
    </row>
    <row r="1329" spans="1:21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s="12">
        <f>ROUND(E1329/D1329, 0)</f>
        <v>0</v>
      </c>
      <c r="G1329" t="s">
        <v>8219</v>
      </c>
      <c r="H1329" t="s">
        <v>8223</v>
      </c>
      <c r="I1329" t="s">
        <v>8245</v>
      </c>
      <c r="J1329">
        <v>1432916235</v>
      </c>
      <c r="K1329" s="9">
        <f>(J1329/86400) + DATE(1970,1,1)</f>
        <v>42153.678645833337</v>
      </c>
      <c r="L1329">
        <v>1430324235</v>
      </c>
      <c r="M1329" s="9">
        <f>(L1329/86400) + DATE(1970,1,1)</f>
        <v>42123.678645833337</v>
      </c>
      <c r="N1329" s="18">
        <f>YEAR(M1329)</f>
        <v>2015</v>
      </c>
      <c r="O1329" s="18">
        <f xml:space="preserve"> ROUND((J1329-L1329)/86400, 0)</f>
        <v>30</v>
      </c>
      <c r="P1329" t="b">
        <v>0</v>
      </c>
      <c r="Q1329">
        <v>41</v>
      </c>
      <c r="R1329" s="14">
        <f>IFERROR(ROUND(E1329/Q1329,2), "N/A")</f>
        <v>41.59</v>
      </c>
      <c r="S1329" t="b">
        <v>0</v>
      </c>
      <c r="T1329" t="s">
        <v>8277</v>
      </c>
      <c r="U1329" t="s">
        <v>8279</v>
      </c>
    </row>
    <row r="1330" spans="1:21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s="12">
        <f>ROUND(E1330/D1330, 0)</f>
        <v>0</v>
      </c>
      <c r="G1330" t="s">
        <v>8219</v>
      </c>
      <c r="H1330" t="s">
        <v>8223</v>
      </c>
      <c r="I1330" t="s">
        <v>8245</v>
      </c>
      <c r="J1330">
        <v>1476458734</v>
      </c>
      <c r="K1330" s="9">
        <f>(J1330/86400) + DATE(1970,1,1)</f>
        <v>42657.642754629633</v>
      </c>
      <c r="L1330">
        <v>1472570734</v>
      </c>
      <c r="M1330" s="9">
        <f>(L1330/86400) + DATE(1970,1,1)</f>
        <v>42612.642754629633</v>
      </c>
      <c r="N1330" s="18">
        <f>YEAR(M1330)</f>
        <v>2016</v>
      </c>
      <c r="O1330" s="18">
        <f xml:space="preserve"> ROUND((J1330-L1330)/86400, 0)</f>
        <v>45</v>
      </c>
      <c r="P1330" t="b">
        <v>0</v>
      </c>
      <c r="Q1330">
        <v>15</v>
      </c>
      <c r="R1330" s="14">
        <f>IFERROR(ROUND(E1330/Q1330,2), "N/A")</f>
        <v>116.53</v>
      </c>
      <c r="S1330" t="b">
        <v>0</v>
      </c>
      <c r="T1330" t="s">
        <v>8277</v>
      </c>
      <c r="U1330" t="s">
        <v>8279</v>
      </c>
    </row>
    <row r="1331" spans="1:21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s="12">
        <f>ROUND(E1331/D1331, 0)</f>
        <v>0</v>
      </c>
      <c r="G1331" t="s">
        <v>8219</v>
      </c>
      <c r="H1331" t="s">
        <v>8223</v>
      </c>
      <c r="I1331" t="s">
        <v>8245</v>
      </c>
      <c r="J1331">
        <v>1417501145</v>
      </c>
      <c r="K1331" s="9">
        <f>(J1331/86400) + DATE(1970,1,1)</f>
        <v>41975.263252314813</v>
      </c>
      <c r="L1331">
        <v>1414041545</v>
      </c>
      <c r="M1331" s="9">
        <f>(L1331/86400) + DATE(1970,1,1)</f>
        <v>41935.221585648149</v>
      </c>
      <c r="N1331" s="18">
        <f>YEAR(M1331)</f>
        <v>2014</v>
      </c>
      <c r="O1331" s="18">
        <f xml:space="preserve"> ROUND((J1331-L1331)/86400, 0)</f>
        <v>40</v>
      </c>
      <c r="P1331" t="b">
        <v>0</v>
      </c>
      <c r="Q1331">
        <v>9</v>
      </c>
      <c r="R1331" s="14">
        <f>IFERROR(ROUND(E1331/Q1331,2), "N/A")</f>
        <v>45.33</v>
      </c>
      <c r="S1331" t="b">
        <v>0</v>
      </c>
      <c r="T1331" t="s">
        <v>8277</v>
      </c>
      <c r="U1331" t="s">
        <v>8279</v>
      </c>
    </row>
    <row r="1332" spans="1:21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s="12">
        <f>ROUND(E1332/D1332, 0)</f>
        <v>0</v>
      </c>
      <c r="G1332" t="s">
        <v>8219</v>
      </c>
      <c r="H1332" t="s">
        <v>8223</v>
      </c>
      <c r="I1332" t="s">
        <v>8245</v>
      </c>
      <c r="J1332">
        <v>1467432000</v>
      </c>
      <c r="K1332" s="9">
        <f>(J1332/86400) + DATE(1970,1,1)</f>
        <v>42553.166666666672</v>
      </c>
      <c r="L1332">
        <v>1464763109</v>
      </c>
      <c r="M1332" s="9">
        <f>(L1332/86400) + DATE(1970,1,1)</f>
        <v>42522.276724537034</v>
      </c>
      <c r="N1332" s="18">
        <f>YEAR(M1332)</f>
        <v>2016</v>
      </c>
      <c r="O1332" s="18">
        <f xml:space="preserve"> ROUND((J1332-L1332)/86400, 0)</f>
        <v>31</v>
      </c>
      <c r="P1332" t="b">
        <v>0</v>
      </c>
      <c r="Q1332">
        <v>50</v>
      </c>
      <c r="R1332" s="14">
        <f>IFERROR(ROUND(E1332/Q1332,2), "N/A")</f>
        <v>157.46</v>
      </c>
      <c r="S1332" t="b">
        <v>0</v>
      </c>
      <c r="T1332" t="s">
        <v>8277</v>
      </c>
      <c r="U1332" t="s">
        <v>8279</v>
      </c>
    </row>
    <row r="1333" spans="1:21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s="12">
        <f>ROUND(E1333/D1333, 0)</f>
        <v>0</v>
      </c>
      <c r="G1333" t="s">
        <v>8219</v>
      </c>
      <c r="H1333" t="s">
        <v>8223</v>
      </c>
      <c r="I1333" t="s">
        <v>8245</v>
      </c>
      <c r="J1333">
        <v>1471435554</v>
      </c>
      <c r="K1333" s="9">
        <f>(J1333/86400) + DATE(1970,1,1)</f>
        <v>42599.50409722222</v>
      </c>
      <c r="L1333">
        <v>1468843554</v>
      </c>
      <c r="M1333" s="9">
        <f>(L1333/86400) + DATE(1970,1,1)</f>
        <v>42569.50409722222</v>
      </c>
      <c r="N1333" s="18">
        <f>YEAR(M1333)</f>
        <v>2016</v>
      </c>
      <c r="O1333" s="18">
        <f xml:space="preserve"> ROUND((J1333-L1333)/86400, 0)</f>
        <v>30</v>
      </c>
      <c r="P1333" t="b">
        <v>0</v>
      </c>
      <c r="Q1333">
        <v>34</v>
      </c>
      <c r="R1333" s="14">
        <f>IFERROR(ROUND(E1333/Q1333,2), "N/A")</f>
        <v>100.5</v>
      </c>
      <c r="S1333" t="b">
        <v>0</v>
      </c>
      <c r="T1333" t="s">
        <v>8277</v>
      </c>
      <c r="U1333" t="s">
        <v>8279</v>
      </c>
    </row>
    <row r="1334" spans="1:21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s="12">
        <f>ROUND(E1334/D1334, 0)</f>
        <v>0</v>
      </c>
      <c r="G1334" t="s">
        <v>8219</v>
      </c>
      <c r="H1334" t="s">
        <v>8239</v>
      </c>
      <c r="I1334" t="s">
        <v>8256</v>
      </c>
      <c r="J1334">
        <v>1485480408</v>
      </c>
      <c r="K1334" s="9">
        <f>(J1334/86400) + DATE(1970,1,1)</f>
        <v>42762.060277777782</v>
      </c>
      <c r="L1334">
        <v>1482888408</v>
      </c>
      <c r="M1334" s="9">
        <f>(L1334/86400) + DATE(1970,1,1)</f>
        <v>42732.060277777782</v>
      </c>
      <c r="N1334" s="18">
        <f>YEAR(M1334)</f>
        <v>2016</v>
      </c>
      <c r="O1334" s="18">
        <f xml:space="preserve"> ROUND((J1334-L1334)/86400, 0)</f>
        <v>30</v>
      </c>
      <c r="P1334" t="b">
        <v>0</v>
      </c>
      <c r="Q1334">
        <v>0</v>
      </c>
      <c r="R1334" s="14" t="str">
        <f>IFERROR(ROUND(E1334/Q1334,2), "N/A")</f>
        <v>N/A</v>
      </c>
      <c r="S1334" t="b">
        <v>0</v>
      </c>
      <c r="T1334" t="s">
        <v>8277</v>
      </c>
      <c r="U1334" t="s">
        <v>8279</v>
      </c>
    </row>
    <row r="1335" spans="1:21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s="12">
        <f>ROUND(E1335/D1335, 0)</f>
        <v>0</v>
      </c>
      <c r="G1335" t="s">
        <v>8219</v>
      </c>
      <c r="H1335" t="s">
        <v>8225</v>
      </c>
      <c r="I1335" t="s">
        <v>8247</v>
      </c>
      <c r="J1335">
        <v>1405478025</v>
      </c>
      <c r="K1335" s="9">
        <f>(J1335/86400) + DATE(1970,1,1)</f>
        <v>41836.106770833336</v>
      </c>
      <c r="L1335">
        <v>1402886025</v>
      </c>
      <c r="M1335" s="9">
        <f>(L1335/86400) + DATE(1970,1,1)</f>
        <v>41806.106770833336</v>
      </c>
      <c r="N1335" s="18">
        <f>YEAR(M1335)</f>
        <v>2014</v>
      </c>
      <c r="O1335" s="18">
        <f xml:space="preserve"> ROUND((J1335-L1335)/86400, 0)</f>
        <v>30</v>
      </c>
      <c r="P1335" t="b">
        <v>0</v>
      </c>
      <c r="Q1335">
        <v>0</v>
      </c>
      <c r="R1335" s="14" t="str">
        <f>IFERROR(ROUND(E1335/Q1335,2), "N/A")</f>
        <v>N/A</v>
      </c>
      <c r="S1335" t="b">
        <v>0</v>
      </c>
      <c r="T1335" t="s">
        <v>8277</v>
      </c>
      <c r="U1335" t="s">
        <v>8279</v>
      </c>
    </row>
    <row r="1336" spans="1:21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s="12">
        <f>ROUND(E1336/D1336, 0)</f>
        <v>0</v>
      </c>
      <c r="G1336" t="s">
        <v>8219</v>
      </c>
      <c r="H1336" t="s">
        <v>8223</v>
      </c>
      <c r="I1336" t="s">
        <v>8245</v>
      </c>
      <c r="J1336">
        <v>1457721287</v>
      </c>
      <c r="K1336" s="9">
        <f>(J1336/86400) + DATE(1970,1,1)</f>
        <v>42440.774155092593</v>
      </c>
      <c r="L1336">
        <v>1455129287</v>
      </c>
      <c r="M1336" s="9">
        <f>(L1336/86400) + DATE(1970,1,1)</f>
        <v>42410.774155092593</v>
      </c>
      <c r="N1336" s="18">
        <f>YEAR(M1336)</f>
        <v>2016</v>
      </c>
      <c r="O1336" s="18">
        <f xml:space="preserve"> ROUND((J1336-L1336)/86400, 0)</f>
        <v>30</v>
      </c>
      <c r="P1336" t="b">
        <v>0</v>
      </c>
      <c r="Q1336">
        <v>276</v>
      </c>
      <c r="R1336" s="14">
        <f>IFERROR(ROUND(E1336/Q1336,2), "N/A")</f>
        <v>51.82</v>
      </c>
      <c r="S1336" t="b">
        <v>0</v>
      </c>
      <c r="T1336" t="s">
        <v>8277</v>
      </c>
      <c r="U1336" t="s">
        <v>8279</v>
      </c>
    </row>
    <row r="1337" spans="1:21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s="12">
        <f>ROUND(E1337/D1337, 0)</f>
        <v>0</v>
      </c>
      <c r="G1337" t="s">
        <v>8219</v>
      </c>
      <c r="H1337" t="s">
        <v>8223</v>
      </c>
      <c r="I1337" t="s">
        <v>8245</v>
      </c>
      <c r="J1337">
        <v>1449354502</v>
      </c>
      <c r="K1337" s="9">
        <f>(J1337/86400) + DATE(1970,1,1)</f>
        <v>42343.936365740738</v>
      </c>
      <c r="L1337">
        <v>1446762502</v>
      </c>
      <c r="M1337" s="9">
        <f>(L1337/86400) + DATE(1970,1,1)</f>
        <v>42313.936365740738</v>
      </c>
      <c r="N1337" s="18">
        <f>YEAR(M1337)</f>
        <v>2015</v>
      </c>
      <c r="O1337" s="18">
        <f xml:space="preserve"> ROUND((J1337-L1337)/86400, 0)</f>
        <v>30</v>
      </c>
      <c r="P1337" t="b">
        <v>0</v>
      </c>
      <c r="Q1337">
        <v>16</v>
      </c>
      <c r="R1337" s="14">
        <f>IFERROR(ROUND(E1337/Q1337,2), "N/A")</f>
        <v>308.75</v>
      </c>
      <c r="S1337" t="b">
        <v>0</v>
      </c>
      <c r="T1337" t="s">
        <v>8277</v>
      </c>
      <c r="U1337" t="s">
        <v>8279</v>
      </c>
    </row>
    <row r="1338" spans="1:21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s="12">
        <f>ROUND(E1338/D1338, 0)</f>
        <v>1</v>
      </c>
      <c r="G1338" t="s">
        <v>8219</v>
      </c>
      <c r="H1338" t="s">
        <v>8223</v>
      </c>
      <c r="I1338" t="s">
        <v>8245</v>
      </c>
      <c r="J1338">
        <v>1418849028</v>
      </c>
      <c r="K1338" s="9">
        <f>(J1338/86400) + DATE(1970,1,1)</f>
        <v>41990.863750000004</v>
      </c>
      <c r="L1338">
        <v>1415825028</v>
      </c>
      <c r="M1338" s="9">
        <f>(L1338/86400) + DATE(1970,1,1)</f>
        <v>41955.863750000004</v>
      </c>
      <c r="N1338" s="18">
        <f>YEAR(M1338)</f>
        <v>2014</v>
      </c>
      <c r="O1338" s="18">
        <f xml:space="preserve"> ROUND((J1338-L1338)/86400, 0)</f>
        <v>35</v>
      </c>
      <c r="P1338" t="b">
        <v>0</v>
      </c>
      <c r="Q1338">
        <v>224</v>
      </c>
      <c r="R1338" s="14">
        <f>IFERROR(ROUND(E1338/Q1338,2), "N/A")</f>
        <v>379.23</v>
      </c>
      <c r="S1338" t="b">
        <v>0</v>
      </c>
      <c r="T1338" t="s">
        <v>8277</v>
      </c>
      <c r="U1338" t="s">
        <v>8279</v>
      </c>
    </row>
    <row r="1339" spans="1:21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s="12">
        <f>ROUND(E1339/D1339, 0)</f>
        <v>0</v>
      </c>
      <c r="G1339" t="s">
        <v>8219</v>
      </c>
      <c r="H1339" t="s">
        <v>8223</v>
      </c>
      <c r="I1339" t="s">
        <v>8245</v>
      </c>
      <c r="J1339">
        <v>1488549079</v>
      </c>
      <c r="K1339" s="9">
        <f>(J1339/86400) + DATE(1970,1,1)</f>
        <v>42797.577303240745</v>
      </c>
      <c r="L1339">
        <v>1485957079</v>
      </c>
      <c r="M1339" s="9">
        <f>(L1339/86400) + DATE(1970,1,1)</f>
        <v>42767.577303240745</v>
      </c>
      <c r="N1339" s="18">
        <f>YEAR(M1339)</f>
        <v>2017</v>
      </c>
      <c r="O1339" s="18">
        <f xml:space="preserve"> ROUND((J1339-L1339)/86400, 0)</f>
        <v>30</v>
      </c>
      <c r="P1339" t="b">
        <v>0</v>
      </c>
      <c r="Q1339">
        <v>140</v>
      </c>
      <c r="R1339" s="14">
        <f>IFERROR(ROUND(E1339/Q1339,2), "N/A")</f>
        <v>176.36</v>
      </c>
      <c r="S1339" t="b">
        <v>0</v>
      </c>
      <c r="T1339" t="s">
        <v>8277</v>
      </c>
      <c r="U1339" t="s">
        <v>8279</v>
      </c>
    </row>
    <row r="1340" spans="1:21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s="12">
        <f>ROUND(E1340/D1340, 0)</f>
        <v>0</v>
      </c>
      <c r="G1340" t="s">
        <v>8219</v>
      </c>
      <c r="H1340" t="s">
        <v>8223</v>
      </c>
      <c r="I1340" t="s">
        <v>8245</v>
      </c>
      <c r="J1340">
        <v>1438543033</v>
      </c>
      <c r="K1340" s="9">
        <f>(J1340/86400) + DATE(1970,1,1)</f>
        <v>42218.803622685184</v>
      </c>
      <c r="L1340">
        <v>1435951033</v>
      </c>
      <c r="M1340" s="9">
        <f>(L1340/86400) + DATE(1970,1,1)</f>
        <v>42188.803622685184</v>
      </c>
      <c r="N1340" s="18">
        <f>YEAR(M1340)</f>
        <v>2015</v>
      </c>
      <c r="O1340" s="18">
        <f xml:space="preserve"> ROUND((J1340-L1340)/86400, 0)</f>
        <v>30</v>
      </c>
      <c r="P1340" t="b">
        <v>0</v>
      </c>
      <c r="Q1340">
        <v>15</v>
      </c>
      <c r="R1340" s="14">
        <f>IFERROR(ROUND(E1340/Q1340,2), "N/A")</f>
        <v>66.069999999999993</v>
      </c>
      <c r="S1340" t="b">
        <v>0</v>
      </c>
      <c r="T1340" t="s">
        <v>8277</v>
      </c>
      <c r="U1340" t="s">
        <v>8279</v>
      </c>
    </row>
    <row r="1341" spans="1:21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s="12">
        <f>ROUND(E1341/D1341, 0)</f>
        <v>0</v>
      </c>
      <c r="G1341" t="s">
        <v>8219</v>
      </c>
      <c r="H1341" t="s">
        <v>8223</v>
      </c>
      <c r="I1341" t="s">
        <v>8245</v>
      </c>
      <c r="J1341">
        <v>1418056315</v>
      </c>
      <c r="K1341" s="9">
        <f>(J1341/86400) + DATE(1970,1,1)</f>
        <v>41981.688831018517</v>
      </c>
      <c r="L1341">
        <v>1414164715</v>
      </c>
      <c r="M1341" s="9">
        <f>(L1341/86400) + DATE(1970,1,1)</f>
        <v>41936.647164351853</v>
      </c>
      <c r="N1341" s="18">
        <f>YEAR(M1341)</f>
        <v>2014</v>
      </c>
      <c r="O1341" s="18">
        <f xml:space="preserve"> ROUND((J1341-L1341)/86400, 0)</f>
        <v>45</v>
      </c>
      <c r="P1341" t="b">
        <v>0</v>
      </c>
      <c r="Q1341">
        <v>37</v>
      </c>
      <c r="R1341" s="14">
        <f>IFERROR(ROUND(E1341/Q1341,2), "N/A")</f>
        <v>89.65</v>
      </c>
      <c r="S1341" t="b">
        <v>0</v>
      </c>
      <c r="T1341" t="s">
        <v>8277</v>
      </c>
      <c r="U1341" t="s">
        <v>8279</v>
      </c>
    </row>
    <row r="1342" spans="1:21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s="12">
        <f>ROUND(E1342/D1342, 0)</f>
        <v>0</v>
      </c>
      <c r="G1342" t="s">
        <v>8219</v>
      </c>
      <c r="H1342" t="s">
        <v>8223</v>
      </c>
      <c r="I1342" t="s">
        <v>8245</v>
      </c>
      <c r="J1342">
        <v>1408112253</v>
      </c>
      <c r="K1342" s="9">
        <f>(J1342/86400) + DATE(1970,1,1)</f>
        <v>41866.595520833333</v>
      </c>
      <c r="L1342">
        <v>1405520253</v>
      </c>
      <c r="M1342" s="9">
        <f>(L1342/86400) + DATE(1970,1,1)</f>
        <v>41836.595520833333</v>
      </c>
      <c r="N1342" s="18">
        <f>YEAR(M1342)</f>
        <v>2014</v>
      </c>
      <c r="O1342" s="18">
        <f xml:space="preserve"> ROUND((J1342-L1342)/86400, 0)</f>
        <v>30</v>
      </c>
      <c r="P1342" t="b">
        <v>0</v>
      </c>
      <c r="Q1342">
        <v>0</v>
      </c>
      <c r="R1342" s="14" t="str">
        <f>IFERROR(ROUND(E1342/Q1342,2), "N/A")</f>
        <v>N/A</v>
      </c>
      <c r="S1342" t="b">
        <v>0</v>
      </c>
      <c r="T1342" t="s">
        <v>8277</v>
      </c>
      <c r="U1342" t="s">
        <v>8279</v>
      </c>
    </row>
    <row r="1343" spans="1:21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s="12">
        <f>ROUND(E1343/D1343, 0)</f>
        <v>1</v>
      </c>
      <c r="G1343" t="s">
        <v>8219</v>
      </c>
      <c r="H1343" t="s">
        <v>8224</v>
      </c>
      <c r="I1343" t="s">
        <v>8246</v>
      </c>
      <c r="J1343">
        <v>1475333917</v>
      </c>
      <c r="K1343" s="9">
        <f>(J1343/86400) + DATE(1970,1,1)</f>
        <v>42644.624039351853</v>
      </c>
      <c r="L1343">
        <v>1472569117</v>
      </c>
      <c r="M1343" s="9">
        <f>(L1343/86400) + DATE(1970,1,1)</f>
        <v>42612.624039351853</v>
      </c>
      <c r="N1343" s="18">
        <f>YEAR(M1343)</f>
        <v>2016</v>
      </c>
      <c r="O1343" s="18">
        <f xml:space="preserve"> ROUND((J1343-L1343)/86400, 0)</f>
        <v>32</v>
      </c>
      <c r="P1343" t="b">
        <v>0</v>
      </c>
      <c r="Q1343">
        <v>46</v>
      </c>
      <c r="R1343" s="14">
        <f>IFERROR(ROUND(E1343/Q1343,2), "N/A")</f>
        <v>382.39</v>
      </c>
      <c r="S1343" t="b">
        <v>0</v>
      </c>
      <c r="T1343" t="s">
        <v>8277</v>
      </c>
      <c r="U1343" t="s">
        <v>8279</v>
      </c>
    </row>
    <row r="1344" spans="1:21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s="12">
        <f>ROUND(E1344/D1344, 0)</f>
        <v>0</v>
      </c>
      <c r="G1344" t="s">
        <v>8219</v>
      </c>
      <c r="H1344" t="s">
        <v>8223</v>
      </c>
      <c r="I1344" t="s">
        <v>8245</v>
      </c>
      <c r="J1344">
        <v>1437161739</v>
      </c>
      <c r="K1344" s="9">
        <f>(J1344/86400) + DATE(1970,1,1)</f>
        <v>42202.816423611112</v>
      </c>
      <c r="L1344">
        <v>1434569739</v>
      </c>
      <c r="M1344" s="9">
        <f>(L1344/86400) + DATE(1970,1,1)</f>
        <v>42172.816423611112</v>
      </c>
      <c r="N1344" s="18">
        <f>YEAR(M1344)</f>
        <v>2015</v>
      </c>
      <c r="O1344" s="18">
        <f xml:space="preserve"> ROUND((J1344-L1344)/86400, 0)</f>
        <v>30</v>
      </c>
      <c r="P1344" t="b">
        <v>0</v>
      </c>
      <c r="Q1344">
        <v>1</v>
      </c>
      <c r="R1344" s="14">
        <f>IFERROR(ROUND(E1344/Q1344,2), "N/A")</f>
        <v>100</v>
      </c>
      <c r="S1344" t="b">
        <v>0</v>
      </c>
      <c r="T1344" t="s">
        <v>8277</v>
      </c>
      <c r="U1344" t="s">
        <v>8279</v>
      </c>
    </row>
    <row r="1345" spans="1:21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s="12">
        <f>ROUND(E1345/D1345, 0)</f>
        <v>1</v>
      </c>
      <c r="G1345" t="s">
        <v>8219</v>
      </c>
      <c r="H1345" t="s">
        <v>8223</v>
      </c>
      <c r="I1345" t="s">
        <v>8245</v>
      </c>
      <c r="J1345">
        <v>1471579140</v>
      </c>
      <c r="K1345" s="9">
        <f>(J1345/86400) + DATE(1970,1,1)</f>
        <v>42601.165972222225</v>
      </c>
      <c r="L1345">
        <v>1466512683</v>
      </c>
      <c r="M1345" s="9">
        <f>(L1345/86400) + DATE(1970,1,1)</f>
        <v>42542.526423611111</v>
      </c>
      <c r="N1345" s="18">
        <f>YEAR(M1345)</f>
        <v>2016</v>
      </c>
      <c r="O1345" s="18">
        <f xml:space="preserve"> ROUND((J1345-L1345)/86400, 0)</f>
        <v>59</v>
      </c>
      <c r="P1345" t="b">
        <v>0</v>
      </c>
      <c r="Q1345">
        <v>323</v>
      </c>
      <c r="R1345" s="14">
        <f>IFERROR(ROUND(E1345/Q1345,2), "N/A")</f>
        <v>158.36000000000001</v>
      </c>
      <c r="S1345" t="b">
        <v>0</v>
      </c>
      <c r="T1345" t="s">
        <v>8277</v>
      </c>
      <c r="U1345" t="s">
        <v>8279</v>
      </c>
    </row>
    <row r="1346" spans="1:21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s="12">
        <f>ROUND(E1346/D1346, 0)</f>
        <v>4</v>
      </c>
      <c r="G1346" t="s">
        <v>8218</v>
      </c>
      <c r="H1346" t="s">
        <v>8228</v>
      </c>
      <c r="I1346" t="s">
        <v>8250</v>
      </c>
      <c r="J1346">
        <v>1467313039</v>
      </c>
      <c r="K1346" s="9">
        <f>(J1346/86400) + DATE(1970,1,1)</f>
        <v>42551.789803240739</v>
      </c>
      <c r="L1346">
        <v>1464807439</v>
      </c>
      <c r="M1346" s="9">
        <f>(L1346/86400) + DATE(1970,1,1)</f>
        <v>42522.789803240739</v>
      </c>
      <c r="N1346" s="18">
        <f>YEAR(M1346)</f>
        <v>2016</v>
      </c>
      <c r="O1346" s="18">
        <f xml:space="preserve"> ROUND((J1346-L1346)/86400, 0)</f>
        <v>29</v>
      </c>
      <c r="P1346" t="b">
        <v>0</v>
      </c>
      <c r="Q1346">
        <v>139</v>
      </c>
      <c r="R1346" s="14">
        <f>IFERROR(ROUND(E1346/Q1346,2), "N/A")</f>
        <v>40.76</v>
      </c>
      <c r="S1346" t="b">
        <v>1</v>
      </c>
      <c r="T1346" t="s">
        <v>8280</v>
      </c>
      <c r="U1346" t="s">
        <v>8281</v>
      </c>
    </row>
    <row r="1347" spans="1:21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s="12">
        <f>ROUND(E1347/D1347, 0)</f>
        <v>1</v>
      </c>
      <c r="G1347" t="s">
        <v>8218</v>
      </c>
      <c r="H1347" t="s">
        <v>8223</v>
      </c>
      <c r="I1347" t="s">
        <v>8245</v>
      </c>
      <c r="J1347">
        <v>1405366359</v>
      </c>
      <c r="K1347" s="9">
        <f>(J1347/86400) + DATE(1970,1,1)</f>
        <v>41834.814340277779</v>
      </c>
      <c r="L1347">
        <v>1402342359</v>
      </c>
      <c r="M1347" s="9">
        <f>(L1347/86400) + DATE(1970,1,1)</f>
        <v>41799.814340277779</v>
      </c>
      <c r="N1347" s="18">
        <f>YEAR(M1347)</f>
        <v>2014</v>
      </c>
      <c r="O1347" s="18">
        <f xml:space="preserve"> ROUND((J1347-L1347)/86400, 0)</f>
        <v>35</v>
      </c>
      <c r="P1347" t="b">
        <v>0</v>
      </c>
      <c r="Q1347">
        <v>7</v>
      </c>
      <c r="R1347" s="14">
        <f>IFERROR(ROUND(E1347/Q1347,2), "N/A")</f>
        <v>53.57</v>
      </c>
      <c r="S1347" t="b">
        <v>1</v>
      </c>
      <c r="T1347" t="s">
        <v>8280</v>
      </c>
      <c r="U1347" t="s">
        <v>8281</v>
      </c>
    </row>
    <row r="1348" spans="1:21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s="12">
        <f>ROUND(E1348/D1348, 0)</f>
        <v>1</v>
      </c>
      <c r="G1348" t="s">
        <v>8218</v>
      </c>
      <c r="H1348" t="s">
        <v>8223</v>
      </c>
      <c r="I1348" t="s">
        <v>8245</v>
      </c>
      <c r="J1348">
        <v>1372297751</v>
      </c>
      <c r="K1348" s="9">
        <f>(J1348/86400) + DATE(1970,1,1)</f>
        <v>41452.075821759259</v>
      </c>
      <c r="L1348">
        <v>1369705751</v>
      </c>
      <c r="M1348" s="9">
        <f>(L1348/86400) + DATE(1970,1,1)</f>
        <v>41422.075821759259</v>
      </c>
      <c r="N1348" s="18">
        <f>YEAR(M1348)</f>
        <v>2013</v>
      </c>
      <c r="O1348" s="18">
        <f xml:space="preserve"> ROUND((J1348-L1348)/86400, 0)</f>
        <v>30</v>
      </c>
      <c r="P1348" t="b">
        <v>0</v>
      </c>
      <c r="Q1348">
        <v>149</v>
      </c>
      <c r="R1348" s="14">
        <f>IFERROR(ROUND(E1348/Q1348,2), "N/A")</f>
        <v>48.45</v>
      </c>
      <c r="S1348" t="b">
        <v>1</v>
      </c>
      <c r="T1348" t="s">
        <v>8280</v>
      </c>
      <c r="U1348" t="s">
        <v>8281</v>
      </c>
    </row>
    <row r="1349" spans="1:21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s="12">
        <f>ROUND(E1349/D1349, 0)</f>
        <v>1</v>
      </c>
      <c r="G1349" t="s">
        <v>8218</v>
      </c>
      <c r="H1349" t="s">
        <v>8223</v>
      </c>
      <c r="I1349" t="s">
        <v>8245</v>
      </c>
      <c r="J1349">
        <v>1425741525</v>
      </c>
      <c r="K1349" s="9">
        <f>(J1349/86400) + DATE(1970,1,1)</f>
        <v>42070.638020833328</v>
      </c>
      <c r="L1349">
        <v>1423149525</v>
      </c>
      <c r="M1349" s="9">
        <f>(L1349/86400) + DATE(1970,1,1)</f>
        <v>42040.638020833328</v>
      </c>
      <c r="N1349" s="18">
        <f>YEAR(M1349)</f>
        <v>2015</v>
      </c>
      <c r="O1349" s="18">
        <f xml:space="preserve"> ROUND((J1349-L1349)/86400, 0)</f>
        <v>30</v>
      </c>
      <c r="P1349" t="b">
        <v>0</v>
      </c>
      <c r="Q1349">
        <v>31</v>
      </c>
      <c r="R1349" s="14">
        <f>IFERROR(ROUND(E1349/Q1349,2), "N/A")</f>
        <v>82.42</v>
      </c>
      <c r="S1349" t="b">
        <v>1</v>
      </c>
      <c r="T1349" t="s">
        <v>8280</v>
      </c>
      <c r="U1349" t="s">
        <v>8281</v>
      </c>
    </row>
    <row r="1350" spans="1:21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s="12">
        <f>ROUND(E1350/D1350, 0)</f>
        <v>1</v>
      </c>
      <c r="G1350" t="s">
        <v>8218</v>
      </c>
      <c r="H1350" t="s">
        <v>8223</v>
      </c>
      <c r="I1350" t="s">
        <v>8245</v>
      </c>
      <c r="J1350">
        <v>1418904533</v>
      </c>
      <c r="K1350" s="9">
        <f>(J1350/86400) + DATE(1970,1,1)</f>
        <v>41991.506168981483</v>
      </c>
      <c r="L1350">
        <v>1416485333</v>
      </c>
      <c r="M1350" s="9">
        <f>(L1350/86400) + DATE(1970,1,1)</f>
        <v>41963.506168981483</v>
      </c>
      <c r="N1350" s="18">
        <f>YEAR(M1350)</f>
        <v>2014</v>
      </c>
      <c r="O1350" s="18">
        <f xml:space="preserve"> ROUND((J1350-L1350)/86400, 0)</f>
        <v>28</v>
      </c>
      <c r="P1350" t="b">
        <v>0</v>
      </c>
      <c r="Q1350">
        <v>26</v>
      </c>
      <c r="R1350" s="14">
        <f>IFERROR(ROUND(E1350/Q1350,2), "N/A")</f>
        <v>230.19</v>
      </c>
      <c r="S1350" t="b">
        <v>1</v>
      </c>
      <c r="T1350" t="s">
        <v>8280</v>
      </c>
      <c r="U1350" t="s">
        <v>8281</v>
      </c>
    </row>
    <row r="1351" spans="1:21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s="12">
        <f>ROUND(E1351/D1351, 0)</f>
        <v>2</v>
      </c>
      <c r="G1351" t="s">
        <v>8218</v>
      </c>
      <c r="H1351" t="s">
        <v>8228</v>
      </c>
      <c r="I1351" t="s">
        <v>8250</v>
      </c>
      <c r="J1351">
        <v>1450249140</v>
      </c>
      <c r="K1351" s="9">
        <f>(J1351/86400) + DATE(1970,1,1)</f>
        <v>42354.290972222225</v>
      </c>
      <c r="L1351">
        <v>1447055935</v>
      </c>
      <c r="M1351" s="9">
        <f>(L1351/86400) + DATE(1970,1,1)</f>
        <v>42317.33258101852</v>
      </c>
      <c r="N1351" s="18">
        <f>YEAR(M1351)</f>
        <v>2015</v>
      </c>
      <c r="O1351" s="18">
        <f xml:space="preserve"> ROUND((J1351-L1351)/86400, 0)</f>
        <v>37</v>
      </c>
      <c r="P1351" t="b">
        <v>0</v>
      </c>
      <c r="Q1351">
        <v>172</v>
      </c>
      <c r="R1351" s="14">
        <f>IFERROR(ROUND(E1351/Q1351,2), "N/A")</f>
        <v>59.36</v>
      </c>
      <c r="S1351" t="b">
        <v>1</v>
      </c>
      <c r="T1351" t="s">
        <v>8280</v>
      </c>
      <c r="U1351" t="s">
        <v>8281</v>
      </c>
    </row>
    <row r="1352" spans="1:21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s="12">
        <f>ROUND(E1352/D1352, 0)</f>
        <v>1</v>
      </c>
      <c r="G1352" t="s">
        <v>8218</v>
      </c>
      <c r="H1352" t="s">
        <v>8223</v>
      </c>
      <c r="I1352" t="s">
        <v>8245</v>
      </c>
      <c r="J1352">
        <v>1451089134</v>
      </c>
      <c r="K1352" s="9">
        <f>(J1352/86400) + DATE(1970,1,1)</f>
        <v>42364.013124999998</v>
      </c>
      <c r="L1352">
        <v>1448497134</v>
      </c>
      <c r="M1352" s="9">
        <f>(L1352/86400) + DATE(1970,1,1)</f>
        <v>42334.013124999998</v>
      </c>
      <c r="N1352" s="18">
        <f>YEAR(M1352)</f>
        <v>2015</v>
      </c>
      <c r="O1352" s="18">
        <f xml:space="preserve"> ROUND((J1352-L1352)/86400, 0)</f>
        <v>30</v>
      </c>
      <c r="P1352" t="b">
        <v>0</v>
      </c>
      <c r="Q1352">
        <v>78</v>
      </c>
      <c r="R1352" s="14">
        <f>IFERROR(ROUND(E1352/Q1352,2), "N/A")</f>
        <v>66.7</v>
      </c>
      <c r="S1352" t="b">
        <v>1</v>
      </c>
      <c r="T1352" t="s">
        <v>8280</v>
      </c>
      <c r="U1352" t="s">
        <v>8281</v>
      </c>
    </row>
    <row r="1353" spans="1:21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s="12">
        <f>ROUND(E1353/D1353, 0)</f>
        <v>1</v>
      </c>
      <c r="G1353" t="s">
        <v>8218</v>
      </c>
      <c r="H1353" t="s">
        <v>8223</v>
      </c>
      <c r="I1353" t="s">
        <v>8245</v>
      </c>
      <c r="J1353">
        <v>1455299144</v>
      </c>
      <c r="K1353" s="9">
        <f>(J1353/86400) + DATE(1970,1,1)</f>
        <v>42412.74009259259</v>
      </c>
      <c r="L1353">
        <v>1452707144</v>
      </c>
      <c r="M1353" s="9">
        <f>(L1353/86400) + DATE(1970,1,1)</f>
        <v>42382.74009259259</v>
      </c>
      <c r="N1353" s="18">
        <f>YEAR(M1353)</f>
        <v>2016</v>
      </c>
      <c r="O1353" s="18">
        <f xml:space="preserve"> ROUND((J1353-L1353)/86400, 0)</f>
        <v>30</v>
      </c>
      <c r="P1353" t="b">
        <v>0</v>
      </c>
      <c r="Q1353">
        <v>120</v>
      </c>
      <c r="R1353" s="14">
        <f>IFERROR(ROUND(E1353/Q1353,2), "N/A")</f>
        <v>168.78</v>
      </c>
      <c r="S1353" t="b">
        <v>1</v>
      </c>
      <c r="T1353" t="s">
        <v>8280</v>
      </c>
      <c r="U1353" t="s">
        <v>8281</v>
      </c>
    </row>
    <row r="1354" spans="1:21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s="12">
        <f>ROUND(E1354/D1354, 0)</f>
        <v>1</v>
      </c>
      <c r="G1354" t="s">
        <v>8218</v>
      </c>
      <c r="H1354" t="s">
        <v>8223</v>
      </c>
      <c r="I1354" t="s">
        <v>8245</v>
      </c>
      <c r="J1354">
        <v>1441425540</v>
      </c>
      <c r="K1354" s="9">
        <f>(J1354/86400) + DATE(1970,1,1)</f>
        <v>42252.165972222225</v>
      </c>
      <c r="L1354">
        <v>1436968366</v>
      </c>
      <c r="M1354" s="9">
        <f>(L1354/86400) + DATE(1970,1,1)</f>
        <v>42200.578310185185</v>
      </c>
      <c r="N1354" s="18">
        <f>YEAR(M1354)</f>
        <v>2015</v>
      </c>
      <c r="O1354" s="18">
        <f xml:space="preserve"> ROUND((J1354-L1354)/86400, 0)</f>
        <v>52</v>
      </c>
      <c r="P1354" t="b">
        <v>0</v>
      </c>
      <c r="Q1354">
        <v>227</v>
      </c>
      <c r="R1354" s="14">
        <f>IFERROR(ROUND(E1354/Q1354,2), "N/A")</f>
        <v>59.97</v>
      </c>
      <c r="S1354" t="b">
        <v>1</v>
      </c>
      <c r="T1354" t="s">
        <v>8280</v>
      </c>
      <c r="U1354" t="s">
        <v>8281</v>
      </c>
    </row>
    <row r="1355" spans="1:21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s="12">
        <f>ROUND(E1355/D1355, 0)</f>
        <v>1</v>
      </c>
      <c r="G1355" t="s">
        <v>8218</v>
      </c>
      <c r="H1355" t="s">
        <v>8223</v>
      </c>
      <c r="I1355" t="s">
        <v>8245</v>
      </c>
      <c r="J1355">
        <v>1362960000</v>
      </c>
      <c r="K1355" s="9">
        <f>(J1355/86400) + DATE(1970,1,1)</f>
        <v>41344</v>
      </c>
      <c r="L1355">
        <v>1359946188</v>
      </c>
      <c r="M1355" s="9">
        <f>(L1355/86400) + DATE(1970,1,1)</f>
        <v>41309.11791666667</v>
      </c>
      <c r="N1355" s="18">
        <f>YEAR(M1355)</f>
        <v>2013</v>
      </c>
      <c r="O1355" s="18">
        <f xml:space="preserve"> ROUND((J1355-L1355)/86400, 0)</f>
        <v>35</v>
      </c>
      <c r="P1355" t="b">
        <v>0</v>
      </c>
      <c r="Q1355">
        <v>42</v>
      </c>
      <c r="R1355" s="14">
        <f>IFERROR(ROUND(E1355/Q1355,2), "N/A")</f>
        <v>31.81</v>
      </c>
      <c r="S1355" t="b">
        <v>1</v>
      </c>
      <c r="T1355" t="s">
        <v>8280</v>
      </c>
      <c r="U1355" t="s">
        <v>8281</v>
      </c>
    </row>
    <row r="1356" spans="1:21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s="12">
        <f>ROUND(E1356/D1356, 0)</f>
        <v>1</v>
      </c>
      <c r="G1356" t="s">
        <v>8218</v>
      </c>
      <c r="H1356" t="s">
        <v>8224</v>
      </c>
      <c r="I1356" t="s">
        <v>8246</v>
      </c>
      <c r="J1356">
        <v>1465672979</v>
      </c>
      <c r="K1356" s="9">
        <f>(J1356/86400) + DATE(1970,1,1)</f>
        <v>42532.807627314818</v>
      </c>
      <c r="L1356">
        <v>1463080979</v>
      </c>
      <c r="M1356" s="9">
        <f>(L1356/86400) + DATE(1970,1,1)</f>
        <v>42502.807627314818</v>
      </c>
      <c r="N1356" s="18">
        <f>YEAR(M1356)</f>
        <v>2016</v>
      </c>
      <c r="O1356" s="18">
        <f xml:space="preserve"> ROUND((J1356-L1356)/86400, 0)</f>
        <v>30</v>
      </c>
      <c r="P1356" t="b">
        <v>0</v>
      </c>
      <c r="Q1356">
        <v>64</v>
      </c>
      <c r="R1356" s="14">
        <f>IFERROR(ROUND(E1356/Q1356,2), "N/A")</f>
        <v>24.42</v>
      </c>
      <c r="S1356" t="b">
        <v>1</v>
      </c>
      <c r="T1356" t="s">
        <v>8280</v>
      </c>
      <c r="U1356" t="s">
        <v>8281</v>
      </c>
    </row>
    <row r="1357" spans="1:21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s="12">
        <f>ROUND(E1357/D1357, 0)</f>
        <v>1</v>
      </c>
      <c r="G1357" t="s">
        <v>8218</v>
      </c>
      <c r="H1357" t="s">
        <v>8224</v>
      </c>
      <c r="I1357" t="s">
        <v>8246</v>
      </c>
      <c r="J1357">
        <v>1354269600</v>
      </c>
      <c r="K1357" s="9">
        <f>(J1357/86400) + DATE(1970,1,1)</f>
        <v>41243.416666666664</v>
      </c>
      <c r="L1357">
        <v>1351663605</v>
      </c>
      <c r="M1357" s="9">
        <f>(L1357/86400) + DATE(1970,1,1)</f>
        <v>41213.254687499997</v>
      </c>
      <c r="N1357" s="18">
        <f>YEAR(M1357)</f>
        <v>2012</v>
      </c>
      <c r="O1357" s="18">
        <f xml:space="preserve"> ROUND((J1357-L1357)/86400, 0)</f>
        <v>30</v>
      </c>
      <c r="P1357" t="b">
        <v>0</v>
      </c>
      <c r="Q1357">
        <v>121</v>
      </c>
      <c r="R1357" s="14">
        <f>IFERROR(ROUND(E1357/Q1357,2), "N/A")</f>
        <v>25.35</v>
      </c>
      <c r="S1357" t="b">
        <v>1</v>
      </c>
      <c r="T1357" t="s">
        <v>8280</v>
      </c>
      <c r="U1357" t="s">
        <v>8281</v>
      </c>
    </row>
    <row r="1358" spans="1:21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s="12">
        <f>ROUND(E1358/D1358, 0)</f>
        <v>2</v>
      </c>
      <c r="G1358" t="s">
        <v>8218</v>
      </c>
      <c r="H1358" t="s">
        <v>8223</v>
      </c>
      <c r="I1358" t="s">
        <v>8245</v>
      </c>
      <c r="J1358">
        <v>1372985760</v>
      </c>
      <c r="K1358" s="9">
        <f>(J1358/86400) + DATE(1970,1,1)</f>
        <v>41460.038888888885</v>
      </c>
      <c r="L1358">
        <v>1370393760</v>
      </c>
      <c r="M1358" s="9">
        <f>(L1358/86400) + DATE(1970,1,1)</f>
        <v>41430.038888888885</v>
      </c>
      <c r="N1358" s="18">
        <f>YEAR(M1358)</f>
        <v>2013</v>
      </c>
      <c r="O1358" s="18">
        <f xml:space="preserve"> ROUND((J1358-L1358)/86400, 0)</f>
        <v>30</v>
      </c>
      <c r="P1358" t="b">
        <v>0</v>
      </c>
      <c r="Q1358">
        <v>87</v>
      </c>
      <c r="R1358" s="14">
        <f>IFERROR(ROUND(E1358/Q1358,2), "N/A")</f>
        <v>71.44</v>
      </c>
      <c r="S1358" t="b">
        <v>1</v>
      </c>
      <c r="T1358" t="s">
        <v>8280</v>
      </c>
      <c r="U1358" t="s">
        <v>8281</v>
      </c>
    </row>
    <row r="1359" spans="1:21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s="12">
        <f>ROUND(E1359/D1359, 0)</f>
        <v>1</v>
      </c>
      <c r="G1359" t="s">
        <v>8218</v>
      </c>
      <c r="H1359" t="s">
        <v>8223</v>
      </c>
      <c r="I1359" t="s">
        <v>8245</v>
      </c>
      <c r="J1359">
        <v>1362117540</v>
      </c>
      <c r="K1359" s="9">
        <f>(J1359/86400) + DATE(1970,1,1)</f>
        <v>41334.249305555553</v>
      </c>
      <c r="L1359">
        <v>1359587137</v>
      </c>
      <c r="M1359" s="9">
        <f>(L1359/86400) + DATE(1970,1,1)</f>
        <v>41304.962233796294</v>
      </c>
      <c r="N1359" s="18">
        <f>YEAR(M1359)</f>
        <v>2013</v>
      </c>
      <c r="O1359" s="18">
        <f xml:space="preserve"> ROUND((J1359-L1359)/86400, 0)</f>
        <v>29</v>
      </c>
      <c r="P1359" t="b">
        <v>0</v>
      </c>
      <c r="Q1359">
        <v>65</v>
      </c>
      <c r="R1359" s="14">
        <f>IFERROR(ROUND(E1359/Q1359,2), "N/A")</f>
        <v>38.549999999999997</v>
      </c>
      <c r="S1359" t="b">
        <v>1</v>
      </c>
      <c r="T1359" t="s">
        <v>8280</v>
      </c>
      <c r="U1359" t="s">
        <v>8281</v>
      </c>
    </row>
    <row r="1360" spans="1:21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s="12">
        <f>ROUND(E1360/D1360, 0)</f>
        <v>1</v>
      </c>
      <c r="G1360" t="s">
        <v>8218</v>
      </c>
      <c r="H1360" t="s">
        <v>8223</v>
      </c>
      <c r="I1360" t="s">
        <v>8245</v>
      </c>
      <c r="J1360">
        <v>1309009323</v>
      </c>
      <c r="K1360" s="9">
        <f>(J1360/86400) + DATE(1970,1,1)</f>
        <v>40719.570868055554</v>
      </c>
      <c r="L1360">
        <v>1306417323</v>
      </c>
      <c r="M1360" s="9">
        <f>(L1360/86400) + DATE(1970,1,1)</f>
        <v>40689.570868055554</v>
      </c>
      <c r="N1360" s="18">
        <f>YEAR(M1360)</f>
        <v>2011</v>
      </c>
      <c r="O1360" s="18">
        <f xml:space="preserve"> ROUND((J1360-L1360)/86400, 0)</f>
        <v>30</v>
      </c>
      <c r="P1360" t="b">
        <v>0</v>
      </c>
      <c r="Q1360">
        <v>49</v>
      </c>
      <c r="R1360" s="14">
        <f>IFERROR(ROUND(E1360/Q1360,2), "N/A")</f>
        <v>68.37</v>
      </c>
      <c r="S1360" t="b">
        <v>1</v>
      </c>
      <c r="T1360" t="s">
        <v>8280</v>
      </c>
      <c r="U1360" t="s">
        <v>8281</v>
      </c>
    </row>
    <row r="1361" spans="1:21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s="12">
        <f>ROUND(E1361/D1361, 0)</f>
        <v>1</v>
      </c>
      <c r="G1361" t="s">
        <v>8218</v>
      </c>
      <c r="H1361" t="s">
        <v>8223</v>
      </c>
      <c r="I1361" t="s">
        <v>8245</v>
      </c>
      <c r="J1361">
        <v>1309980790</v>
      </c>
      <c r="K1361" s="9">
        <f>(J1361/86400) + DATE(1970,1,1)</f>
        <v>40730.814699074072</v>
      </c>
      <c r="L1361">
        <v>1304623990</v>
      </c>
      <c r="M1361" s="9">
        <f>(L1361/86400) + DATE(1970,1,1)</f>
        <v>40668.814699074072</v>
      </c>
      <c r="N1361" s="18">
        <f>YEAR(M1361)</f>
        <v>2011</v>
      </c>
      <c r="O1361" s="18">
        <f xml:space="preserve"> ROUND((J1361-L1361)/86400, 0)</f>
        <v>62</v>
      </c>
      <c r="P1361" t="b">
        <v>0</v>
      </c>
      <c r="Q1361">
        <v>19</v>
      </c>
      <c r="R1361" s="14">
        <f>IFERROR(ROUND(E1361/Q1361,2), "N/A")</f>
        <v>40.21</v>
      </c>
      <c r="S1361" t="b">
        <v>1</v>
      </c>
      <c r="T1361" t="s">
        <v>8280</v>
      </c>
      <c r="U1361" t="s">
        <v>8281</v>
      </c>
    </row>
    <row r="1362" spans="1:21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s="12">
        <f>ROUND(E1362/D1362, 0)</f>
        <v>2</v>
      </c>
      <c r="G1362" t="s">
        <v>8218</v>
      </c>
      <c r="H1362" t="s">
        <v>8223</v>
      </c>
      <c r="I1362" t="s">
        <v>8245</v>
      </c>
      <c r="J1362">
        <v>1343943420</v>
      </c>
      <c r="K1362" s="9">
        <f>(J1362/86400) + DATE(1970,1,1)</f>
        <v>41123.900694444441</v>
      </c>
      <c r="L1362">
        <v>1341524220</v>
      </c>
      <c r="M1362" s="9">
        <f>(L1362/86400) + DATE(1970,1,1)</f>
        <v>41095.900694444441</v>
      </c>
      <c r="N1362" s="18">
        <f>YEAR(M1362)</f>
        <v>2012</v>
      </c>
      <c r="O1362" s="18">
        <f xml:space="preserve"> ROUND((J1362-L1362)/86400, 0)</f>
        <v>28</v>
      </c>
      <c r="P1362" t="b">
        <v>0</v>
      </c>
      <c r="Q1362">
        <v>81</v>
      </c>
      <c r="R1362" s="14">
        <f>IFERROR(ROUND(E1362/Q1362,2), "N/A")</f>
        <v>32.07</v>
      </c>
      <c r="S1362" t="b">
        <v>1</v>
      </c>
      <c r="T1362" t="s">
        <v>8280</v>
      </c>
      <c r="U1362" t="s">
        <v>8281</v>
      </c>
    </row>
    <row r="1363" spans="1:21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s="12">
        <f>ROUND(E1363/D1363, 0)</f>
        <v>1</v>
      </c>
      <c r="G1363" t="s">
        <v>8218</v>
      </c>
      <c r="H1363" t="s">
        <v>8224</v>
      </c>
      <c r="I1363" t="s">
        <v>8246</v>
      </c>
      <c r="J1363">
        <v>1403370772</v>
      </c>
      <c r="K1363" s="9">
        <f>(J1363/86400) + DATE(1970,1,1)</f>
        <v>41811.717268518521</v>
      </c>
      <c r="L1363">
        <v>1400778772</v>
      </c>
      <c r="M1363" s="9">
        <f>(L1363/86400) + DATE(1970,1,1)</f>
        <v>41781.717268518521</v>
      </c>
      <c r="N1363" s="18">
        <f>YEAR(M1363)</f>
        <v>2014</v>
      </c>
      <c r="O1363" s="18">
        <f xml:space="preserve"> ROUND((J1363-L1363)/86400, 0)</f>
        <v>30</v>
      </c>
      <c r="P1363" t="b">
        <v>0</v>
      </c>
      <c r="Q1363">
        <v>264</v>
      </c>
      <c r="R1363" s="14">
        <f>IFERROR(ROUND(E1363/Q1363,2), "N/A")</f>
        <v>28.63</v>
      </c>
      <c r="S1363" t="b">
        <v>1</v>
      </c>
      <c r="T1363" t="s">
        <v>8280</v>
      </c>
      <c r="U1363" t="s">
        <v>8281</v>
      </c>
    </row>
    <row r="1364" spans="1:21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s="12">
        <f>ROUND(E1364/D1364, 0)</f>
        <v>1</v>
      </c>
      <c r="G1364" t="s">
        <v>8218</v>
      </c>
      <c r="H1364" t="s">
        <v>8223</v>
      </c>
      <c r="I1364" t="s">
        <v>8245</v>
      </c>
      <c r="J1364">
        <v>1378592731</v>
      </c>
      <c r="K1364" s="9">
        <f>(J1364/86400) + DATE(1970,1,1)</f>
        <v>41524.934386574074</v>
      </c>
      <c r="L1364">
        <v>1373408731</v>
      </c>
      <c r="M1364" s="9">
        <f>(L1364/86400) + DATE(1970,1,1)</f>
        <v>41464.934386574074</v>
      </c>
      <c r="N1364" s="18">
        <f>YEAR(M1364)</f>
        <v>2013</v>
      </c>
      <c r="O1364" s="18">
        <f xml:space="preserve"> ROUND((J1364-L1364)/86400, 0)</f>
        <v>60</v>
      </c>
      <c r="P1364" t="b">
        <v>0</v>
      </c>
      <c r="Q1364">
        <v>25</v>
      </c>
      <c r="R1364" s="14">
        <f>IFERROR(ROUND(E1364/Q1364,2), "N/A")</f>
        <v>43.64</v>
      </c>
      <c r="S1364" t="b">
        <v>1</v>
      </c>
      <c r="T1364" t="s">
        <v>8280</v>
      </c>
      <c r="U1364" t="s">
        <v>8281</v>
      </c>
    </row>
    <row r="1365" spans="1:21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s="12">
        <f>ROUND(E1365/D1365, 0)</f>
        <v>1</v>
      </c>
      <c r="G1365" t="s">
        <v>8218</v>
      </c>
      <c r="H1365" t="s">
        <v>8223</v>
      </c>
      <c r="I1365" t="s">
        <v>8245</v>
      </c>
      <c r="J1365">
        <v>1455523140</v>
      </c>
      <c r="K1365" s="9">
        <f>(J1365/86400) + DATE(1970,1,1)</f>
        <v>42415.332638888889</v>
      </c>
      <c r="L1365">
        <v>1453925727</v>
      </c>
      <c r="M1365" s="9">
        <f>(L1365/86400) + DATE(1970,1,1)</f>
        <v>42396.8440625</v>
      </c>
      <c r="N1365" s="18">
        <f>YEAR(M1365)</f>
        <v>2016</v>
      </c>
      <c r="O1365" s="18">
        <f xml:space="preserve"> ROUND((J1365-L1365)/86400, 0)</f>
        <v>18</v>
      </c>
      <c r="P1365" t="b">
        <v>0</v>
      </c>
      <c r="Q1365">
        <v>5</v>
      </c>
      <c r="R1365" s="14">
        <f>IFERROR(ROUND(E1365/Q1365,2), "N/A")</f>
        <v>40</v>
      </c>
      <c r="S1365" t="b">
        <v>1</v>
      </c>
      <c r="T1365" t="s">
        <v>8280</v>
      </c>
      <c r="U1365" t="s">
        <v>8281</v>
      </c>
    </row>
    <row r="1366" spans="1:21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s="12">
        <f>ROUND(E1366/D1366, 0)</f>
        <v>1</v>
      </c>
      <c r="G1366" t="s">
        <v>8218</v>
      </c>
      <c r="H1366" t="s">
        <v>8231</v>
      </c>
      <c r="I1366" t="s">
        <v>8252</v>
      </c>
      <c r="J1366">
        <v>1420648906</v>
      </c>
      <c r="K1366" s="9">
        <f>(J1366/86400) + DATE(1970,1,1)</f>
        <v>42011.6956712963</v>
      </c>
      <c r="L1366">
        <v>1415464906</v>
      </c>
      <c r="M1366" s="9">
        <f>(L1366/86400) + DATE(1970,1,1)</f>
        <v>41951.6956712963</v>
      </c>
      <c r="N1366" s="18">
        <f>YEAR(M1366)</f>
        <v>2014</v>
      </c>
      <c r="O1366" s="18">
        <f xml:space="preserve"> ROUND((J1366-L1366)/86400, 0)</f>
        <v>60</v>
      </c>
      <c r="P1366" t="b">
        <v>0</v>
      </c>
      <c r="Q1366">
        <v>144</v>
      </c>
      <c r="R1366" s="14">
        <f>IFERROR(ROUND(E1366/Q1366,2), "N/A")</f>
        <v>346.04</v>
      </c>
      <c r="S1366" t="b">
        <v>1</v>
      </c>
      <c r="T1366" t="s">
        <v>8283</v>
      </c>
      <c r="U1366" t="s">
        <v>8284</v>
      </c>
    </row>
    <row r="1367" spans="1:21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s="12">
        <f>ROUND(E1367/D1367, 0)</f>
        <v>1</v>
      </c>
      <c r="G1367" t="s">
        <v>8218</v>
      </c>
      <c r="H1367" t="s">
        <v>8223</v>
      </c>
      <c r="I1367" t="s">
        <v>8245</v>
      </c>
      <c r="J1367">
        <v>1426523752</v>
      </c>
      <c r="K1367" s="9">
        <f>(J1367/86400) + DATE(1970,1,1)</f>
        <v>42079.691574074073</v>
      </c>
      <c r="L1367">
        <v>1423935352</v>
      </c>
      <c r="M1367" s="9">
        <f>(L1367/86400) + DATE(1970,1,1)</f>
        <v>42049.733240740738</v>
      </c>
      <c r="N1367" s="18">
        <f>YEAR(M1367)</f>
        <v>2015</v>
      </c>
      <c r="O1367" s="18">
        <f xml:space="preserve"> ROUND((J1367-L1367)/86400, 0)</f>
        <v>30</v>
      </c>
      <c r="P1367" t="b">
        <v>0</v>
      </c>
      <c r="Q1367">
        <v>92</v>
      </c>
      <c r="R1367" s="14">
        <f>IFERROR(ROUND(E1367/Q1367,2), "N/A")</f>
        <v>81.739999999999995</v>
      </c>
      <c r="S1367" t="b">
        <v>1</v>
      </c>
      <c r="T1367" t="s">
        <v>8283</v>
      </c>
      <c r="U1367" t="s">
        <v>8284</v>
      </c>
    </row>
    <row r="1368" spans="1:21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s="12">
        <f>ROUND(E1368/D1368, 0)</f>
        <v>1</v>
      </c>
      <c r="G1368" t="s">
        <v>8218</v>
      </c>
      <c r="H1368" t="s">
        <v>8223</v>
      </c>
      <c r="I1368" t="s">
        <v>8245</v>
      </c>
      <c r="J1368">
        <v>1417049663</v>
      </c>
      <c r="K1368" s="9">
        <f>(J1368/86400) + DATE(1970,1,1)</f>
        <v>41970.037766203706</v>
      </c>
      <c r="L1368">
        <v>1413158063</v>
      </c>
      <c r="M1368" s="9">
        <f>(L1368/86400) + DATE(1970,1,1)</f>
        <v>41924.996099537035</v>
      </c>
      <c r="N1368" s="18">
        <f>YEAR(M1368)</f>
        <v>2014</v>
      </c>
      <c r="O1368" s="18">
        <f xml:space="preserve"> ROUND((J1368-L1368)/86400, 0)</f>
        <v>45</v>
      </c>
      <c r="P1368" t="b">
        <v>0</v>
      </c>
      <c r="Q1368">
        <v>147</v>
      </c>
      <c r="R1368" s="14">
        <f>IFERROR(ROUND(E1368/Q1368,2), "N/A")</f>
        <v>64.540000000000006</v>
      </c>
      <c r="S1368" t="b">
        <v>1</v>
      </c>
      <c r="T1368" t="s">
        <v>8283</v>
      </c>
      <c r="U1368" t="s">
        <v>8284</v>
      </c>
    </row>
    <row r="1369" spans="1:21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s="12">
        <f>ROUND(E1369/D1369, 0)</f>
        <v>1</v>
      </c>
      <c r="G1369" t="s">
        <v>8218</v>
      </c>
      <c r="H1369" t="s">
        <v>8223</v>
      </c>
      <c r="I1369" t="s">
        <v>8245</v>
      </c>
      <c r="J1369">
        <v>1447463050</v>
      </c>
      <c r="K1369" s="9">
        <f>(J1369/86400) + DATE(1970,1,1)</f>
        <v>42322.044560185182</v>
      </c>
      <c r="L1369">
        <v>1444867450</v>
      </c>
      <c r="M1369" s="9">
        <f>(L1369/86400) + DATE(1970,1,1)</f>
        <v>42292.002893518518</v>
      </c>
      <c r="N1369" s="18">
        <f>YEAR(M1369)</f>
        <v>2015</v>
      </c>
      <c r="O1369" s="18">
        <f xml:space="preserve"> ROUND((J1369-L1369)/86400, 0)</f>
        <v>30</v>
      </c>
      <c r="P1369" t="b">
        <v>0</v>
      </c>
      <c r="Q1369">
        <v>90</v>
      </c>
      <c r="R1369" s="14">
        <f>IFERROR(ROUND(E1369/Q1369,2), "N/A")</f>
        <v>63.48</v>
      </c>
      <c r="S1369" t="b">
        <v>1</v>
      </c>
      <c r="T1369" t="s">
        <v>8283</v>
      </c>
      <c r="U1369" t="s">
        <v>8284</v>
      </c>
    </row>
    <row r="1370" spans="1:21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s="12">
        <f>ROUND(E1370/D1370, 0)</f>
        <v>1</v>
      </c>
      <c r="G1370" t="s">
        <v>8218</v>
      </c>
      <c r="H1370" t="s">
        <v>8223</v>
      </c>
      <c r="I1370" t="s">
        <v>8245</v>
      </c>
      <c r="J1370">
        <v>1434342894</v>
      </c>
      <c r="K1370" s="9">
        <f>(J1370/86400) + DATE(1970,1,1)</f>
        <v>42170.190902777773</v>
      </c>
      <c r="L1370">
        <v>1432269294</v>
      </c>
      <c r="M1370" s="9">
        <f>(L1370/86400) + DATE(1970,1,1)</f>
        <v>42146.190902777773</v>
      </c>
      <c r="N1370" s="18">
        <f>YEAR(M1370)</f>
        <v>2015</v>
      </c>
      <c r="O1370" s="18">
        <f xml:space="preserve"> ROUND((J1370-L1370)/86400, 0)</f>
        <v>24</v>
      </c>
      <c r="P1370" t="b">
        <v>0</v>
      </c>
      <c r="Q1370">
        <v>87</v>
      </c>
      <c r="R1370" s="14">
        <f>IFERROR(ROUND(E1370/Q1370,2), "N/A")</f>
        <v>63.62</v>
      </c>
      <c r="S1370" t="b">
        <v>1</v>
      </c>
      <c r="T1370" t="s">
        <v>8283</v>
      </c>
      <c r="U1370" t="s">
        <v>8284</v>
      </c>
    </row>
    <row r="1371" spans="1:21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s="12">
        <f>ROUND(E1371/D1371, 0)</f>
        <v>1</v>
      </c>
      <c r="G1371" t="s">
        <v>8218</v>
      </c>
      <c r="H1371" t="s">
        <v>8223</v>
      </c>
      <c r="I1371" t="s">
        <v>8245</v>
      </c>
      <c r="J1371">
        <v>1397225746</v>
      </c>
      <c r="K1371" s="9">
        <f>(J1371/86400) + DATE(1970,1,1)</f>
        <v>41740.594282407408</v>
      </c>
      <c r="L1371">
        <v>1394633746</v>
      </c>
      <c r="M1371" s="9">
        <f>(L1371/86400) + DATE(1970,1,1)</f>
        <v>41710.594282407408</v>
      </c>
      <c r="N1371" s="18">
        <f>YEAR(M1371)</f>
        <v>2014</v>
      </c>
      <c r="O1371" s="18">
        <f xml:space="preserve"> ROUND((J1371-L1371)/86400, 0)</f>
        <v>30</v>
      </c>
      <c r="P1371" t="b">
        <v>0</v>
      </c>
      <c r="Q1371">
        <v>406</v>
      </c>
      <c r="R1371" s="14">
        <f>IFERROR(ROUND(E1371/Q1371,2), "N/A")</f>
        <v>83.97</v>
      </c>
      <c r="S1371" t="b">
        <v>1</v>
      </c>
      <c r="T1371" t="s">
        <v>8283</v>
      </c>
      <c r="U1371" t="s">
        <v>8284</v>
      </c>
    </row>
    <row r="1372" spans="1:21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s="12">
        <f>ROUND(E1372/D1372, 0)</f>
        <v>1</v>
      </c>
      <c r="G1372" t="s">
        <v>8218</v>
      </c>
      <c r="H1372" t="s">
        <v>8223</v>
      </c>
      <c r="I1372" t="s">
        <v>8245</v>
      </c>
      <c r="J1372">
        <v>1381881890</v>
      </c>
      <c r="K1372" s="9">
        <f>(J1372/86400) + DATE(1970,1,1)</f>
        <v>41563.00335648148</v>
      </c>
      <c r="L1372">
        <v>1380585890</v>
      </c>
      <c r="M1372" s="9">
        <f>(L1372/86400) + DATE(1970,1,1)</f>
        <v>41548.00335648148</v>
      </c>
      <c r="N1372" s="18">
        <f>YEAR(M1372)</f>
        <v>2013</v>
      </c>
      <c r="O1372" s="18">
        <f xml:space="preserve"> ROUND((J1372-L1372)/86400, 0)</f>
        <v>15</v>
      </c>
      <c r="P1372" t="b">
        <v>0</v>
      </c>
      <c r="Q1372">
        <v>20</v>
      </c>
      <c r="R1372" s="14">
        <f>IFERROR(ROUND(E1372/Q1372,2), "N/A")</f>
        <v>77.75</v>
      </c>
      <c r="S1372" t="b">
        <v>1</v>
      </c>
      <c r="T1372" t="s">
        <v>8283</v>
      </c>
      <c r="U1372" t="s">
        <v>8284</v>
      </c>
    </row>
    <row r="1373" spans="1:21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s="12">
        <f>ROUND(E1373/D1373, 0)</f>
        <v>1</v>
      </c>
      <c r="G1373" t="s">
        <v>8218</v>
      </c>
      <c r="H1373" t="s">
        <v>8223</v>
      </c>
      <c r="I1373" t="s">
        <v>8245</v>
      </c>
      <c r="J1373">
        <v>1431022342</v>
      </c>
      <c r="K1373" s="9">
        <f>(J1373/86400) + DATE(1970,1,1)</f>
        <v>42131.758587962962</v>
      </c>
      <c r="L1373">
        <v>1428430342</v>
      </c>
      <c r="M1373" s="9">
        <f>(L1373/86400) + DATE(1970,1,1)</f>
        <v>42101.758587962962</v>
      </c>
      <c r="N1373" s="18">
        <f>YEAR(M1373)</f>
        <v>2015</v>
      </c>
      <c r="O1373" s="18">
        <f xml:space="preserve"> ROUND((J1373-L1373)/86400, 0)</f>
        <v>30</v>
      </c>
      <c r="P1373" t="b">
        <v>0</v>
      </c>
      <c r="Q1373">
        <v>70</v>
      </c>
      <c r="R1373" s="14">
        <f>IFERROR(ROUND(E1373/Q1373,2), "N/A")</f>
        <v>107.07</v>
      </c>
      <c r="S1373" t="b">
        <v>1</v>
      </c>
      <c r="T1373" t="s">
        <v>8283</v>
      </c>
      <c r="U1373" t="s">
        <v>8284</v>
      </c>
    </row>
    <row r="1374" spans="1:21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s="12">
        <f>ROUND(E1374/D1374, 0)</f>
        <v>1</v>
      </c>
      <c r="G1374" t="s">
        <v>8218</v>
      </c>
      <c r="H1374" t="s">
        <v>8223</v>
      </c>
      <c r="I1374" t="s">
        <v>8245</v>
      </c>
      <c r="J1374">
        <v>1342115132</v>
      </c>
      <c r="K1374" s="9">
        <f>(J1374/86400) + DATE(1970,1,1)</f>
        <v>41102.739953703705</v>
      </c>
      <c r="L1374">
        <v>1339523132</v>
      </c>
      <c r="M1374" s="9">
        <f>(L1374/86400) + DATE(1970,1,1)</f>
        <v>41072.739953703705</v>
      </c>
      <c r="N1374" s="18">
        <f>YEAR(M1374)</f>
        <v>2012</v>
      </c>
      <c r="O1374" s="18">
        <f xml:space="preserve"> ROUND((J1374-L1374)/86400, 0)</f>
        <v>30</v>
      </c>
      <c r="P1374" t="b">
        <v>0</v>
      </c>
      <c r="Q1374">
        <v>16</v>
      </c>
      <c r="R1374" s="14">
        <f>IFERROR(ROUND(E1374/Q1374,2), "N/A")</f>
        <v>38.75</v>
      </c>
      <c r="S1374" t="b">
        <v>1</v>
      </c>
      <c r="T1374" t="s">
        <v>8283</v>
      </c>
      <c r="U1374" t="s">
        <v>8284</v>
      </c>
    </row>
    <row r="1375" spans="1:21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s="12">
        <f>ROUND(E1375/D1375, 0)</f>
        <v>1</v>
      </c>
      <c r="G1375" t="s">
        <v>8218</v>
      </c>
      <c r="H1375" t="s">
        <v>8223</v>
      </c>
      <c r="I1375" t="s">
        <v>8245</v>
      </c>
      <c r="J1375">
        <v>1483138233</v>
      </c>
      <c r="K1375" s="9">
        <f>(J1375/86400) + DATE(1970,1,1)</f>
        <v>42734.95177083333</v>
      </c>
      <c r="L1375">
        <v>1480546233</v>
      </c>
      <c r="M1375" s="9">
        <f>(L1375/86400) + DATE(1970,1,1)</f>
        <v>42704.95177083333</v>
      </c>
      <c r="N1375" s="18">
        <f>YEAR(M1375)</f>
        <v>2016</v>
      </c>
      <c r="O1375" s="18">
        <f xml:space="preserve"> ROUND((J1375-L1375)/86400, 0)</f>
        <v>30</v>
      </c>
      <c r="P1375" t="b">
        <v>0</v>
      </c>
      <c r="Q1375">
        <v>52</v>
      </c>
      <c r="R1375" s="14">
        <f>IFERROR(ROUND(E1375/Q1375,2), "N/A")</f>
        <v>201.94</v>
      </c>
      <c r="S1375" t="b">
        <v>1</v>
      </c>
      <c r="T1375" t="s">
        <v>8283</v>
      </c>
      <c r="U1375" t="s">
        <v>8284</v>
      </c>
    </row>
    <row r="1376" spans="1:21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s="12">
        <f>ROUND(E1376/D1376, 0)</f>
        <v>2</v>
      </c>
      <c r="G1376" t="s">
        <v>8218</v>
      </c>
      <c r="H1376" t="s">
        <v>8223</v>
      </c>
      <c r="I1376" t="s">
        <v>8245</v>
      </c>
      <c r="J1376">
        <v>1458874388</v>
      </c>
      <c r="K1376" s="9">
        <f>(J1376/86400) + DATE(1970,1,1)</f>
        <v>42454.12023148148</v>
      </c>
      <c r="L1376">
        <v>1456285988</v>
      </c>
      <c r="M1376" s="9">
        <f>(L1376/86400) + DATE(1970,1,1)</f>
        <v>42424.161898148144</v>
      </c>
      <c r="N1376" s="18">
        <f>YEAR(M1376)</f>
        <v>2016</v>
      </c>
      <c r="O1376" s="18">
        <f xml:space="preserve"> ROUND((J1376-L1376)/86400, 0)</f>
        <v>30</v>
      </c>
      <c r="P1376" t="b">
        <v>0</v>
      </c>
      <c r="Q1376">
        <v>66</v>
      </c>
      <c r="R1376" s="14">
        <f>IFERROR(ROUND(E1376/Q1376,2), "N/A")</f>
        <v>43.06</v>
      </c>
      <c r="S1376" t="b">
        <v>1</v>
      </c>
      <c r="T1376" t="s">
        <v>8283</v>
      </c>
      <c r="U1376" t="s">
        <v>8284</v>
      </c>
    </row>
    <row r="1377" spans="1:21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s="12">
        <f>ROUND(E1377/D1377, 0)</f>
        <v>2</v>
      </c>
      <c r="G1377" t="s">
        <v>8218</v>
      </c>
      <c r="H1377" t="s">
        <v>8229</v>
      </c>
      <c r="I1377" t="s">
        <v>8248</v>
      </c>
      <c r="J1377">
        <v>1484444119</v>
      </c>
      <c r="K1377" s="9">
        <f>(J1377/86400) + DATE(1970,1,1)</f>
        <v>42750.066192129627</v>
      </c>
      <c r="L1377">
        <v>1481852119</v>
      </c>
      <c r="M1377" s="9">
        <f>(L1377/86400) + DATE(1970,1,1)</f>
        <v>42720.066192129627</v>
      </c>
      <c r="N1377" s="18">
        <f>YEAR(M1377)</f>
        <v>2016</v>
      </c>
      <c r="O1377" s="18">
        <f xml:space="preserve"> ROUND((J1377-L1377)/86400, 0)</f>
        <v>30</v>
      </c>
      <c r="P1377" t="b">
        <v>0</v>
      </c>
      <c r="Q1377">
        <v>109</v>
      </c>
      <c r="R1377" s="14">
        <f>IFERROR(ROUND(E1377/Q1377,2), "N/A")</f>
        <v>62.87</v>
      </c>
      <c r="S1377" t="b">
        <v>1</v>
      </c>
      <c r="T1377" t="s">
        <v>8283</v>
      </c>
      <c r="U1377" t="s">
        <v>8284</v>
      </c>
    </row>
    <row r="1378" spans="1:21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s="12">
        <f>ROUND(E1378/D1378, 0)</f>
        <v>3</v>
      </c>
      <c r="G1378" t="s">
        <v>8218</v>
      </c>
      <c r="H1378" t="s">
        <v>8224</v>
      </c>
      <c r="I1378" t="s">
        <v>8246</v>
      </c>
      <c r="J1378">
        <v>1480784606</v>
      </c>
      <c r="K1378" s="9">
        <f>(J1378/86400) + DATE(1970,1,1)</f>
        <v>42707.710717592592</v>
      </c>
      <c r="L1378">
        <v>1478189006</v>
      </c>
      <c r="M1378" s="9">
        <f>(L1378/86400) + DATE(1970,1,1)</f>
        <v>42677.669050925921</v>
      </c>
      <c r="N1378" s="18">
        <f>YEAR(M1378)</f>
        <v>2016</v>
      </c>
      <c r="O1378" s="18">
        <f xml:space="preserve"> ROUND((J1378-L1378)/86400, 0)</f>
        <v>30</v>
      </c>
      <c r="P1378" t="b">
        <v>0</v>
      </c>
      <c r="Q1378">
        <v>168</v>
      </c>
      <c r="R1378" s="14">
        <f>IFERROR(ROUND(E1378/Q1378,2), "N/A")</f>
        <v>55.61</v>
      </c>
      <c r="S1378" t="b">
        <v>1</v>
      </c>
      <c r="T1378" t="s">
        <v>8283</v>
      </c>
      <c r="U1378" t="s">
        <v>8284</v>
      </c>
    </row>
    <row r="1379" spans="1:21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s="12">
        <f>ROUND(E1379/D1379, 0)</f>
        <v>1</v>
      </c>
      <c r="G1379" t="s">
        <v>8218</v>
      </c>
      <c r="H1379" t="s">
        <v>8223</v>
      </c>
      <c r="I1379" t="s">
        <v>8245</v>
      </c>
      <c r="J1379">
        <v>1486095060</v>
      </c>
      <c r="K1379" s="9">
        <f>(J1379/86400) + DATE(1970,1,1)</f>
        <v>42769.174305555556</v>
      </c>
      <c r="L1379">
        <v>1484198170</v>
      </c>
      <c r="M1379" s="9">
        <f>(L1379/86400) + DATE(1970,1,1)</f>
        <v>42747.219560185185</v>
      </c>
      <c r="N1379" s="18">
        <f>YEAR(M1379)</f>
        <v>2017</v>
      </c>
      <c r="O1379" s="18">
        <f xml:space="preserve"> ROUND((J1379-L1379)/86400, 0)</f>
        <v>22</v>
      </c>
      <c r="P1379" t="b">
        <v>0</v>
      </c>
      <c r="Q1379">
        <v>31</v>
      </c>
      <c r="R1379" s="14">
        <f>IFERROR(ROUND(E1379/Q1379,2), "N/A")</f>
        <v>48.71</v>
      </c>
      <c r="S1379" t="b">
        <v>1</v>
      </c>
      <c r="T1379" t="s">
        <v>8283</v>
      </c>
      <c r="U1379" t="s">
        <v>8284</v>
      </c>
    </row>
    <row r="1380" spans="1:21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s="12">
        <f>ROUND(E1380/D1380, 0)</f>
        <v>2</v>
      </c>
      <c r="G1380" t="s">
        <v>8218</v>
      </c>
      <c r="H1380" t="s">
        <v>8224</v>
      </c>
      <c r="I1380" t="s">
        <v>8246</v>
      </c>
      <c r="J1380">
        <v>1470075210</v>
      </c>
      <c r="K1380" s="9">
        <f>(J1380/86400) + DATE(1970,1,1)</f>
        <v>42583.759375000001</v>
      </c>
      <c r="L1380">
        <v>1468779210</v>
      </c>
      <c r="M1380" s="9">
        <f>(L1380/86400) + DATE(1970,1,1)</f>
        <v>42568.759375000001</v>
      </c>
      <c r="N1380" s="18">
        <f>YEAR(M1380)</f>
        <v>2016</v>
      </c>
      <c r="O1380" s="18">
        <f xml:space="preserve"> ROUND((J1380-L1380)/86400, 0)</f>
        <v>15</v>
      </c>
      <c r="P1380" t="b">
        <v>0</v>
      </c>
      <c r="Q1380">
        <v>133</v>
      </c>
      <c r="R1380" s="14">
        <f>IFERROR(ROUND(E1380/Q1380,2), "N/A")</f>
        <v>30.58</v>
      </c>
      <c r="S1380" t="b">
        <v>1</v>
      </c>
      <c r="T1380" t="s">
        <v>8283</v>
      </c>
      <c r="U1380" t="s">
        <v>8284</v>
      </c>
    </row>
    <row r="1381" spans="1:21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s="12">
        <f>ROUND(E1381/D1381, 0)</f>
        <v>1</v>
      </c>
      <c r="G1381" t="s">
        <v>8218</v>
      </c>
      <c r="H1381" t="s">
        <v>8223</v>
      </c>
      <c r="I1381" t="s">
        <v>8245</v>
      </c>
      <c r="J1381">
        <v>1433504876</v>
      </c>
      <c r="K1381" s="9">
        <f>(J1381/86400) + DATE(1970,1,1)</f>
        <v>42160.491620370369</v>
      </c>
      <c r="L1381">
        <v>1430912876</v>
      </c>
      <c r="M1381" s="9">
        <f>(L1381/86400) + DATE(1970,1,1)</f>
        <v>42130.491620370369</v>
      </c>
      <c r="N1381" s="18">
        <f>YEAR(M1381)</f>
        <v>2015</v>
      </c>
      <c r="O1381" s="18">
        <f xml:space="preserve"> ROUND((J1381-L1381)/86400, 0)</f>
        <v>30</v>
      </c>
      <c r="P1381" t="b">
        <v>0</v>
      </c>
      <c r="Q1381">
        <v>151</v>
      </c>
      <c r="R1381" s="14">
        <f>IFERROR(ROUND(E1381/Q1381,2), "N/A")</f>
        <v>73.91</v>
      </c>
      <c r="S1381" t="b">
        <v>1</v>
      </c>
      <c r="T1381" t="s">
        <v>8283</v>
      </c>
      <c r="U1381" t="s">
        <v>8284</v>
      </c>
    </row>
    <row r="1382" spans="1:21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s="12">
        <f>ROUND(E1382/D1382, 0)</f>
        <v>4</v>
      </c>
      <c r="G1382" t="s">
        <v>8218</v>
      </c>
      <c r="H1382" t="s">
        <v>8223</v>
      </c>
      <c r="I1382" t="s">
        <v>8245</v>
      </c>
      <c r="J1382">
        <v>1433815200</v>
      </c>
      <c r="K1382" s="9">
        <f>(J1382/86400) + DATE(1970,1,1)</f>
        <v>42164.083333333328</v>
      </c>
      <c r="L1382">
        <v>1431886706</v>
      </c>
      <c r="M1382" s="9">
        <f>(L1382/86400) + DATE(1970,1,1)</f>
        <v>42141.762800925921</v>
      </c>
      <c r="N1382" s="18">
        <f>YEAR(M1382)</f>
        <v>2015</v>
      </c>
      <c r="O1382" s="18">
        <f xml:space="preserve"> ROUND((J1382-L1382)/86400, 0)</f>
        <v>22</v>
      </c>
      <c r="P1382" t="b">
        <v>0</v>
      </c>
      <c r="Q1382">
        <v>5</v>
      </c>
      <c r="R1382" s="14">
        <f>IFERROR(ROUND(E1382/Q1382,2), "N/A")</f>
        <v>21.2</v>
      </c>
      <c r="S1382" t="b">
        <v>1</v>
      </c>
      <c r="T1382" t="s">
        <v>8283</v>
      </c>
      <c r="U1382" t="s">
        <v>8284</v>
      </c>
    </row>
    <row r="1383" spans="1:21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s="12">
        <f>ROUND(E1383/D1383, 0)</f>
        <v>1</v>
      </c>
      <c r="G1383" t="s">
        <v>8218</v>
      </c>
      <c r="H1383" t="s">
        <v>8223</v>
      </c>
      <c r="I1383" t="s">
        <v>8245</v>
      </c>
      <c r="J1383">
        <v>1482988125</v>
      </c>
      <c r="K1383" s="9">
        <f>(J1383/86400) + DATE(1970,1,1)</f>
        <v>42733.214409722219</v>
      </c>
      <c r="L1383">
        <v>1480396125</v>
      </c>
      <c r="M1383" s="9">
        <f>(L1383/86400) + DATE(1970,1,1)</f>
        <v>42703.214409722219</v>
      </c>
      <c r="N1383" s="18">
        <f>YEAR(M1383)</f>
        <v>2016</v>
      </c>
      <c r="O1383" s="18">
        <f xml:space="preserve"> ROUND((J1383-L1383)/86400, 0)</f>
        <v>30</v>
      </c>
      <c r="P1383" t="b">
        <v>0</v>
      </c>
      <c r="Q1383">
        <v>73</v>
      </c>
      <c r="R1383" s="14">
        <f>IFERROR(ROUND(E1383/Q1383,2), "N/A")</f>
        <v>73.36</v>
      </c>
      <c r="S1383" t="b">
        <v>1</v>
      </c>
      <c r="T1383" t="s">
        <v>8283</v>
      </c>
      <c r="U1383" t="s">
        <v>8284</v>
      </c>
    </row>
    <row r="1384" spans="1:21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s="12">
        <f>ROUND(E1384/D1384, 0)</f>
        <v>1</v>
      </c>
      <c r="G1384" t="s">
        <v>8218</v>
      </c>
      <c r="H1384" t="s">
        <v>8223</v>
      </c>
      <c r="I1384" t="s">
        <v>8245</v>
      </c>
      <c r="J1384">
        <v>1367867536</v>
      </c>
      <c r="K1384" s="9">
        <f>(J1384/86400) + DATE(1970,1,1)</f>
        <v>41400.800185185188</v>
      </c>
      <c r="L1384">
        <v>1365275536</v>
      </c>
      <c r="M1384" s="9">
        <f>(L1384/86400) + DATE(1970,1,1)</f>
        <v>41370.800185185188</v>
      </c>
      <c r="N1384" s="18">
        <f>YEAR(M1384)</f>
        <v>2013</v>
      </c>
      <c r="O1384" s="18">
        <f xml:space="preserve"> ROUND((J1384-L1384)/86400, 0)</f>
        <v>30</v>
      </c>
      <c r="P1384" t="b">
        <v>0</v>
      </c>
      <c r="Q1384">
        <v>148</v>
      </c>
      <c r="R1384" s="14">
        <f>IFERROR(ROUND(E1384/Q1384,2), "N/A")</f>
        <v>56.41</v>
      </c>
      <c r="S1384" t="b">
        <v>1</v>
      </c>
      <c r="T1384" t="s">
        <v>8283</v>
      </c>
      <c r="U1384" t="s">
        <v>8284</v>
      </c>
    </row>
    <row r="1385" spans="1:21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s="12">
        <f>ROUND(E1385/D1385, 0)</f>
        <v>2</v>
      </c>
      <c r="G1385" t="s">
        <v>8218</v>
      </c>
      <c r="H1385" t="s">
        <v>8228</v>
      </c>
      <c r="I1385" t="s">
        <v>8250</v>
      </c>
      <c r="J1385">
        <v>1482457678</v>
      </c>
      <c r="K1385" s="9">
        <f>(J1385/86400) + DATE(1970,1,1)</f>
        <v>42727.074976851851</v>
      </c>
      <c r="L1385">
        <v>1480729678</v>
      </c>
      <c r="M1385" s="9">
        <f>(L1385/86400) + DATE(1970,1,1)</f>
        <v>42707.074976851851</v>
      </c>
      <c r="N1385" s="18">
        <f>YEAR(M1385)</f>
        <v>2016</v>
      </c>
      <c r="O1385" s="18">
        <f xml:space="preserve"> ROUND((J1385-L1385)/86400, 0)</f>
        <v>20</v>
      </c>
      <c r="P1385" t="b">
        <v>0</v>
      </c>
      <c r="Q1385">
        <v>93</v>
      </c>
      <c r="R1385" s="14">
        <f>IFERROR(ROUND(E1385/Q1385,2), "N/A")</f>
        <v>50.25</v>
      </c>
      <c r="S1385" t="b">
        <v>1</v>
      </c>
      <c r="T1385" t="s">
        <v>8283</v>
      </c>
      <c r="U1385" t="s">
        <v>8284</v>
      </c>
    </row>
    <row r="1386" spans="1:21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s="12">
        <f>ROUND(E1386/D1386, 0)</f>
        <v>1</v>
      </c>
      <c r="G1386" t="s">
        <v>8218</v>
      </c>
      <c r="H1386" t="s">
        <v>8223</v>
      </c>
      <c r="I1386" t="s">
        <v>8245</v>
      </c>
      <c r="J1386">
        <v>1436117922</v>
      </c>
      <c r="K1386" s="9">
        <f>(J1386/86400) + DATE(1970,1,1)</f>
        <v>42190.735208333332</v>
      </c>
      <c r="L1386">
        <v>1433525922</v>
      </c>
      <c r="M1386" s="9">
        <f>(L1386/86400) + DATE(1970,1,1)</f>
        <v>42160.735208333332</v>
      </c>
      <c r="N1386" s="18">
        <f>YEAR(M1386)</f>
        <v>2015</v>
      </c>
      <c r="O1386" s="18">
        <f xml:space="preserve"> ROUND((J1386-L1386)/86400, 0)</f>
        <v>30</v>
      </c>
      <c r="P1386" t="b">
        <v>0</v>
      </c>
      <c r="Q1386">
        <v>63</v>
      </c>
      <c r="R1386" s="14">
        <f>IFERROR(ROUND(E1386/Q1386,2), "N/A")</f>
        <v>68.94</v>
      </c>
      <c r="S1386" t="b">
        <v>1</v>
      </c>
      <c r="T1386" t="s">
        <v>8283</v>
      </c>
      <c r="U1386" t="s">
        <v>8284</v>
      </c>
    </row>
    <row r="1387" spans="1:21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s="12">
        <f>ROUND(E1387/D1387, 0)</f>
        <v>1</v>
      </c>
      <c r="G1387" t="s">
        <v>8218</v>
      </c>
      <c r="H1387" t="s">
        <v>8235</v>
      </c>
      <c r="I1387" t="s">
        <v>8248</v>
      </c>
      <c r="J1387">
        <v>1461931860</v>
      </c>
      <c r="K1387" s="9">
        <f>(J1387/86400) + DATE(1970,1,1)</f>
        <v>42489.507638888885</v>
      </c>
      <c r="L1387">
        <v>1457109121</v>
      </c>
      <c r="M1387" s="9">
        <f>(L1387/86400) + DATE(1970,1,1)</f>
        <v>42433.688900462963</v>
      </c>
      <c r="N1387" s="18">
        <f>YEAR(M1387)</f>
        <v>2016</v>
      </c>
      <c r="O1387" s="18">
        <f xml:space="preserve"> ROUND((J1387-L1387)/86400, 0)</f>
        <v>56</v>
      </c>
      <c r="P1387" t="b">
        <v>0</v>
      </c>
      <c r="Q1387">
        <v>134</v>
      </c>
      <c r="R1387" s="14">
        <f>IFERROR(ROUND(E1387/Q1387,2), "N/A")</f>
        <v>65.91</v>
      </c>
      <c r="S1387" t="b">
        <v>1</v>
      </c>
      <c r="T1387" t="s">
        <v>8283</v>
      </c>
      <c r="U1387" t="s">
        <v>8284</v>
      </c>
    </row>
    <row r="1388" spans="1:21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s="12">
        <f>ROUND(E1388/D1388, 0)</f>
        <v>2</v>
      </c>
      <c r="G1388" t="s">
        <v>8218</v>
      </c>
      <c r="H1388" t="s">
        <v>8223</v>
      </c>
      <c r="I1388" t="s">
        <v>8245</v>
      </c>
      <c r="J1388">
        <v>1438183889</v>
      </c>
      <c r="K1388" s="9">
        <f>(J1388/86400) + DATE(1970,1,1)</f>
        <v>42214.646863425922</v>
      </c>
      <c r="L1388">
        <v>1435591889</v>
      </c>
      <c r="M1388" s="9">
        <f>(L1388/86400) + DATE(1970,1,1)</f>
        <v>42184.646863425922</v>
      </c>
      <c r="N1388" s="18">
        <f>YEAR(M1388)</f>
        <v>2015</v>
      </c>
      <c r="O1388" s="18">
        <f xml:space="preserve"> ROUND((J1388-L1388)/86400, 0)</f>
        <v>30</v>
      </c>
      <c r="P1388" t="b">
        <v>0</v>
      </c>
      <c r="Q1388">
        <v>14</v>
      </c>
      <c r="R1388" s="14">
        <f>IFERROR(ROUND(E1388/Q1388,2), "N/A")</f>
        <v>62.5</v>
      </c>
      <c r="S1388" t="b">
        <v>1</v>
      </c>
      <c r="T1388" t="s">
        <v>8283</v>
      </c>
      <c r="U1388" t="s">
        <v>8284</v>
      </c>
    </row>
    <row r="1389" spans="1:21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s="12">
        <f>ROUND(E1389/D1389, 0)</f>
        <v>1</v>
      </c>
      <c r="G1389" t="s">
        <v>8218</v>
      </c>
      <c r="H1389" t="s">
        <v>8223</v>
      </c>
      <c r="I1389" t="s">
        <v>8245</v>
      </c>
      <c r="J1389">
        <v>1433305800</v>
      </c>
      <c r="K1389" s="9">
        <f>(J1389/86400) + DATE(1970,1,1)</f>
        <v>42158.1875</v>
      </c>
      <c r="L1389">
        <v>1430604395</v>
      </c>
      <c r="M1389" s="9">
        <f>(L1389/86400) + DATE(1970,1,1)</f>
        <v>42126.92123842593</v>
      </c>
      <c r="N1389" s="18">
        <f>YEAR(M1389)</f>
        <v>2015</v>
      </c>
      <c r="O1389" s="18">
        <f xml:space="preserve"> ROUND((J1389-L1389)/86400, 0)</f>
        <v>31</v>
      </c>
      <c r="P1389" t="b">
        <v>0</v>
      </c>
      <c r="Q1389">
        <v>78</v>
      </c>
      <c r="R1389" s="14">
        <f>IFERROR(ROUND(E1389/Q1389,2), "N/A")</f>
        <v>70.06</v>
      </c>
      <c r="S1389" t="b">
        <v>1</v>
      </c>
      <c r="T1389" t="s">
        <v>8283</v>
      </c>
      <c r="U1389" t="s">
        <v>8284</v>
      </c>
    </row>
    <row r="1390" spans="1:21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s="12">
        <f>ROUND(E1390/D1390, 0)</f>
        <v>1</v>
      </c>
      <c r="G1390" t="s">
        <v>8218</v>
      </c>
      <c r="H1390" t="s">
        <v>8223</v>
      </c>
      <c r="I1390" t="s">
        <v>8245</v>
      </c>
      <c r="J1390">
        <v>1476720840</v>
      </c>
      <c r="K1390" s="9">
        <f>(J1390/86400) + DATE(1970,1,1)</f>
        <v>42660.676388888889</v>
      </c>
      <c r="L1390">
        <v>1474469117</v>
      </c>
      <c r="M1390" s="9">
        <f>(L1390/86400) + DATE(1970,1,1)</f>
        <v>42634.614780092597</v>
      </c>
      <c r="N1390" s="18">
        <f>YEAR(M1390)</f>
        <v>2016</v>
      </c>
      <c r="O1390" s="18">
        <f xml:space="preserve"> ROUND((J1390-L1390)/86400, 0)</f>
        <v>26</v>
      </c>
      <c r="P1390" t="b">
        <v>0</v>
      </c>
      <c r="Q1390">
        <v>112</v>
      </c>
      <c r="R1390" s="14">
        <f>IFERROR(ROUND(E1390/Q1390,2), "N/A")</f>
        <v>60.18</v>
      </c>
      <c r="S1390" t="b">
        <v>1</v>
      </c>
      <c r="T1390" t="s">
        <v>8283</v>
      </c>
      <c r="U1390" t="s">
        <v>8284</v>
      </c>
    </row>
    <row r="1391" spans="1:21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s="12">
        <f>ROUND(E1391/D1391, 0)</f>
        <v>1</v>
      </c>
      <c r="G1391" t="s">
        <v>8218</v>
      </c>
      <c r="H1391" t="s">
        <v>8224</v>
      </c>
      <c r="I1391" t="s">
        <v>8246</v>
      </c>
      <c r="J1391">
        <v>1471087957</v>
      </c>
      <c r="K1391" s="9">
        <f>(J1391/86400) + DATE(1970,1,1)</f>
        <v>42595.480983796297</v>
      </c>
      <c r="L1391">
        <v>1468495957</v>
      </c>
      <c r="M1391" s="9">
        <f>(L1391/86400) + DATE(1970,1,1)</f>
        <v>42565.480983796297</v>
      </c>
      <c r="N1391" s="18">
        <f>YEAR(M1391)</f>
        <v>2016</v>
      </c>
      <c r="O1391" s="18">
        <f xml:space="preserve"> ROUND((J1391-L1391)/86400, 0)</f>
        <v>30</v>
      </c>
      <c r="P1391" t="b">
        <v>0</v>
      </c>
      <c r="Q1391">
        <v>34</v>
      </c>
      <c r="R1391" s="14">
        <f>IFERROR(ROUND(E1391/Q1391,2), "N/A")</f>
        <v>21.38</v>
      </c>
      <c r="S1391" t="b">
        <v>1</v>
      </c>
      <c r="T1391" t="s">
        <v>8283</v>
      </c>
      <c r="U1391" t="s">
        <v>8284</v>
      </c>
    </row>
    <row r="1392" spans="1:21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s="12">
        <f>ROUND(E1392/D1392, 0)</f>
        <v>1</v>
      </c>
      <c r="G1392" t="s">
        <v>8218</v>
      </c>
      <c r="H1392" t="s">
        <v>8223</v>
      </c>
      <c r="I1392" t="s">
        <v>8245</v>
      </c>
      <c r="J1392">
        <v>1430154720</v>
      </c>
      <c r="K1392" s="9">
        <f>(J1392/86400) + DATE(1970,1,1)</f>
        <v>42121.716666666667</v>
      </c>
      <c r="L1392">
        <v>1427224606</v>
      </c>
      <c r="M1392" s="9">
        <f>(L1392/86400) + DATE(1970,1,1)</f>
        <v>42087.803310185191</v>
      </c>
      <c r="N1392" s="18">
        <f>YEAR(M1392)</f>
        <v>2015</v>
      </c>
      <c r="O1392" s="18">
        <f xml:space="preserve"> ROUND((J1392-L1392)/86400, 0)</f>
        <v>34</v>
      </c>
      <c r="P1392" t="b">
        <v>0</v>
      </c>
      <c r="Q1392">
        <v>19</v>
      </c>
      <c r="R1392" s="14">
        <f>IFERROR(ROUND(E1392/Q1392,2), "N/A")</f>
        <v>160.79</v>
      </c>
      <c r="S1392" t="b">
        <v>1</v>
      </c>
      <c r="T1392" t="s">
        <v>8283</v>
      </c>
      <c r="U1392" t="s">
        <v>8284</v>
      </c>
    </row>
    <row r="1393" spans="1:21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s="12">
        <f>ROUND(E1393/D1393, 0)</f>
        <v>1</v>
      </c>
      <c r="G1393" t="s">
        <v>8218</v>
      </c>
      <c r="H1393" t="s">
        <v>8223</v>
      </c>
      <c r="I1393" t="s">
        <v>8245</v>
      </c>
      <c r="J1393">
        <v>1440219540</v>
      </c>
      <c r="K1393" s="9">
        <f>(J1393/86400) + DATE(1970,1,1)</f>
        <v>42238.207638888889</v>
      </c>
      <c r="L1393">
        <v>1436369818</v>
      </c>
      <c r="M1393" s="9">
        <f>(L1393/86400) + DATE(1970,1,1)</f>
        <v>42193.650671296295</v>
      </c>
      <c r="N1393" s="18">
        <f>YEAR(M1393)</f>
        <v>2015</v>
      </c>
      <c r="O1393" s="18">
        <f xml:space="preserve"> ROUND((J1393-L1393)/86400, 0)</f>
        <v>45</v>
      </c>
      <c r="P1393" t="b">
        <v>0</v>
      </c>
      <c r="Q1393">
        <v>13</v>
      </c>
      <c r="R1393" s="14">
        <f>IFERROR(ROUND(E1393/Q1393,2), "N/A")</f>
        <v>42.38</v>
      </c>
      <c r="S1393" t="b">
        <v>1</v>
      </c>
      <c r="T1393" t="s">
        <v>8283</v>
      </c>
      <c r="U1393" t="s">
        <v>8284</v>
      </c>
    </row>
    <row r="1394" spans="1:21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s="12">
        <f>ROUND(E1394/D1394, 0)</f>
        <v>1</v>
      </c>
      <c r="G1394" t="s">
        <v>8218</v>
      </c>
      <c r="H1394" t="s">
        <v>8223</v>
      </c>
      <c r="I1394" t="s">
        <v>8245</v>
      </c>
      <c r="J1394">
        <v>1456976586</v>
      </c>
      <c r="K1394" s="9">
        <f>(J1394/86400) + DATE(1970,1,1)</f>
        <v>42432.154930555553</v>
      </c>
      <c r="L1394">
        <v>1454298186</v>
      </c>
      <c r="M1394" s="9">
        <f>(L1394/86400) + DATE(1970,1,1)</f>
        <v>42401.154930555553</v>
      </c>
      <c r="N1394" s="18">
        <f>YEAR(M1394)</f>
        <v>2016</v>
      </c>
      <c r="O1394" s="18">
        <f xml:space="preserve"> ROUND((J1394-L1394)/86400, 0)</f>
        <v>31</v>
      </c>
      <c r="P1394" t="b">
        <v>0</v>
      </c>
      <c r="Q1394">
        <v>104</v>
      </c>
      <c r="R1394" s="14">
        <f>IFERROR(ROUND(E1394/Q1394,2), "N/A")</f>
        <v>27.32</v>
      </c>
      <c r="S1394" t="b">
        <v>1</v>
      </c>
      <c r="T1394" t="s">
        <v>8283</v>
      </c>
      <c r="U1394" t="s">
        <v>8284</v>
      </c>
    </row>
    <row r="1395" spans="1:21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s="12">
        <f>ROUND(E1395/D1395, 0)</f>
        <v>1</v>
      </c>
      <c r="G1395" t="s">
        <v>8218</v>
      </c>
      <c r="H1395" t="s">
        <v>8223</v>
      </c>
      <c r="I1395" t="s">
        <v>8245</v>
      </c>
      <c r="J1395">
        <v>1470068523</v>
      </c>
      <c r="K1395" s="9">
        <f>(J1395/86400) + DATE(1970,1,1)</f>
        <v>42583.681979166664</v>
      </c>
      <c r="L1395">
        <v>1467476523</v>
      </c>
      <c r="M1395" s="9">
        <f>(L1395/86400) + DATE(1970,1,1)</f>
        <v>42553.681979166664</v>
      </c>
      <c r="N1395" s="18">
        <f>YEAR(M1395)</f>
        <v>2016</v>
      </c>
      <c r="O1395" s="18">
        <f xml:space="preserve"> ROUND((J1395-L1395)/86400, 0)</f>
        <v>30</v>
      </c>
      <c r="P1395" t="b">
        <v>0</v>
      </c>
      <c r="Q1395">
        <v>52</v>
      </c>
      <c r="R1395" s="14">
        <f>IFERROR(ROUND(E1395/Q1395,2), "N/A")</f>
        <v>196.83</v>
      </c>
      <c r="S1395" t="b">
        <v>1</v>
      </c>
      <c r="T1395" t="s">
        <v>8283</v>
      </c>
      <c r="U1395" t="s">
        <v>8284</v>
      </c>
    </row>
    <row r="1396" spans="1:21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s="12">
        <f>ROUND(E1396/D1396, 0)</f>
        <v>1</v>
      </c>
      <c r="G1396" t="s">
        <v>8218</v>
      </c>
      <c r="H1396" t="s">
        <v>8223</v>
      </c>
      <c r="I1396" t="s">
        <v>8245</v>
      </c>
      <c r="J1396">
        <v>1488337200</v>
      </c>
      <c r="K1396" s="9">
        <f>(J1396/86400) + DATE(1970,1,1)</f>
        <v>42795.125</v>
      </c>
      <c r="L1396">
        <v>1484623726</v>
      </c>
      <c r="M1396" s="9">
        <f>(L1396/86400) + DATE(1970,1,1)</f>
        <v>42752.144976851851</v>
      </c>
      <c r="N1396" s="18">
        <f>YEAR(M1396)</f>
        <v>2017</v>
      </c>
      <c r="O1396" s="18">
        <f xml:space="preserve"> ROUND((J1396-L1396)/86400, 0)</f>
        <v>43</v>
      </c>
      <c r="P1396" t="b">
        <v>0</v>
      </c>
      <c r="Q1396">
        <v>17</v>
      </c>
      <c r="R1396" s="14">
        <f>IFERROR(ROUND(E1396/Q1396,2), "N/A")</f>
        <v>53.88</v>
      </c>
      <c r="S1396" t="b">
        <v>1</v>
      </c>
      <c r="T1396" t="s">
        <v>8283</v>
      </c>
      <c r="U1396" t="s">
        <v>8284</v>
      </c>
    </row>
    <row r="1397" spans="1:21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s="12">
        <f>ROUND(E1397/D1397, 0)</f>
        <v>1</v>
      </c>
      <c r="G1397" t="s">
        <v>8218</v>
      </c>
      <c r="H1397" t="s">
        <v>8223</v>
      </c>
      <c r="I1397" t="s">
        <v>8245</v>
      </c>
      <c r="J1397">
        <v>1484430481</v>
      </c>
      <c r="K1397" s="9">
        <f>(J1397/86400) + DATE(1970,1,1)</f>
        <v>42749.90834490741</v>
      </c>
      <c r="L1397">
        <v>1481838481</v>
      </c>
      <c r="M1397" s="9">
        <f>(L1397/86400) + DATE(1970,1,1)</f>
        <v>42719.90834490741</v>
      </c>
      <c r="N1397" s="18">
        <f>YEAR(M1397)</f>
        <v>2016</v>
      </c>
      <c r="O1397" s="18">
        <f xml:space="preserve"> ROUND((J1397-L1397)/86400, 0)</f>
        <v>30</v>
      </c>
      <c r="P1397" t="b">
        <v>0</v>
      </c>
      <c r="Q1397">
        <v>82</v>
      </c>
      <c r="R1397" s="14">
        <f>IFERROR(ROUND(E1397/Q1397,2), "N/A")</f>
        <v>47.76</v>
      </c>
      <c r="S1397" t="b">
        <v>1</v>
      </c>
      <c r="T1397" t="s">
        <v>8283</v>
      </c>
      <c r="U1397" t="s">
        <v>8284</v>
      </c>
    </row>
    <row r="1398" spans="1:21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s="12">
        <f>ROUND(E1398/D1398, 0)</f>
        <v>1</v>
      </c>
      <c r="G1398" t="s">
        <v>8218</v>
      </c>
      <c r="H1398" t="s">
        <v>8223</v>
      </c>
      <c r="I1398" t="s">
        <v>8245</v>
      </c>
      <c r="J1398">
        <v>1423871882</v>
      </c>
      <c r="K1398" s="9">
        <f>(J1398/86400) + DATE(1970,1,1)</f>
        <v>42048.99863425926</v>
      </c>
      <c r="L1398">
        <v>1421279882</v>
      </c>
      <c r="M1398" s="9">
        <f>(L1398/86400) + DATE(1970,1,1)</f>
        <v>42018.99863425926</v>
      </c>
      <c r="N1398" s="18">
        <f>YEAR(M1398)</f>
        <v>2015</v>
      </c>
      <c r="O1398" s="18">
        <f xml:space="preserve"> ROUND((J1398-L1398)/86400, 0)</f>
        <v>30</v>
      </c>
      <c r="P1398" t="b">
        <v>0</v>
      </c>
      <c r="Q1398">
        <v>73</v>
      </c>
      <c r="R1398" s="14">
        <f>IFERROR(ROUND(E1398/Q1398,2), "N/A")</f>
        <v>88.19</v>
      </c>
      <c r="S1398" t="b">
        <v>1</v>
      </c>
      <c r="T1398" t="s">
        <v>8283</v>
      </c>
      <c r="U1398" t="s">
        <v>8284</v>
      </c>
    </row>
    <row r="1399" spans="1:21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s="12">
        <f>ROUND(E1399/D1399, 0)</f>
        <v>1</v>
      </c>
      <c r="G1399" t="s">
        <v>8218</v>
      </c>
      <c r="H1399" t="s">
        <v>8223</v>
      </c>
      <c r="I1399" t="s">
        <v>8245</v>
      </c>
      <c r="J1399">
        <v>1477603140</v>
      </c>
      <c r="K1399" s="9">
        <f>(J1399/86400) + DATE(1970,1,1)</f>
        <v>42670.888194444444</v>
      </c>
      <c r="L1399">
        <v>1475013710</v>
      </c>
      <c r="M1399" s="9">
        <f>(L1399/86400) + DATE(1970,1,1)</f>
        <v>42640.917939814812</v>
      </c>
      <c r="N1399" s="18">
        <f>YEAR(M1399)</f>
        <v>2016</v>
      </c>
      <c r="O1399" s="18">
        <f xml:space="preserve"> ROUND((J1399-L1399)/86400, 0)</f>
        <v>30</v>
      </c>
      <c r="P1399" t="b">
        <v>0</v>
      </c>
      <c r="Q1399">
        <v>158</v>
      </c>
      <c r="R1399" s="14">
        <f>IFERROR(ROUND(E1399/Q1399,2), "N/A")</f>
        <v>72.06</v>
      </c>
      <c r="S1399" t="b">
        <v>1</v>
      </c>
      <c r="T1399" t="s">
        <v>8283</v>
      </c>
      <c r="U1399" t="s">
        <v>8284</v>
      </c>
    </row>
    <row r="1400" spans="1:21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s="12">
        <f>ROUND(E1400/D1400, 0)</f>
        <v>1</v>
      </c>
      <c r="G1400" t="s">
        <v>8218</v>
      </c>
      <c r="H1400" t="s">
        <v>8223</v>
      </c>
      <c r="I1400" t="s">
        <v>8245</v>
      </c>
      <c r="J1400">
        <v>1467752334</v>
      </c>
      <c r="K1400" s="9">
        <f>(J1400/86400) + DATE(1970,1,1)</f>
        <v>42556.874236111107</v>
      </c>
      <c r="L1400">
        <v>1465160334</v>
      </c>
      <c r="M1400" s="9">
        <f>(L1400/86400) + DATE(1970,1,1)</f>
        <v>42526.874236111107</v>
      </c>
      <c r="N1400" s="18">
        <f>YEAR(M1400)</f>
        <v>2016</v>
      </c>
      <c r="O1400" s="18">
        <f xml:space="preserve"> ROUND((J1400-L1400)/86400, 0)</f>
        <v>30</v>
      </c>
      <c r="P1400" t="b">
        <v>0</v>
      </c>
      <c r="Q1400">
        <v>65</v>
      </c>
      <c r="R1400" s="14">
        <f>IFERROR(ROUND(E1400/Q1400,2), "N/A")</f>
        <v>74.25</v>
      </c>
      <c r="S1400" t="b">
        <v>1</v>
      </c>
      <c r="T1400" t="s">
        <v>8283</v>
      </c>
      <c r="U1400" t="s">
        <v>8284</v>
      </c>
    </row>
    <row r="1401" spans="1:21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s="12">
        <f>ROUND(E1401/D1401, 0)</f>
        <v>1</v>
      </c>
      <c r="G1401" t="s">
        <v>8218</v>
      </c>
      <c r="H1401" t="s">
        <v>8223</v>
      </c>
      <c r="I1401" t="s">
        <v>8245</v>
      </c>
      <c r="J1401">
        <v>1412640373</v>
      </c>
      <c r="K1401" s="9">
        <f>(J1401/86400) + DATE(1970,1,1)</f>
        <v>41919.004317129627</v>
      </c>
      <c r="L1401">
        <v>1410048373</v>
      </c>
      <c r="M1401" s="9">
        <f>(L1401/86400) + DATE(1970,1,1)</f>
        <v>41889.004317129627</v>
      </c>
      <c r="N1401" s="18">
        <f>YEAR(M1401)</f>
        <v>2014</v>
      </c>
      <c r="O1401" s="18">
        <f xml:space="preserve"> ROUND((J1401-L1401)/86400, 0)</f>
        <v>30</v>
      </c>
      <c r="P1401" t="b">
        <v>0</v>
      </c>
      <c r="Q1401">
        <v>184</v>
      </c>
      <c r="R1401" s="14">
        <f>IFERROR(ROUND(E1401/Q1401,2), "N/A")</f>
        <v>61.7</v>
      </c>
      <c r="S1401" t="b">
        <v>1</v>
      </c>
      <c r="T1401" t="s">
        <v>8283</v>
      </c>
      <c r="U1401" t="s">
        <v>8284</v>
      </c>
    </row>
    <row r="1402" spans="1:21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s="12">
        <f>ROUND(E1402/D1402, 0)</f>
        <v>2</v>
      </c>
      <c r="G1402" t="s">
        <v>8218</v>
      </c>
      <c r="H1402" t="s">
        <v>8224</v>
      </c>
      <c r="I1402" t="s">
        <v>8246</v>
      </c>
      <c r="J1402">
        <v>1465709400</v>
      </c>
      <c r="K1402" s="9">
        <f>(J1402/86400) + DATE(1970,1,1)</f>
        <v>42533.229166666672</v>
      </c>
      <c r="L1402">
        <v>1462695073</v>
      </c>
      <c r="M1402" s="9">
        <f>(L1402/86400) + DATE(1970,1,1)</f>
        <v>42498.341122685189</v>
      </c>
      <c r="N1402" s="18">
        <f>YEAR(M1402)</f>
        <v>2016</v>
      </c>
      <c r="O1402" s="18">
        <f xml:space="preserve"> ROUND((J1402-L1402)/86400, 0)</f>
        <v>35</v>
      </c>
      <c r="P1402" t="b">
        <v>0</v>
      </c>
      <c r="Q1402">
        <v>34</v>
      </c>
      <c r="R1402" s="14">
        <f>IFERROR(ROUND(E1402/Q1402,2), "N/A")</f>
        <v>17.239999999999998</v>
      </c>
      <c r="S1402" t="b">
        <v>1</v>
      </c>
      <c r="T1402" t="s">
        <v>8283</v>
      </c>
      <c r="U1402" t="s">
        <v>8284</v>
      </c>
    </row>
    <row r="1403" spans="1:21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s="12">
        <f>ROUND(E1403/D1403, 0)</f>
        <v>5</v>
      </c>
      <c r="G1403" t="s">
        <v>8218</v>
      </c>
      <c r="H1403" t="s">
        <v>8223</v>
      </c>
      <c r="I1403" t="s">
        <v>8245</v>
      </c>
      <c r="J1403">
        <v>1369612474</v>
      </c>
      <c r="K1403" s="9">
        <f>(J1403/86400) + DATE(1970,1,1)</f>
        <v>41420.99622685185</v>
      </c>
      <c r="L1403">
        <v>1367798074</v>
      </c>
      <c r="M1403" s="9">
        <f>(L1403/86400) + DATE(1970,1,1)</f>
        <v>41399.99622685185</v>
      </c>
      <c r="N1403" s="18">
        <f>YEAR(M1403)</f>
        <v>2013</v>
      </c>
      <c r="O1403" s="18">
        <f xml:space="preserve"> ROUND((J1403-L1403)/86400, 0)</f>
        <v>21</v>
      </c>
      <c r="P1403" t="b">
        <v>0</v>
      </c>
      <c r="Q1403">
        <v>240</v>
      </c>
      <c r="R1403" s="14">
        <f>IFERROR(ROUND(E1403/Q1403,2), "N/A")</f>
        <v>51.72</v>
      </c>
      <c r="S1403" t="b">
        <v>1</v>
      </c>
      <c r="T1403" t="s">
        <v>8283</v>
      </c>
      <c r="U1403" t="s">
        <v>8284</v>
      </c>
    </row>
    <row r="1404" spans="1:21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s="12">
        <f>ROUND(E1404/D1404, 0)</f>
        <v>1</v>
      </c>
      <c r="G1404" t="s">
        <v>8218</v>
      </c>
      <c r="H1404" t="s">
        <v>8224</v>
      </c>
      <c r="I1404" t="s">
        <v>8246</v>
      </c>
      <c r="J1404">
        <v>1430439411</v>
      </c>
      <c r="K1404" s="9">
        <f>(J1404/86400) + DATE(1970,1,1)</f>
        <v>42125.011701388888</v>
      </c>
      <c r="L1404">
        <v>1425259011</v>
      </c>
      <c r="M1404" s="9">
        <f>(L1404/86400) + DATE(1970,1,1)</f>
        <v>42065.053368055553</v>
      </c>
      <c r="N1404" s="18">
        <f>YEAR(M1404)</f>
        <v>2015</v>
      </c>
      <c r="O1404" s="18">
        <f xml:space="preserve"> ROUND((J1404-L1404)/86400, 0)</f>
        <v>60</v>
      </c>
      <c r="P1404" t="b">
        <v>0</v>
      </c>
      <c r="Q1404">
        <v>113</v>
      </c>
      <c r="R1404" s="14">
        <f>IFERROR(ROUND(E1404/Q1404,2), "N/A")</f>
        <v>24.15</v>
      </c>
      <c r="S1404" t="b">
        <v>1</v>
      </c>
      <c r="T1404" t="s">
        <v>8283</v>
      </c>
      <c r="U1404" t="s">
        <v>8284</v>
      </c>
    </row>
    <row r="1405" spans="1:21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s="12">
        <f>ROUND(E1405/D1405, 0)</f>
        <v>1</v>
      </c>
      <c r="G1405" t="s">
        <v>8218</v>
      </c>
      <c r="H1405" t="s">
        <v>8223</v>
      </c>
      <c r="I1405" t="s">
        <v>8245</v>
      </c>
      <c r="J1405">
        <v>1374802235</v>
      </c>
      <c r="K1405" s="9">
        <f>(J1405/86400) + DATE(1970,1,1)</f>
        <v>41481.062905092593</v>
      </c>
      <c r="L1405">
        <v>1372210235</v>
      </c>
      <c r="M1405" s="9">
        <f>(L1405/86400) + DATE(1970,1,1)</f>
        <v>41451.062905092593</v>
      </c>
      <c r="N1405" s="18">
        <f>YEAR(M1405)</f>
        <v>2013</v>
      </c>
      <c r="O1405" s="18">
        <f xml:space="preserve"> ROUND((J1405-L1405)/86400, 0)</f>
        <v>30</v>
      </c>
      <c r="P1405" t="b">
        <v>0</v>
      </c>
      <c r="Q1405">
        <v>66</v>
      </c>
      <c r="R1405" s="14">
        <f>IFERROR(ROUND(E1405/Q1405,2), "N/A")</f>
        <v>62.17</v>
      </c>
      <c r="S1405" t="b">
        <v>1</v>
      </c>
      <c r="T1405" t="s">
        <v>8283</v>
      </c>
      <c r="U1405" t="s">
        <v>8284</v>
      </c>
    </row>
    <row r="1406" spans="1:21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s="12">
        <f>ROUND(E1406/D1406, 0)</f>
        <v>0</v>
      </c>
      <c r="G1406" t="s">
        <v>8220</v>
      </c>
      <c r="H1406" t="s">
        <v>8224</v>
      </c>
      <c r="I1406" t="s">
        <v>8246</v>
      </c>
      <c r="J1406">
        <v>1424607285</v>
      </c>
      <c r="K1406" s="9">
        <f>(J1406/86400) + DATE(1970,1,1)</f>
        <v>42057.510243055556</v>
      </c>
      <c r="L1406">
        <v>1422447285</v>
      </c>
      <c r="M1406" s="9">
        <f>(L1406/86400) + DATE(1970,1,1)</f>
        <v>42032.510243055556</v>
      </c>
      <c r="N1406" s="18">
        <f>YEAR(M1406)</f>
        <v>2015</v>
      </c>
      <c r="O1406" s="18">
        <f xml:space="preserve"> ROUND((J1406-L1406)/86400, 0)</f>
        <v>25</v>
      </c>
      <c r="P1406" t="b">
        <v>1</v>
      </c>
      <c r="Q1406">
        <v>5</v>
      </c>
      <c r="R1406" s="14">
        <f>IFERROR(ROUND(E1406/Q1406,2), "N/A")</f>
        <v>48.2</v>
      </c>
      <c r="S1406" t="b">
        <v>0</v>
      </c>
      <c r="T1406" t="s">
        <v>8280</v>
      </c>
      <c r="U1406" t="s">
        <v>8299</v>
      </c>
    </row>
    <row r="1407" spans="1:21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s="12">
        <f>ROUND(E1407/D1407, 0)</f>
        <v>0</v>
      </c>
      <c r="G1407" t="s">
        <v>8220</v>
      </c>
      <c r="H1407" t="s">
        <v>8223</v>
      </c>
      <c r="I1407" t="s">
        <v>8245</v>
      </c>
      <c r="J1407">
        <v>1417195201</v>
      </c>
      <c r="K1407" s="9">
        <f>(J1407/86400) + DATE(1970,1,1)</f>
        <v>41971.722233796296</v>
      </c>
      <c r="L1407">
        <v>1414599601</v>
      </c>
      <c r="M1407" s="9">
        <f>(L1407/86400) + DATE(1970,1,1)</f>
        <v>41941.680567129632</v>
      </c>
      <c r="N1407" s="18">
        <f>YEAR(M1407)</f>
        <v>2014</v>
      </c>
      <c r="O1407" s="18">
        <f xml:space="preserve"> ROUND((J1407-L1407)/86400, 0)</f>
        <v>30</v>
      </c>
      <c r="P1407" t="b">
        <v>1</v>
      </c>
      <c r="Q1407">
        <v>17</v>
      </c>
      <c r="R1407" s="14">
        <f>IFERROR(ROUND(E1407/Q1407,2), "N/A")</f>
        <v>6.18</v>
      </c>
      <c r="S1407" t="b">
        <v>0</v>
      </c>
      <c r="T1407" t="s">
        <v>8280</v>
      </c>
      <c r="U1407" t="s">
        <v>8299</v>
      </c>
    </row>
    <row r="1408" spans="1:21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s="12">
        <f>ROUND(E1408/D1408, 0)</f>
        <v>0</v>
      </c>
      <c r="G1408" t="s">
        <v>8220</v>
      </c>
      <c r="H1408" t="s">
        <v>8236</v>
      </c>
      <c r="I1408" t="s">
        <v>8248</v>
      </c>
      <c r="J1408">
        <v>1449914400</v>
      </c>
      <c r="K1408" s="9">
        <f>(J1408/86400) + DATE(1970,1,1)</f>
        <v>42350.416666666672</v>
      </c>
      <c r="L1408">
        <v>1445336607</v>
      </c>
      <c r="M1408" s="9">
        <f>(L1408/86400) + DATE(1970,1,1)</f>
        <v>42297.432951388888</v>
      </c>
      <c r="N1408" s="18">
        <f>YEAR(M1408)</f>
        <v>2015</v>
      </c>
      <c r="O1408" s="18">
        <f xml:space="preserve"> ROUND((J1408-L1408)/86400, 0)</f>
        <v>53</v>
      </c>
      <c r="P1408" t="b">
        <v>0</v>
      </c>
      <c r="Q1408">
        <v>3</v>
      </c>
      <c r="R1408" s="14">
        <f>IFERROR(ROUND(E1408/Q1408,2), "N/A")</f>
        <v>5</v>
      </c>
      <c r="S1408" t="b">
        <v>0</v>
      </c>
      <c r="T1408" t="s">
        <v>8280</v>
      </c>
      <c r="U1408" t="s">
        <v>8299</v>
      </c>
    </row>
    <row r="1409" spans="1:21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s="12">
        <f>ROUND(E1409/D1409, 0)</f>
        <v>0</v>
      </c>
      <c r="G1409" t="s">
        <v>8220</v>
      </c>
      <c r="H1409" t="s">
        <v>8223</v>
      </c>
      <c r="I1409" t="s">
        <v>8245</v>
      </c>
      <c r="J1409">
        <v>1407847978</v>
      </c>
      <c r="K1409" s="9">
        <f>(J1409/86400) + DATE(1970,1,1)</f>
        <v>41863.536782407406</v>
      </c>
      <c r="L1409">
        <v>1405687978</v>
      </c>
      <c r="M1409" s="9">
        <f>(L1409/86400) + DATE(1970,1,1)</f>
        <v>41838.536782407406</v>
      </c>
      <c r="N1409" s="18">
        <f>YEAR(M1409)</f>
        <v>2014</v>
      </c>
      <c r="O1409" s="18">
        <f xml:space="preserve"> ROUND((J1409-L1409)/86400, 0)</f>
        <v>25</v>
      </c>
      <c r="P1409" t="b">
        <v>0</v>
      </c>
      <c r="Q1409">
        <v>2</v>
      </c>
      <c r="R1409" s="14">
        <f>IFERROR(ROUND(E1409/Q1409,2), "N/A")</f>
        <v>7.5</v>
      </c>
      <c r="S1409" t="b">
        <v>0</v>
      </c>
      <c r="T1409" t="s">
        <v>8280</v>
      </c>
      <c r="U1409" t="s">
        <v>8299</v>
      </c>
    </row>
    <row r="1410" spans="1:21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s="12">
        <f>ROUND(E1410/D1410, 0)</f>
        <v>0</v>
      </c>
      <c r="G1410" t="s">
        <v>8220</v>
      </c>
      <c r="H1410" t="s">
        <v>8224</v>
      </c>
      <c r="I1410" t="s">
        <v>8246</v>
      </c>
      <c r="J1410">
        <v>1447451756</v>
      </c>
      <c r="K1410" s="9">
        <f>(J1410/86400) + DATE(1970,1,1)</f>
        <v>42321.913842592592</v>
      </c>
      <c r="L1410">
        <v>1444856156</v>
      </c>
      <c r="M1410" s="9">
        <f>(L1410/86400) + DATE(1970,1,1)</f>
        <v>42291.872175925921</v>
      </c>
      <c r="N1410" s="18">
        <f>YEAR(M1410)</f>
        <v>2015</v>
      </c>
      <c r="O1410" s="18">
        <f xml:space="preserve"> ROUND((J1410-L1410)/86400, 0)</f>
        <v>30</v>
      </c>
      <c r="P1410" t="b">
        <v>0</v>
      </c>
      <c r="Q1410">
        <v>6</v>
      </c>
      <c r="R1410" s="14">
        <f>IFERROR(ROUND(E1410/Q1410,2), "N/A")</f>
        <v>12</v>
      </c>
      <c r="S1410" t="b">
        <v>0</v>
      </c>
      <c r="T1410" t="s">
        <v>8280</v>
      </c>
      <c r="U1410" t="s">
        <v>8299</v>
      </c>
    </row>
    <row r="1411" spans="1:21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s="12">
        <f>ROUND(E1411/D1411, 0)</f>
        <v>0</v>
      </c>
      <c r="G1411" t="s">
        <v>8220</v>
      </c>
      <c r="H1411" t="s">
        <v>8223</v>
      </c>
      <c r="I1411" t="s">
        <v>8245</v>
      </c>
      <c r="J1411">
        <v>1420085535</v>
      </c>
      <c r="K1411" s="9">
        <f>(J1411/86400) + DATE(1970,1,1)</f>
        <v>42005.175173611111</v>
      </c>
      <c r="L1411">
        <v>1414897935</v>
      </c>
      <c r="M1411" s="9">
        <f>(L1411/86400) + DATE(1970,1,1)</f>
        <v>41945.133506944447</v>
      </c>
      <c r="N1411" s="18">
        <f>YEAR(M1411)</f>
        <v>2014</v>
      </c>
      <c r="O1411" s="18">
        <f xml:space="preserve"> ROUND((J1411-L1411)/86400, 0)</f>
        <v>60</v>
      </c>
      <c r="P1411" t="b">
        <v>0</v>
      </c>
      <c r="Q1411">
        <v>0</v>
      </c>
      <c r="R1411" s="14" t="str">
        <f>IFERROR(ROUND(E1411/Q1411,2), "N/A")</f>
        <v>N/A</v>
      </c>
      <c r="S1411" t="b">
        <v>0</v>
      </c>
      <c r="T1411" t="s">
        <v>8280</v>
      </c>
      <c r="U1411" t="s">
        <v>8299</v>
      </c>
    </row>
    <row r="1412" spans="1:21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s="12">
        <f>ROUND(E1412/D1412, 0)</f>
        <v>0</v>
      </c>
      <c r="G1412" t="s">
        <v>8220</v>
      </c>
      <c r="H1412" t="s">
        <v>8236</v>
      </c>
      <c r="I1412" t="s">
        <v>8248</v>
      </c>
      <c r="J1412">
        <v>1464939520</v>
      </c>
      <c r="K1412" s="9">
        <f>(J1412/86400) + DATE(1970,1,1)</f>
        <v>42524.318518518514</v>
      </c>
      <c r="L1412">
        <v>1461051520</v>
      </c>
      <c r="M1412" s="9">
        <f>(L1412/86400) + DATE(1970,1,1)</f>
        <v>42479.318518518514</v>
      </c>
      <c r="N1412" s="18">
        <f>YEAR(M1412)</f>
        <v>2016</v>
      </c>
      <c r="O1412" s="18">
        <f xml:space="preserve"> ROUND((J1412-L1412)/86400, 0)</f>
        <v>45</v>
      </c>
      <c r="P1412" t="b">
        <v>0</v>
      </c>
      <c r="Q1412">
        <v>1</v>
      </c>
      <c r="R1412" s="14">
        <f>IFERROR(ROUND(E1412/Q1412,2), "N/A")</f>
        <v>1</v>
      </c>
      <c r="S1412" t="b">
        <v>0</v>
      </c>
      <c r="T1412" t="s">
        <v>8280</v>
      </c>
      <c r="U1412" t="s">
        <v>8299</v>
      </c>
    </row>
    <row r="1413" spans="1:21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s="12">
        <f>ROUND(E1413/D1413, 0)</f>
        <v>0</v>
      </c>
      <c r="G1413" t="s">
        <v>8220</v>
      </c>
      <c r="H1413" t="s">
        <v>8224</v>
      </c>
      <c r="I1413" t="s">
        <v>8246</v>
      </c>
      <c r="J1413">
        <v>1423185900</v>
      </c>
      <c r="K1413" s="9">
        <f>(J1413/86400) + DATE(1970,1,1)</f>
        <v>42041.059027777781</v>
      </c>
      <c r="L1413">
        <v>1420766700</v>
      </c>
      <c r="M1413" s="9">
        <f>(L1413/86400) + DATE(1970,1,1)</f>
        <v>42013.059027777781</v>
      </c>
      <c r="N1413" s="18">
        <f>YEAR(M1413)</f>
        <v>2015</v>
      </c>
      <c r="O1413" s="18">
        <f xml:space="preserve"> ROUND((J1413-L1413)/86400, 0)</f>
        <v>28</v>
      </c>
      <c r="P1413" t="b">
        <v>0</v>
      </c>
      <c r="Q1413">
        <v>3</v>
      </c>
      <c r="R1413" s="14">
        <f>IFERROR(ROUND(E1413/Q1413,2), "N/A")</f>
        <v>2.33</v>
      </c>
      <c r="S1413" t="b">
        <v>0</v>
      </c>
      <c r="T1413" t="s">
        <v>8280</v>
      </c>
      <c r="U1413" t="s">
        <v>8299</v>
      </c>
    </row>
    <row r="1414" spans="1:21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s="12">
        <f>ROUND(E1414/D1414, 0)</f>
        <v>0</v>
      </c>
      <c r="G1414" t="s">
        <v>8220</v>
      </c>
      <c r="H1414" t="s">
        <v>8223</v>
      </c>
      <c r="I1414" t="s">
        <v>8245</v>
      </c>
      <c r="J1414">
        <v>1417656699</v>
      </c>
      <c r="K1414" s="9">
        <f>(J1414/86400) + DATE(1970,1,1)</f>
        <v>41977.063645833332</v>
      </c>
      <c r="L1414">
        <v>1415064699</v>
      </c>
      <c r="M1414" s="9">
        <f>(L1414/86400) + DATE(1970,1,1)</f>
        <v>41947.063645833332</v>
      </c>
      <c r="N1414" s="18">
        <f>YEAR(M1414)</f>
        <v>2014</v>
      </c>
      <c r="O1414" s="18">
        <f xml:space="preserve"> ROUND((J1414-L1414)/86400, 0)</f>
        <v>30</v>
      </c>
      <c r="P1414" t="b">
        <v>0</v>
      </c>
      <c r="Q1414">
        <v>13</v>
      </c>
      <c r="R1414" s="14">
        <f>IFERROR(ROUND(E1414/Q1414,2), "N/A")</f>
        <v>24.62</v>
      </c>
      <c r="S1414" t="b">
        <v>0</v>
      </c>
      <c r="T1414" t="s">
        <v>8280</v>
      </c>
      <c r="U1414" t="s">
        <v>8299</v>
      </c>
    </row>
    <row r="1415" spans="1:21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s="12">
        <f>ROUND(E1415/D1415, 0)</f>
        <v>0</v>
      </c>
      <c r="G1415" t="s">
        <v>8220</v>
      </c>
      <c r="H1415" t="s">
        <v>8236</v>
      </c>
      <c r="I1415" t="s">
        <v>8248</v>
      </c>
      <c r="J1415">
        <v>1455964170</v>
      </c>
      <c r="K1415" s="9">
        <f>(J1415/86400) + DATE(1970,1,1)</f>
        <v>42420.437152777777</v>
      </c>
      <c r="L1415">
        <v>1450780170</v>
      </c>
      <c r="M1415" s="9">
        <f>(L1415/86400) + DATE(1970,1,1)</f>
        <v>42360.437152777777</v>
      </c>
      <c r="N1415" s="18">
        <f>YEAR(M1415)</f>
        <v>2015</v>
      </c>
      <c r="O1415" s="18">
        <f xml:space="preserve"> ROUND((J1415-L1415)/86400, 0)</f>
        <v>60</v>
      </c>
      <c r="P1415" t="b">
        <v>0</v>
      </c>
      <c r="Q1415">
        <v>1</v>
      </c>
      <c r="R1415" s="14">
        <f>IFERROR(ROUND(E1415/Q1415,2), "N/A")</f>
        <v>100</v>
      </c>
      <c r="S1415" t="b">
        <v>0</v>
      </c>
      <c r="T1415" t="s">
        <v>8280</v>
      </c>
      <c r="U1415" t="s">
        <v>8299</v>
      </c>
    </row>
    <row r="1416" spans="1:21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s="12">
        <f>ROUND(E1416/D1416, 0)</f>
        <v>0</v>
      </c>
      <c r="G1416" t="s">
        <v>8220</v>
      </c>
      <c r="H1416" t="s">
        <v>8223</v>
      </c>
      <c r="I1416" t="s">
        <v>8245</v>
      </c>
      <c r="J1416">
        <v>1483423467</v>
      </c>
      <c r="K1416" s="9">
        <f>(J1416/86400) + DATE(1970,1,1)</f>
        <v>42738.25309027778</v>
      </c>
      <c r="L1416">
        <v>1480831467</v>
      </c>
      <c r="M1416" s="9">
        <f>(L1416/86400) + DATE(1970,1,1)</f>
        <v>42708.25309027778</v>
      </c>
      <c r="N1416" s="18">
        <f>YEAR(M1416)</f>
        <v>2016</v>
      </c>
      <c r="O1416" s="18">
        <f xml:space="preserve"> ROUND((J1416-L1416)/86400, 0)</f>
        <v>30</v>
      </c>
      <c r="P1416" t="b">
        <v>0</v>
      </c>
      <c r="Q1416">
        <v>1</v>
      </c>
      <c r="R1416" s="14">
        <f>IFERROR(ROUND(E1416/Q1416,2), "N/A")</f>
        <v>1</v>
      </c>
      <c r="S1416" t="b">
        <v>0</v>
      </c>
      <c r="T1416" t="s">
        <v>8280</v>
      </c>
      <c r="U1416" t="s">
        <v>8299</v>
      </c>
    </row>
    <row r="1417" spans="1:21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s="12">
        <f>ROUND(E1417/D1417, 0)</f>
        <v>0</v>
      </c>
      <c r="G1417" t="s">
        <v>8220</v>
      </c>
      <c r="H1417" t="s">
        <v>8223</v>
      </c>
      <c r="I1417" t="s">
        <v>8245</v>
      </c>
      <c r="J1417">
        <v>1439741591</v>
      </c>
      <c r="K1417" s="9">
        <f>(J1417/86400) + DATE(1970,1,1)</f>
        <v>42232.675821759258</v>
      </c>
      <c r="L1417">
        <v>1436285591</v>
      </c>
      <c r="M1417" s="9">
        <f>(L1417/86400) + DATE(1970,1,1)</f>
        <v>42192.675821759258</v>
      </c>
      <c r="N1417" s="18">
        <f>YEAR(M1417)</f>
        <v>2015</v>
      </c>
      <c r="O1417" s="18">
        <f xml:space="preserve"> ROUND((J1417-L1417)/86400, 0)</f>
        <v>40</v>
      </c>
      <c r="P1417" t="b">
        <v>0</v>
      </c>
      <c r="Q1417">
        <v>9</v>
      </c>
      <c r="R1417" s="14">
        <f>IFERROR(ROUND(E1417/Q1417,2), "N/A")</f>
        <v>88.89</v>
      </c>
      <c r="S1417" t="b">
        <v>0</v>
      </c>
      <c r="T1417" t="s">
        <v>8280</v>
      </c>
      <c r="U1417" t="s">
        <v>8299</v>
      </c>
    </row>
    <row r="1418" spans="1:21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s="12">
        <f>ROUND(E1418/D1418, 0)</f>
        <v>0</v>
      </c>
      <c r="G1418" t="s">
        <v>8220</v>
      </c>
      <c r="H1418" t="s">
        <v>8223</v>
      </c>
      <c r="I1418" t="s">
        <v>8245</v>
      </c>
      <c r="J1418">
        <v>1448147619</v>
      </c>
      <c r="K1418" s="9">
        <f>(J1418/86400) + DATE(1970,1,1)</f>
        <v>42329.967812499999</v>
      </c>
      <c r="L1418">
        <v>1445552019</v>
      </c>
      <c r="M1418" s="9">
        <f>(L1418/86400) + DATE(1970,1,1)</f>
        <v>42299.926145833335</v>
      </c>
      <c r="N1418" s="18">
        <f>YEAR(M1418)</f>
        <v>2015</v>
      </c>
      <c r="O1418" s="18">
        <f xml:space="preserve"> ROUND((J1418-L1418)/86400, 0)</f>
        <v>30</v>
      </c>
      <c r="P1418" t="b">
        <v>0</v>
      </c>
      <c r="Q1418">
        <v>0</v>
      </c>
      <c r="R1418" s="14" t="str">
        <f>IFERROR(ROUND(E1418/Q1418,2), "N/A")</f>
        <v>N/A</v>
      </c>
      <c r="S1418" t="b">
        <v>0</v>
      </c>
      <c r="T1418" t="s">
        <v>8280</v>
      </c>
      <c r="U1418" t="s">
        <v>8299</v>
      </c>
    </row>
    <row r="1419" spans="1:21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s="12">
        <f>ROUND(E1419/D1419, 0)</f>
        <v>0</v>
      </c>
      <c r="G1419" t="s">
        <v>8220</v>
      </c>
      <c r="H1419" t="s">
        <v>8223</v>
      </c>
      <c r="I1419" t="s">
        <v>8245</v>
      </c>
      <c r="J1419">
        <v>1442315460</v>
      </c>
      <c r="K1419" s="9">
        <f>(J1419/86400) + DATE(1970,1,1)</f>
        <v>42262.46597222222</v>
      </c>
      <c r="L1419">
        <v>1439696174</v>
      </c>
      <c r="M1419" s="9">
        <f>(L1419/86400) + DATE(1970,1,1)</f>
        <v>42232.15016203704</v>
      </c>
      <c r="N1419" s="18">
        <f>YEAR(M1419)</f>
        <v>2015</v>
      </c>
      <c r="O1419" s="18">
        <f xml:space="preserve"> ROUND((J1419-L1419)/86400, 0)</f>
        <v>30</v>
      </c>
      <c r="P1419" t="b">
        <v>0</v>
      </c>
      <c r="Q1419">
        <v>2</v>
      </c>
      <c r="R1419" s="14">
        <f>IFERROR(ROUND(E1419/Q1419,2), "N/A")</f>
        <v>27.5</v>
      </c>
      <c r="S1419" t="b">
        <v>0</v>
      </c>
      <c r="T1419" t="s">
        <v>8280</v>
      </c>
      <c r="U1419" t="s">
        <v>8299</v>
      </c>
    </row>
    <row r="1420" spans="1:21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s="12">
        <f>ROUND(E1420/D1420, 0)</f>
        <v>0</v>
      </c>
      <c r="G1420" t="s">
        <v>8220</v>
      </c>
      <c r="H1420" t="s">
        <v>8226</v>
      </c>
      <c r="I1420" t="s">
        <v>8248</v>
      </c>
      <c r="J1420">
        <v>1456397834</v>
      </c>
      <c r="K1420" s="9">
        <f>(J1420/86400) + DATE(1970,1,1)</f>
        <v>42425.456412037034</v>
      </c>
      <c r="L1420">
        <v>1453805834</v>
      </c>
      <c r="M1420" s="9">
        <f>(L1420/86400) + DATE(1970,1,1)</f>
        <v>42395.456412037034</v>
      </c>
      <c r="N1420" s="18">
        <f>YEAR(M1420)</f>
        <v>2016</v>
      </c>
      <c r="O1420" s="18">
        <f xml:space="preserve"> ROUND((J1420-L1420)/86400, 0)</f>
        <v>30</v>
      </c>
      <c r="P1420" t="b">
        <v>0</v>
      </c>
      <c r="Q1420">
        <v>1</v>
      </c>
      <c r="R1420" s="14">
        <f>IFERROR(ROUND(E1420/Q1420,2), "N/A")</f>
        <v>6</v>
      </c>
      <c r="S1420" t="b">
        <v>0</v>
      </c>
      <c r="T1420" t="s">
        <v>8280</v>
      </c>
      <c r="U1420" t="s">
        <v>8299</v>
      </c>
    </row>
    <row r="1421" spans="1:21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s="12">
        <f>ROUND(E1421/D1421, 0)</f>
        <v>0</v>
      </c>
      <c r="G1421" t="s">
        <v>8220</v>
      </c>
      <c r="H1421" t="s">
        <v>8223</v>
      </c>
      <c r="I1421" t="s">
        <v>8245</v>
      </c>
      <c r="J1421">
        <v>1476010619</v>
      </c>
      <c r="K1421" s="9">
        <f>(J1421/86400) + DATE(1970,1,1)</f>
        <v>42652.456238425926</v>
      </c>
      <c r="L1421">
        <v>1473418619</v>
      </c>
      <c r="M1421" s="9">
        <f>(L1421/86400) + DATE(1970,1,1)</f>
        <v>42622.456238425926</v>
      </c>
      <c r="N1421" s="18">
        <f>YEAR(M1421)</f>
        <v>2016</v>
      </c>
      <c r="O1421" s="18">
        <f xml:space="preserve"> ROUND((J1421-L1421)/86400, 0)</f>
        <v>30</v>
      </c>
      <c r="P1421" t="b">
        <v>0</v>
      </c>
      <c r="Q1421">
        <v>10</v>
      </c>
      <c r="R1421" s="14">
        <f>IFERROR(ROUND(E1421/Q1421,2), "N/A")</f>
        <v>44.5</v>
      </c>
      <c r="S1421" t="b">
        <v>0</v>
      </c>
      <c r="T1421" t="s">
        <v>8280</v>
      </c>
      <c r="U1421" t="s">
        <v>8299</v>
      </c>
    </row>
    <row r="1422" spans="1:21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s="12">
        <f>ROUND(E1422/D1422, 0)</f>
        <v>0</v>
      </c>
      <c r="G1422" t="s">
        <v>8220</v>
      </c>
      <c r="H1422" t="s">
        <v>8223</v>
      </c>
      <c r="I1422" t="s">
        <v>8245</v>
      </c>
      <c r="J1422">
        <v>1467129686</v>
      </c>
      <c r="K1422" s="9">
        <f>(J1422/86400) + DATE(1970,1,1)</f>
        <v>42549.667662037042</v>
      </c>
      <c r="L1422">
        <v>1464969686</v>
      </c>
      <c r="M1422" s="9">
        <f>(L1422/86400) + DATE(1970,1,1)</f>
        <v>42524.667662037042</v>
      </c>
      <c r="N1422" s="18">
        <f>YEAR(M1422)</f>
        <v>2016</v>
      </c>
      <c r="O1422" s="18">
        <f xml:space="preserve"> ROUND((J1422-L1422)/86400, 0)</f>
        <v>25</v>
      </c>
      <c r="P1422" t="b">
        <v>0</v>
      </c>
      <c r="Q1422">
        <v>3</v>
      </c>
      <c r="R1422" s="14">
        <f>IFERROR(ROUND(E1422/Q1422,2), "N/A")</f>
        <v>1</v>
      </c>
      <c r="S1422" t="b">
        <v>0</v>
      </c>
      <c r="T1422" t="s">
        <v>8280</v>
      </c>
      <c r="U1422" t="s">
        <v>8299</v>
      </c>
    </row>
    <row r="1423" spans="1:21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s="12">
        <f>ROUND(E1423/D1423, 0)</f>
        <v>0</v>
      </c>
      <c r="G1423" t="s">
        <v>8220</v>
      </c>
      <c r="H1423" t="s">
        <v>8234</v>
      </c>
      <c r="I1423" t="s">
        <v>8254</v>
      </c>
      <c r="J1423">
        <v>1423432709</v>
      </c>
      <c r="K1423" s="9">
        <f>(J1423/86400) + DATE(1970,1,1)</f>
        <v>42043.915613425925</v>
      </c>
      <c r="L1423">
        <v>1420840709</v>
      </c>
      <c r="M1423" s="9">
        <f>(L1423/86400) + DATE(1970,1,1)</f>
        <v>42013.915613425925</v>
      </c>
      <c r="N1423" s="18">
        <f>YEAR(M1423)</f>
        <v>2015</v>
      </c>
      <c r="O1423" s="18">
        <f xml:space="preserve"> ROUND((J1423-L1423)/86400, 0)</f>
        <v>30</v>
      </c>
      <c r="P1423" t="b">
        <v>0</v>
      </c>
      <c r="Q1423">
        <v>2</v>
      </c>
      <c r="R1423" s="14">
        <f>IFERROR(ROUND(E1423/Q1423,2), "N/A")</f>
        <v>100</v>
      </c>
      <c r="S1423" t="b">
        <v>0</v>
      </c>
      <c r="T1423" t="s">
        <v>8280</v>
      </c>
      <c r="U1423" t="s">
        <v>8299</v>
      </c>
    </row>
    <row r="1424" spans="1:21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s="12">
        <f>ROUND(E1424/D1424, 0)</f>
        <v>0</v>
      </c>
      <c r="G1424" t="s">
        <v>8220</v>
      </c>
      <c r="H1424" t="s">
        <v>8227</v>
      </c>
      <c r="I1424" t="s">
        <v>8249</v>
      </c>
      <c r="J1424">
        <v>1474436704</v>
      </c>
      <c r="K1424" s="9">
        <f>(J1424/86400) + DATE(1970,1,1)</f>
        <v>42634.239629629628</v>
      </c>
      <c r="L1424">
        <v>1471844704</v>
      </c>
      <c r="M1424" s="9">
        <f>(L1424/86400) + DATE(1970,1,1)</f>
        <v>42604.239629629628</v>
      </c>
      <c r="N1424" s="18">
        <f>YEAR(M1424)</f>
        <v>2016</v>
      </c>
      <c r="O1424" s="18">
        <f xml:space="preserve"> ROUND((J1424-L1424)/86400, 0)</f>
        <v>30</v>
      </c>
      <c r="P1424" t="b">
        <v>0</v>
      </c>
      <c r="Q1424">
        <v>2</v>
      </c>
      <c r="R1424" s="14">
        <f>IFERROR(ROUND(E1424/Q1424,2), "N/A")</f>
        <v>13</v>
      </c>
      <c r="S1424" t="b">
        <v>0</v>
      </c>
      <c r="T1424" t="s">
        <v>8280</v>
      </c>
      <c r="U1424" t="s">
        <v>8299</v>
      </c>
    </row>
    <row r="1425" spans="1:21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s="12">
        <f>ROUND(E1425/D1425, 0)</f>
        <v>0</v>
      </c>
      <c r="G1425" t="s">
        <v>8220</v>
      </c>
      <c r="H1425" t="s">
        <v>8225</v>
      </c>
      <c r="I1425" t="s">
        <v>8247</v>
      </c>
      <c r="J1425">
        <v>1451637531</v>
      </c>
      <c r="K1425" s="9">
        <f>(J1425/86400) + DATE(1970,1,1)</f>
        <v>42370.360312500001</v>
      </c>
      <c r="L1425">
        <v>1449045531</v>
      </c>
      <c r="M1425" s="9">
        <f>(L1425/86400) + DATE(1970,1,1)</f>
        <v>42340.360312500001</v>
      </c>
      <c r="N1425" s="18">
        <f>YEAR(M1425)</f>
        <v>2015</v>
      </c>
      <c r="O1425" s="18">
        <f xml:space="preserve"> ROUND((J1425-L1425)/86400, 0)</f>
        <v>30</v>
      </c>
      <c r="P1425" t="b">
        <v>0</v>
      </c>
      <c r="Q1425">
        <v>1</v>
      </c>
      <c r="R1425" s="14">
        <f>IFERROR(ROUND(E1425/Q1425,2), "N/A")</f>
        <v>100</v>
      </c>
      <c r="S1425" t="b">
        <v>0</v>
      </c>
      <c r="T1425" t="s">
        <v>8280</v>
      </c>
      <c r="U1425" t="s">
        <v>8299</v>
      </c>
    </row>
    <row r="1426" spans="1:21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s="12">
        <f>ROUND(E1426/D1426, 0)</f>
        <v>0</v>
      </c>
      <c r="G1426" t="s">
        <v>8220</v>
      </c>
      <c r="H1426" t="s">
        <v>8223</v>
      </c>
      <c r="I1426" t="s">
        <v>8245</v>
      </c>
      <c r="J1426">
        <v>1479233602</v>
      </c>
      <c r="K1426" s="9">
        <f>(J1426/86400) + DATE(1970,1,1)</f>
        <v>42689.759282407409</v>
      </c>
      <c r="L1426">
        <v>1478106802</v>
      </c>
      <c r="M1426" s="9">
        <f>(L1426/86400) + DATE(1970,1,1)</f>
        <v>42676.717615740738</v>
      </c>
      <c r="N1426" s="18">
        <f>YEAR(M1426)</f>
        <v>2016</v>
      </c>
      <c r="O1426" s="18">
        <f xml:space="preserve"> ROUND((J1426-L1426)/86400, 0)</f>
        <v>13</v>
      </c>
      <c r="P1426" t="b">
        <v>0</v>
      </c>
      <c r="Q1426">
        <v>14</v>
      </c>
      <c r="R1426" s="14">
        <f>IFERROR(ROUND(E1426/Q1426,2), "N/A")</f>
        <v>109.07</v>
      </c>
      <c r="S1426" t="b">
        <v>0</v>
      </c>
      <c r="T1426" t="s">
        <v>8280</v>
      </c>
      <c r="U1426" t="s">
        <v>8299</v>
      </c>
    </row>
    <row r="1427" spans="1:21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s="12">
        <f>ROUND(E1427/D1427, 0)</f>
        <v>0</v>
      </c>
      <c r="G1427" t="s">
        <v>8220</v>
      </c>
      <c r="H1427" t="s">
        <v>8223</v>
      </c>
      <c r="I1427" t="s">
        <v>8245</v>
      </c>
      <c r="J1427">
        <v>1430276959</v>
      </c>
      <c r="K1427" s="9">
        <f>(J1427/86400) + DATE(1970,1,1)</f>
        <v>42123.131469907406</v>
      </c>
      <c r="L1427">
        <v>1427684959</v>
      </c>
      <c r="M1427" s="9">
        <f>(L1427/86400) + DATE(1970,1,1)</f>
        <v>42093.131469907406</v>
      </c>
      <c r="N1427" s="18">
        <f>YEAR(M1427)</f>
        <v>2015</v>
      </c>
      <c r="O1427" s="18">
        <f xml:space="preserve"> ROUND((J1427-L1427)/86400, 0)</f>
        <v>30</v>
      </c>
      <c r="P1427" t="b">
        <v>0</v>
      </c>
      <c r="Q1427">
        <v>0</v>
      </c>
      <c r="R1427" s="14" t="str">
        <f>IFERROR(ROUND(E1427/Q1427,2), "N/A")</f>
        <v>N/A</v>
      </c>
      <c r="S1427" t="b">
        <v>0</v>
      </c>
      <c r="T1427" t="s">
        <v>8280</v>
      </c>
      <c r="U1427" t="s">
        <v>8299</v>
      </c>
    </row>
    <row r="1428" spans="1:21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s="12">
        <f>ROUND(E1428/D1428, 0)</f>
        <v>0</v>
      </c>
      <c r="G1428" t="s">
        <v>8220</v>
      </c>
      <c r="H1428" t="s">
        <v>8235</v>
      </c>
      <c r="I1428" t="s">
        <v>8248</v>
      </c>
      <c r="J1428">
        <v>1440408120</v>
      </c>
      <c r="K1428" s="9">
        <f>(J1428/86400) + DATE(1970,1,1)</f>
        <v>42240.390277777777</v>
      </c>
      <c r="L1428">
        <v>1435224120</v>
      </c>
      <c r="M1428" s="9">
        <f>(L1428/86400) + DATE(1970,1,1)</f>
        <v>42180.390277777777</v>
      </c>
      <c r="N1428" s="18">
        <f>YEAR(M1428)</f>
        <v>2015</v>
      </c>
      <c r="O1428" s="18">
        <f xml:space="preserve"> ROUND((J1428-L1428)/86400, 0)</f>
        <v>60</v>
      </c>
      <c r="P1428" t="b">
        <v>0</v>
      </c>
      <c r="Q1428">
        <v>0</v>
      </c>
      <c r="R1428" s="14" t="str">
        <f>IFERROR(ROUND(E1428/Q1428,2), "N/A")</f>
        <v>N/A</v>
      </c>
      <c r="S1428" t="b">
        <v>0</v>
      </c>
      <c r="T1428" t="s">
        <v>8280</v>
      </c>
      <c r="U1428" t="s">
        <v>8299</v>
      </c>
    </row>
    <row r="1429" spans="1:21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s="12">
        <f>ROUND(E1429/D1429, 0)</f>
        <v>0</v>
      </c>
      <c r="G1429" t="s">
        <v>8220</v>
      </c>
      <c r="H1429" t="s">
        <v>8235</v>
      </c>
      <c r="I1429" t="s">
        <v>8248</v>
      </c>
      <c r="J1429">
        <v>1474230385</v>
      </c>
      <c r="K1429" s="9">
        <f>(J1429/86400) + DATE(1970,1,1)</f>
        <v>42631.851678240739</v>
      </c>
      <c r="L1429">
        <v>1471638385</v>
      </c>
      <c r="M1429" s="9">
        <f>(L1429/86400) + DATE(1970,1,1)</f>
        <v>42601.851678240739</v>
      </c>
      <c r="N1429" s="18">
        <f>YEAR(M1429)</f>
        <v>2016</v>
      </c>
      <c r="O1429" s="18">
        <f xml:space="preserve"> ROUND((J1429-L1429)/86400, 0)</f>
        <v>30</v>
      </c>
      <c r="P1429" t="b">
        <v>0</v>
      </c>
      <c r="Q1429">
        <v>4</v>
      </c>
      <c r="R1429" s="14">
        <f>IFERROR(ROUND(E1429/Q1429,2), "N/A")</f>
        <v>104.75</v>
      </c>
      <c r="S1429" t="b">
        <v>0</v>
      </c>
      <c r="T1429" t="s">
        <v>8280</v>
      </c>
      <c r="U1429" t="s">
        <v>8299</v>
      </c>
    </row>
    <row r="1430" spans="1:21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s="12">
        <f>ROUND(E1430/D1430, 0)</f>
        <v>0</v>
      </c>
      <c r="G1430" t="s">
        <v>8220</v>
      </c>
      <c r="H1430" t="s">
        <v>8226</v>
      </c>
      <c r="I1430" t="s">
        <v>8248</v>
      </c>
      <c r="J1430">
        <v>1459584417</v>
      </c>
      <c r="K1430" s="9">
        <f>(J1430/86400) + DATE(1970,1,1)</f>
        <v>42462.338159722218</v>
      </c>
      <c r="L1430">
        <v>1456996017</v>
      </c>
      <c r="M1430" s="9">
        <f>(L1430/86400) + DATE(1970,1,1)</f>
        <v>42432.379826388889</v>
      </c>
      <c r="N1430" s="18">
        <f>YEAR(M1430)</f>
        <v>2016</v>
      </c>
      <c r="O1430" s="18">
        <f xml:space="preserve"> ROUND((J1430-L1430)/86400, 0)</f>
        <v>30</v>
      </c>
      <c r="P1430" t="b">
        <v>0</v>
      </c>
      <c r="Q1430">
        <v>3</v>
      </c>
      <c r="R1430" s="14">
        <f>IFERROR(ROUND(E1430/Q1430,2), "N/A")</f>
        <v>15</v>
      </c>
      <c r="S1430" t="b">
        <v>0</v>
      </c>
      <c r="T1430" t="s">
        <v>8280</v>
      </c>
      <c r="U1430" t="s">
        <v>8299</v>
      </c>
    </row>
    <row r="1431" spans="1:21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s="12">
        <f>ROUND(E1431/D1431, 0)</f>
        <v>0</v>
      </c>
      <c r="G1431" t="s">
        <v>8220</v>
      </c>
      <c r="H1431" t="s">
        <v>8223</v>
      </c>
      <c r="I1431" t="s">
        <v>8245</v>
      </c>
      <c r="J1431">
        <v>1428629242</v>
      </c>
      <c r="K1431" s="9">
        <f>(J1431/86400) + DATE(1970,1,1)</f>
        <v>42104.060671296298</v>
      </c>
      <c r="L1431">
        <v>1426037242</v>
      </c>
      <c r="M1431" s="9">
        <f>(L1431/86400) + DATE(1970,1,1)</f>
        <v>42074.060671296298</v>
      </c>
      <c r="N1431" s="18">
        <f>YEAR(M1431)</f>
        <v>2015</v>
      </c>
      <c r="O1431" s="18">
        <f xml:space="preserve"> ROUND((J1431-L1431)/86400, 0)</f>
        <v>30</v>
      </c>
      <c r="P1431" t="b">
        <v>0</v>
      </c>
      <c r="Q1431">
        <v>0</v>
      </c>
      <c r="R1431" s="14" t="str">
        <f>IFERROR(ROUND(E1431/Q1431,2), "N/A")</f>
        <v>N/A</v>
      </c>
      <c r="S1431" t="b">
        <v>0</v>
      </c>
      <c r="T1431" t="s">
        <v>8280</v>
      </c>
      <c r="U1431" t="s">
        <v>8299</v>
      </c>
    </row>
    <row r="1432" spans="1:21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s="12">
        <f>ROUND(E1432/D1432, 0)</f>
        <v>0</v>
      </c>
      <c r="G1432" t="s">
        <v>8220</v>
      </c>
      <c r="H1432" t="s">
        <v>8223</v>
      </c>
      <c r="I1432" t="s">
        <v>8245</v>
      </c>
      <c r="J1432">
        <v>1419017488</v>
      </c>
      <c r="K1432" s="9">
        <f>(J1432/86400) + DATE(1970,1,1)</f>
        <v>41992.813518518524</v>
      </c>
      <c r="L1432">
        <v>1416339088</v>
      </c>
      <c r="M1432" s="9">
        <f>(L1432/86400) + DATE(1970,1,1)</f>
        <v>41961.813518518524</v>
      </c>
      <c r="N1432" s="18">
        <f>YEAR(M1432)</f>
        <v>2014</v>
      </c>
      <c r="O1432" s="18">
        <f xml:space="preserve"> ROUND((J1432-L1432)/86400, 0)</f>
        <v>31</v>
      </c>
      <c r="P1432" t="b">
        <v>0</v>
      </c>
      <c r="Q1432">
        <v>5</v>
      </c>
      <c r="R1432" s="14">
        <f>IFERROR(ROUND(E1432/Q1432,2), "N/A")</f>
        <v>80.599999999999994</v>
      </c>
      <c r="S1432" t="b">
        <v>0</v>
      </c>
      <c r="T1432" t="s">
        <v>8280</v>
      </c>
      <c r="U1432" t="s">
        <v>8299</v>
      </c>
    </row>
    <row r="1433" spans="1:21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s="12">
        <f>ROUND(E1433/D1433, 0)</f>
        <v>0</v>
      </c>
      <c r="G1433" t="s">
        <v>8220</v>
      </c>
      <c r="H1433" t="s">
        <v>8223</v>
      </c>
      <c r="I1433" t="s">
        <v>8245</v>
      </c>
      <c r="J1433">
        <v>1448517816</v>
      </c>
      <c r="K1433" s="9">
        <f>(J1433/86400) + DATE(1970,1,1)</f>
        <v>42334.252500000002</v>
      </c>
      <c r="L1433">
        <v>1445922216</v>
      </c>
      <c r="M1433" s="9">
        <f>(L1433/86400) + DATE(1970,1,1)</f>
        <v>42304.210833333331</v>
      </c>
      <c r="N1433" s="18">
        <f>YEAR(M1433)</f>
        <v>2015</v>
      </c>
      <c r="O1433" s="18">
        <f xml:space="preserve"> ROUND((J1433-L1433)/86400, 0)</f>
        <v>30</v>
      </c>
      <c r="P1433" t="b">
        <v>0</v>
      </c>
      <c r="Q1433">
        <v>47</v>
      </c>
      <c r="R1433" s="14">
        <f>IFERROR(ROUND(E1433/Q1433,2), "N/A")</f>
        <v>115.55</v>
      </c>
      <c r="S1433" t="b">
        <v>0</v>
      </c>
      <c r="T1433" t="s">
        <v>8280</v>
      </c>
      <c r="U1433" t="s">
        <v>8299</v>
      </c>
    </row>
    <row r="1434" spans="1:21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s="12">
        <f>ROUND(E1434/D1434, 0)</f>
        <v>0</v>
      </c>
      <c r="G1434" t="s">
        <v>8220</v>
      </c>
      <c r="H1434" t="s">
        <v>8223</v>
      </c>
      <c r="I1434" t="s">
        <v>8245</v>
      </c>
      <c r="J1434">
        <v>1437417828</v>
      </c>
      <c r="K1434" s="9">
        <f>(J1434/86400) + DATE(1970,1,1)</f>
        <v>42205.780416666668</v>
      </c>
      <c r="L1434">
        <v>1434825828</v>
      </c>
      <c r="M1434" s="9">
        <f>(L1434/86400) + DATE(1970,1,1)</f>
        <v>42175.780416666668</v>
      </c>
      <c r="N1434" s="18">
        <f>YEAR(M1434)</f>
        <v>2015</v>
      </c>
      <c r="O1434" s="18">
        <f xml:space="preserve"> ROUND((J1434-L1434)/86400, 0)</f>
        <v>30</v>
      </c>
      <c r="P1434" t="b">
        <v>0</v>
      </c>
      <c r="Q1434">
        <v>0</v>
      </c>
      <c r="R1434" s="14" t="str">
        <f>IFERROR(ROUND(E1434/Q1434,2), "N/A")</f>
        <v>N/A</v>
      </c>
      <c r="S1434" t="b">
        <v>0</v>
      </c>
      <c r="T1434" t="s">
        <v>8280</v>
      </c>
      <c r="U1434" t="s">
        <v>8299</v>
      </c>
    </row>
    <row r="1435" spans="1:21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s="12">
        <f>ROUND(E1435/D1435, 0)</f>
        <v>0</v>
      </c>
      <c r="G1435" t="s">
        <v>8220</v>
      </c>
      <c r="H1435" t="s">
        <v>8236</v>
      </c>
      <c r="I1435" t="s">
        <v>8248</v>
      </c>
      <c r="J1435">
        <v>1481367600</v>
      </c>
      <c r="K1435" s="9">
        <f>(J1435/86400) + DATE(1970,1,1)</f>
        <v>42714.458333333328</v>
      </c>
      <c r="L1435">
        <v>1477839675</v>
      </c>
      <c r="M1435" s="9">
        <f>(L1435/86400) + DATE(1970,1,1)</f>
        <v>42673.625868055555</v>
      </c>
      <c r="N1435" s="18">
        <f>YEAR(M1435)</f>
        <v>2016</v>
      </c>
      <c r="O1435" s="18">
        <f xml:space="preserve"> ROUND((J1435-L1435)/86400, 0)</f>
        <v>41</v>
      </c>
      <c r="P1435" t="b">
        <v>0</v>
      </c>
      <c r="Q1435">
        <v>10</v>
      </c>
      <c r="R1435" s="14">
        <f>IFERROR(ROUND(E1435/Q1435,2), "N/A")</f>
        <v>80.5</v>
      </c>
      <c r="S1435" t="b">
        <v>0</v>
      </c>
      <c r="T1435" t="s">
        <v>8280</v>
      </c>
      <c r="U1435" t="s">
        <v>8299</v>
      </c>
    </row>
    <row r="1436" spans="1:21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s="12">
        <f>ROUND(E1436/D1436, 0)</f>
        <v>0</v>
      </c>
      <c r="G1436" t="s">
        <v>8220</v>
      </c>
      <c r="H1436" t="s">
        <v>8231</v>
      </c>
      <c r="I1436" t="s">
        <v>8252</v>
      </c>
      <c r="J1436">
        <v>1433775600</v>
      </c>
      <c r="K1436" s="9">
        <f>(J1436/86400) + DATE(1970,1,1)</f>
        <v>42163.625</v>
      </c>
      <c r="L1436">
        <v>1431973478</v>
      </c>
      <c r="M1436" s="9">
        <f>(L1436/86400) + DATE(1970,1,1)</f>
        <v>42142.767106481479</v>
      </c>
      <c r="N1436" s="18">
        <f>YEAR(M1436)</f>
        <v>2015</v>
      </c>
      <c r="O1436" s="18">
        <f xml:space="preserve"> ROUND((J1436-L1436)/86400, 0)</f>
        <v>21</v>
      </c>
      <c r="P1436" t="b">
        <v>0</v>
      </c>
      <c r="Q1436">
        <v>11</v>
      </c>
      <c r="R1436" s="14">
        <f>IFERROR(ROUND(E1436/Q1436,2), "N/A")</f>
        <v>744.55</v>
      </c>
      <c r="S1436" t="b">
        <v>0</v>
      </c>
      <c r="T1436" t="s">
        <v>8280</v>
      </c>
      <c r="U1436" t="s">
        <v>8299</v>
      </c>
    </row>
    <row r="1437" spans="1:21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s="12">
        <f>ROUND(E1437/D1437, 0)</f>
        <v>0</v>
      </c>
      <c r="G1437" t="s">
        <v>8220</v>
      </c>
      <c r="H1437" t="s">
        <v>8236</v>
      </c>
      <c r="I1437" t="s">
        <v>8248</v>
      </c>
      <c r="J1437">
        <v>1444589020</v>
      </c>
      <c r="K1437" s="9">
        <f>(J1437/86400) + DATE(1970,1,1)</f>
        <v>42288.780324074076</v>
      </c>
      <c r="L1437">
        <v>1441997020</v>
      </c>
      <c r="M1437" s="9">
        <f>(L1437/86400) + DATE(1970,1,1)</f>
        <v>42258.780324074076</v>
      </c>
      <c r="N1437" s="18">
        <f>YEAR(M1437)</f>
        <v>2015</v>
      </c>
      <c r="O1437" s="18">
        <f xml:space="preserve"> ROUND((J1437-L1437)/86400, 0)</f>
        <v>30</v>
      </c>
      <c r="P1437" t="b">
        <v>0</v>
      </c>
      <c r="Q1437">
        <v>2</v>
      </c>
      <c r="R1437" s="14">
        <f>IFERROR(ROUND(E1437/Q1437,2), "N/A")</f>
        <v>7.5</v>
      </c>
      <c r="S1437" t="b">
        <v>0</v>
      </c>
      <c r="T1437" t="s">
        <v>8280</v>
      </c>
      <c r="U1437" t="s">
        <v>8299</v>
      </c>
    </row>
    <row r="1438" spans="1:21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s="12">
        <f>ROUND(E1438/D1438, 0)</f>
        <v>0</v>
      </c>
      <c r="G1438" t="s">
        <v>8220</v>
      </c>
      <c r="H1438" t="s">
        <v>8235</v>
      </c>
      <c r="I1438" t="s">
        <v>8248</v>
      </c>
      <c r="J1438">
        <v>1456043057</v>
      </c>
      <c r="K1438" s="9">
        <f>(J1438/86400) + DATE(1970,1,1)</f>
        <v>42421.35019675926</v>
      </c>
      <c r="L1438">
        <v>1453451057</v>
      </c>
      <c r="M1438" s="9">
        <f>(L1438/86400) + DATE(1970,1,1)</f>
        <v>42391.35019675926</v>
      </c>
      <c r="N1438" s="18">
        <f>YEAR(M1438)</f>
        <v>2016</v>
      </c>
      <c r="O1438" s="18">
        <f xml:space="preserve"> ROUND((J1438-L1438)/86400, 0)</f>
        <v>30</v>
      </c>
      <c r="P1438" t="b">
        <v>0</v>
      </c>
      <c r="Q1438">
        <v>2</v>
      </c>
      <c r="R1438" s="14">
        <f>IFERROR(ROUND(E1438/Q1438,2), "N/A")</f>
        <v>38.5</v>
      </c>
      <c r="S1438" t="b">
        <v>0</v>
      </c>
      <c r="T1438" t="s">
        <v>8280</v>
      </c>
      <c r="U1438" t="s">
        <v>8299</v>
      </c>
    </row>
    <row r="1439" spans="1:21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s="12">
        <f>ROUND(E1439/D1439, 0)</f>
        <v>0</v>
      </c>
      <c r="G1439" t="s">
        <v>8220</v>
      </c>
      <c r="H1439" t="s">
        <v>8223</v>
      </c>
      <c r="I1439" t="s">
        <v>8245</v>
      </c>
      <c r="J1439">
        <v>1405227540</v>
      </c>
      <c r="K1439" s="9">
        <f>(J1439/86400) + DATE(1970,1,1)</f>
        <v>41833.207638888889</v>
      </c>
      <c r="L1439">
        <v>1402058739</v>
      </c>
      <c r="M1439" s="9">
        <f>(L1439/86400) + DATE(1970,1,1)</f>
        <v>41796.531701388885</v>
      </c>
      <c r="N1439" s="18">
        <f>YEAR(M1439)</f>
        <v>2014</v>
      </c>
      <c r="O1439" s="18">
        <f xml:space="preserve"> ROUND((J1439-L1439)/86400, 0)</f>
        <v>37</v>
      </c>
      <c r="P1439" t="b">
        <v>0</v>
      </c>
      <c r="Q1439">
        <v>22</v>
      </c>
      <c r="R1439" s="14">
        <f>IFERROR(ROUND(E1439/Q1439,2), "N/A")</f>
        <v>36.68</v>
      </c>
      <c r="S1439" t="b">
        <v>0</v>
      </c>
      <c r="T1439" t="s">
        <v>8280</v>
      </c>
      <c r="U1439" t="s">
        <v>8299</v>
      </c>
    </row>
    <row r="1440" spans="1:21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s="12">
        <f>ROUND(E1440/D1440, 0)</f>
        <v>0</v>
      </c>
      <c r="G1440" t="s">
        <v>8220</v>
      </c>
      <c r="H1440" t="s">
        <v>8231</v>
      </c>
      <c r="I1440" t="s">
        <v>8252</v>
      </c>
      <c r="J1440">
        <v>1461765300</v>
      </c>
      <c r="K1440" s="9">
        <f>(J1440/86400) + DATE(1970,1,1)</f>
        <v>42487.579861111109</v>
      </c>
      <c r="L1440">
        <v>1459198499</v>
      </c>
      <c r="M1440" s="9">
        <f>(L1440/86400) + DATE(1970,1,1)</f>
        <v>42457.871516203704</v>
      </c>
      <c r="N1440" s="18">
        <f>YEAR(M1440)</f>
        <v>2016</v>
      </c>
      <c r="O1440" s="18">
        <f xml:space="preserve"> ROUND((J1440-L1440)/86400, 0)</f>
        <v>30</v>
      </c>
      <c r="P1440" t="b">
        <v>0</v>
      </c>
      <c r="Q1440">
        <v>8</v>
      </c>
      <c r="R1440" s="14">
        <f>IFERROR(ROUND(E1440/Q1440,2), "N/A")</f>
        <v>75</v>
      </c>
      <c r="S1440" t="b">
        <v>0</v>
      </c>
      <c r="T1440" t="s">
        <v>8280</v>
      </c>
      <c r="U1440" t="s">
        <v>8299</v>
      </c>
    </row>
    <row r="1441" spans="1:21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s="12">
        <f>ROUND(E1441/D1441, 0)</f>
        <v>0</v>
      </c>
      <c r="G1441" t="s">
        <v>8220</v>
      </c>
      <c r="H1441" t="s">
        <v>8228</v>
      </c>
      <c r="I1441" t="s">
        <v>8250</v>
      </c>
      <c r="J1441">
        <v>1425758101</v>
      </c>
      <c r="K1441" s="9">
        <f>(J1441/86400) + DATE(1970,1,1)</f>
        <v>42070.829872685186</v>
      </c>
      <c r="L1441">
        <v>1423166101</v>
      </c>
      <c r="M1441" s="9">
        <f>(L1441/86400) + DATE(1970,1,1)</f>
        <v>42040.829872685186</v>
      </c>
      <c r="N1441" s="18">
        <f>YEAR(M1441)</f>
        <v>2015</v>
      </c>
      <c r="O1441" s="18">
        <f xml:space="preserve"> ROUND((J1441-L1441)/86400, 0)</f>
        <v>30</v>
      </c>
      <c r="P1441" t="b">
        <v>0</v>
      </c>
      <c r="Q1441">
        <v>6</v>
      </c>
      <c r="R1441" s="14">
        <f>IFERROR(ROUND(E1441/Q1441,2), "N/A")</f>
        <v>30</v>
      </c>
      <c r="S1441" t="b">
        <v>0</v>
      </c>
      <c r="T1441" t="s">
        <v>8280</v>
      </c>
      <c r="U1441" t="s">
        <v>8299</v>
      </c>
    </row>
    <row r="1442" spans="1:21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s="12">
        <f>ROUND(E1442/D1442, 0)</f>
        <v>0</v>
      </c>
      <c r="G1442" t="s">
        <v>8220</v>
      </c>
      <c r="H1442" t="s">
        <v>8236</v>
      </c>
      <c r="I1442" t="s">
        <v>8248</v>
      </c>
      <c r="J1442">
        <v>1464285463</v>
      </c>
      <c r="K1442" s="9">
        <f>(J1442/86400) + DATE(1970,1,1)</f>
        <v>42516.748414351852</v>
      </c>
      <c r="L1442">
        <v>1461693463</v>
      </c>
      <c r="M1442" s="9">
        <f>(L1442/86400) + DATE(1970,1,1)</f>
        <v>42486.748414351852</v>
      </c>
      <c r="N1442" s="18">
        <f>YEAR(M1442)</f>
        <v>2016</v>
      </c>
      <c r="O1442" s="18">
        <f xml:space="preserve"> ROUND((J1442-L1442)/86400, 0)</f>
        <v>30</v>
      </c>
      <c r="P1442" t="b">
        <v>0</v>
      </c>
      <c r="Q1442">
        <v>1</v>
      </c>
      <c r="R1442" s="14">
        <f>IFERROR(ROUND(E1442/Q1442,2), "N/A")</f>
        <v>1</v>
      </c>
      <c r="S1442" t="b">
        <v>0</v>
      </c>
      <c r="T1442" t="s">
        <v>8280</v>
      </c>
      <c r="U1442" t="s">
        <v>8299</v>
      </c>
    </row>
    <row r="1443" spans="1:21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s="12">
        <f>ROUND(E1443/D1443, 0)</f>
        <v>0</v>
      </c>
      <c r="G1443" t="s">
        <v>8220</v>
      </c>
      <c r="H1443" t="s">
        <v>8224</v>
      </c>
      <c r="I1443" t="s">
        <v>8246</v>
      </c>
      <c r="J1443">
        <v>1441995769</v>
      </c>
      <c r="K1443" s="9">
        <f>(J1443/86400) + DATE(1970,1,1)</f>
        <v>42258.765844907408</v>
      </c>
      <c r="L1443">
        <v>1436811769</v>
      </c>
      <c r="M1443" s="9">
        <f>(L1443/86400) + DATE(1970,1,1)</f>
        <v>42198.765844907408</v>
      </c>
      <c r="N1443" s="18">
        <f>YEAR(M1443)</f>
        <v>2015</v>
      </c>
      <c r="O1443" s="18">
        <f xml:space="preserve"> ROUND((J1443-L1443)/86400, 0)</f>
        <v>60</v>
      </c>
      <c r="P1443" t="b">
        <v>0</v>
      </c>
      <c r="Q1443">
        <v>3</v>
      </c>
      <c r="R1443" s="14">
        <f>IFERROR(ROUND(E1443/Q1443,2), "N/A")</f>
        <v>673.33</v>
      </c>
      <c r="S1443" t="b">
        <v>0</v>
      </c>
      <c r="T1443" t="s">
        <v>8280</v>
      </c>
      <c r="U1443" t="s">
        <v>8299</v>
      </c>
    </row>
    <row r="1444" spans="1:21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s="12">
        <f>ROUND(E1444/D1444, 0)</f>
        <v>0</v>
      </c>
      <c r="G1444" t="s">
        <v>8220</v>
      </c>
      <c r="H1444" t="s">
        <v>8223</v>
      </c>
      <c r="I1444" t="s">
        <v>8245</v>
      </c>
      <c r="J1444">
        <v>1464190158</v>
      </c>
      <c r="K1444" s="9">
        <f>(J1444/86400) + DATE(1970,1,1)</f>
        <v>42515.64534722222</v>
      </c>
      <c r="L1444">
        <v>1461598158</v>
      </c>
      <c r="M1444" s="9">
        <f>(L1444/86400) + DATE(1970,1,1)</f>
        <v>42485.64534722222</v>
      </c>
      <c r="N1444" s="18">
        <f>YEAR(M1444)</f>
        <v>2016</v>
      </c>
      <c r="O1444" s="18">
        <f xml:space="preserve"> ROUND((J1444-L1444)/86400, 0)</f>
        <v>30</v>
      </c>
      <c r="P1444" t="b">
        <v>0</v>
      </c>
      <c r="Q1444">
        <v>0</v>
      </c>
      <c r="R1444" s="14" t="str">
        <f>IFERROR(ROUND(E1444/Q1444,2), "N/A")</f>
        <v>N/A</v>
      </c>
      <c r="S1444" t="b">
        <v>0</v>
      </c>
      <c r="T1444" t="s">
        <v>8280</v>
      </c>
      <c r="U1444" t="s">
        <v>8299</v>
      </c>
    </row>
    <row r="1445" spans="1:21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s="12">
        <f>ROUND(E1445/D1445, 0)</f>
        <v>0</v>
      </c>
      <c r="G1445" t="s">
        <v>8220</v>
      </c>
      <c r="H1445" t="s">
        <v>8229</v>
      </c>
      <c r="I1445" t="s">
        <v>8248</v>
      </c>
      <c r="J1445">
        <v>1483395209</v>
      </c>
      <c r="K1445" s="9">
        <f>(J1445/86400) + DATE(1970,1,1)</f>
        <v>42737.926030092596</v>
      </c>
      <c r="L1445">
        <v>1480803209</v>
      </c>
      <c r="M1445" s="9">
        <f>(L1445/86400) + DATE(1970,1,1)</f>
        <v>42707.926030092596</v>
      </c>
      <c r="N1445" s="18">
        <f>YEAR(M1445)</f>
        <v>2016</v>
      </c>
      <c r="O1445" s="18">
        <f xml:space="preserve"> ROUND((J1445-L1445)/86400, 0)</f>
        <v>30</v>
      </c>
      <c r="P1445" t="b">
        <v>0</v>
      </c>
      <c r="Q1445">
        <v>0</v>
      </c>
      <c r="R1445" s="14" t="str">
        <f>IFERROR(ROUND(E1445/Q1445,2), "N/A")</f>
        <v>N/A</v>
      </c>
      <c r="S1445" t="b">
        <v>0</v>
      </c>
      <c r="T1445" t="s">
        <v>8280</v>
      </c>
      <c r="U1445" t="s">
        <v>8299</v>
      </c>
    </row>
    <row r="1446" spans="1:21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s="12">
        <f>ROUND(E1446/D1446, 0)</f>
        <v>0</v>
      </c>
      <c r="G1446" t="s">
        <v>8220</v>
      </c>
      <c r="H1446" t="s">
        <v>8235</v>
      </c>
      <c r="I1446" t="s">
        <v>8248</v>
      </c>
      <c r="J1446">
        <v>1442091462</v>
      </c>
      <c r="K1446" s="9">
        <f>(J1446/86400) + DATE(1970,1,1)</f>
        <v>42259.873402777783</v>
      </c>
      <c r="L1446">
        <v>1436907462</v>
      </c>
      <c r="M1446" s="9">
        <f>(L1446/86400) + DATE(1970,1,1)</f>
        <v>42199.873402777783</v>
      </c>
      <c r="N1446" s="18">
        <f>YEAR(M1446)</f>
        <v>2015</v>
      </c>
      <c r="O1446" s="18">
        <f xml:space="preserve"> ROUND((J1446-L1446)/86400, 0)</f>
        <v>60</v>
      </c>
      <c r="P1446" t="b">
        <v>0</v>
      </c>
      <c r="Q1446">
        <v>0</v>
      </c>
      <c r="R1446" s="14" t="str">
        <f>IFERROR(ROUND(E1446/Q1446,2), "N/A")</f>
        <v>N/A</v>
      </c>
      <c r="S1446" t="b">
        <v>0</v>
      </c>
      <c r="T1446" t="s">
        <v>8280</v>
      </c>
      <c r="U1446" t="s">
        <v>8299</v>
      </c>
    </row>
    <row r="1447" spans="1:21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s="12">
        <f>ROUND(E1447/D1447, 0)</f>
        <v>0</v>
      </c>
      <c r="G1447" t="s">
        <v>8220</v>
      </c>
      <c r="H1447" t="s">
        <v>8235</v>
      </c>
      <c r="I1447" t="s">
        <v>8248</v>
      </c>
      <c r="J1447">
        <v>1434286855</v>
      </c>
      <c r="K1447" s="9">
        <f>(J1447/86400) + DATE(1970,1,1)</f>
        <v>42169.542303240742</v>
      </c>
      <c r="L1447">
        <v>1431694855</v>
      </c>
      <c r="M1447" s="9">
        <f>(L1447/86400) + DATE(1970,1,1)</f>
        <v>42139.542303240742</v>
      </c>
      <c r="N1447" s="18">
        <f>YEAR(M1447)</f>
        <v>2015</v>
      </c>
      <c r="O1447" s="18">
        <f xml:space="preserve"> ROUND((J1447-L1447)/86400, 0)</f>
        <v>30</v>
      </c>
      <c r="P1447" t="b">
        <v>0</v>
      </c>
      <c r="Q1447">
        <v>0</v>
      </c>
      <c r="R1447" s="14" t="str">
        <f>IFERROR(ROUND(E1447/Q1447,2), "N/A")</f>
        <v>N/A</v>
      </c>
      <c r="S1447" t="b">
        <v>0</v>
      </c>
      <c r="T1447" t="s">
        <v>8280</v>
      </c>
      <c r="U1447" t="s">
        <v>8299</v>
      </c>
    </row>
    <row r="1448" spans="1:21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s="12">
        <f>ROUND(E1448/D1448, 0)</f>
        <v>0</v>
      </c>
      <c r="G1448" t="s">
        <v>8220</v>
      </c>
      <c r="H1448" t="s">
        <v>8236</v>
      </c>
      <c r="I1448" t="s">
        <v>8248</v>
      </c>
      <c r="J1448">
        <v>1461235478</v>
      </c>
      <c r="K1448" s="9">
        <f>(J1448/86400) + DATE(1970,1,1)</f>
        <v>42481.447662037041</v>
      </c>
      <c r="L1448">
        <v>1459507478</v>
      </c>
      <c r="M1448" s="9">
        <f>(L1448/86400) + DATE(1970,1,1)</f>
        <v>42461.447662037041</v>
      </c>
      <c r="N1448" s="18">
        <f>YEAR(M1448)</f>
        <v>2016</v>
      </c>
      <c r="O1448" s="18">
        <f xml:space="preserve"> ROUND((J1448-L1448)/86400, 0)</f>
        <v>20</v>
      </c>
      <c r="P1448" t="b">
        <v>0</v>
      </c>
      <c r="Q1448">
        <v>0</v>
      </c>
      <c r="R1448" s="14" t="str">
        <f>IFERROR(ROUND(E1448/Q1448,2), "N/A")</f>
        <v>N/A</v>
      </c>
      <c r="S1448" t="b">
        <v>0</v>
      </c>
      <c r="T1448" t="s">
        <v>8280</v>
      </c>
      <c r="U1448" t="s">
        <v>8299</v>
      </c>
    </row>
    <row r="1449" spans="1:21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s="12">
        <f>ROUND(E1449/D1449, 0)</f>
        <v>0</v>
      </c>
      <c r="G1449" t="s">
        <v>8220</v>
      </c>
      <c r="H1449" t="s">
        <v>8223</v>
      </c>
      <c r="I1449" t="s">
        <v>8245</v>
      </c>
      <c r="J1449">
        <v>1467999134</v>
      </c>
      <c r="K1449" s="9">
        <f>(J1449/86400) + DATE(1970,1,1)</f>
        <v>42559.730717592596</v>
      </c>
      <c r="L1449">
        <v>1465407134</v>
      </c>
      <c r="M1449" s="9">
        <f>(L1449/86400) + DATE(1970,1,1)</f>
        <v>42529.730717592596</v>
      </c>
      <c r="N1449" s="18">
        <f>YEAR(M1449)</f>
        <v>2016</v>
      </c>
      <c r="O1449" s="18">
        <f xml:space="preserve"> ROUND((J1449-L1449)/86400, 0)</f>
        <v>30</v>
      </c>
      <c r="P1449" t="b">
        <v>0</v>
      </c>
      <c r="Q1449">
        <v>3</v>
      </c>
      <c r="R1449" s="14">
        <f>IFERROR(ROUND(E1449/Q1449,2), "N/A")</f>
        <v>25</v>
      </c>
      <c r="S1449" t="b">
        <v>0</v>
      </c>
      <c r="T1449" t="s">
        <v>8280</v>
      </c>
      <c r="U1449" t="s">
        <v>8299</v>
      </c>
    </row>
    <row r="1450" spans="1:21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s="12">
        <f>ROUND(E1450/D1450, 0)</f>
        <v>0</v>
      </c>
      <c r="G1450" t="s">
        <v>8220</v>
      </c>
      <c r="H1450" t="s">
        <v>8225</v>
      </c>
      <c r="I1450" t="s">
        <v>8247</v>
      </c>
      <c r="J1450">
        <v>1432272300</v>
      </c>
      <c r="K1450" s="9">
        <f>(J1450/86400) + DATE(1970,1,1)</f>
        <v>42146.225694444445</v>
      </c>
      <c r="L1450">
        <v>1429655318</v>
      </c>
      <c r="M1450" s="9">
        <f>(L1450/86400) + DATE(1970,1,1)</f>
        <v>42115.936550925922</v>
      </c>
      <c r="N1450" s="18">
        <f>YEAR(M1450)</f>
        <v>2015</v>
      </c>
      <c r="O1450" s="18">
        <f xml:space="preserve"> ROUND((J1450-L1450)/86400, 0)</f>
        <v>30</v>
      </c>
      <c r="P1450" t="b">
        <v>0</v>
      </c>
      <c r="Q1450">
        <v>0</v>
      </c>
      <c r="R1450" s="14" t="str">
        <f>IFERROR(ROUND(E1450/Q1450,2), "N/A")</f>
        <v>N/A</v>
      </c>
      <c r="S1450" t="b">
        <v>0</v>
      </c>
      <c r="T1450" t="s">
        <v>8280</v>
      </c>
      <c r="U1450" t="s">
        <v>8299</v>
      </c>
    </row>
    <row r="1451" spans="1:21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s="12">
        <f>ROUND(E1451/D1451, 0)</f>
        <v>0</v>
      </c>
      <c r="G1451" t="s">
        <v>8220</v>
      </c>
      <c r="H1451" t="s">
        <v>8223</v>
      </c>
      <c r="I1451" t="s">
        <v>8245</v>
      </c>
      <c r="J1451">
        <v>1431286105</v>
      </c>
      <c r="K1451" s="9">
        <f>(J1451/86400) + DATE(1970,1,1)</f>
        <v>42134.811400462961</v>
      </c>
      <c r="L1451">
        <v>1427138905</v>
      </c>
      <c r="M1451" s="9">
        <f>(L1451/86400) + DATE(1970,1,1)</f>
        <v>42086.811400462961</v>
      </c>
      <c r="N1451" s="18">
        <f>YEAR(M1451)</f>
        <v>2015</v>
      </c>
      <c r="O1451" s="18">
        <f xml:space="preserve"> ROUND((J1451-L1451)/86400, 0)</f>
        <v>48</v>
      </c>
      <c r="P1451" t="b">
        <v>0</v>
      </c>
      <c r="Q1451">
        <v>0</v>
      </c>
      <c r="R1451" s="14" t="str">
        <f>IFERROR(ROUND(E1451/Q1451,2), "N/A")</f>
        <v>N/A</v>
      </c>
      <c r="S1451" t="b">
        <v>0</v>
      </c>
      <c r="T1451" t="s">
        <v>8280</v>
      </c>
      <c r="U1451" t="s">
        <v>8299</v>
      </c>
    </row>
    <row r="1452" spans="1:21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s="12">
        <f>ROUND(E1452/D1452, 0)</f>
        <v>0</v>
      </c>
      <c r="G1452" t="s">
        <v>8220</v>
      </c>
      <c r="H1452" t="s">
        <v>8223</v>
      </c>
      <c r="I1452" t="s">
        <v>8245</v>
      </c>
      <c r="J1452">
        <v>1455941197</v>
      </c>
      <c r="K1452" s="9">
        <f>(J1452/86400) + DATE(1970,1,1)</f>
        <v>42420.171261574069</v>
      </c>
      <c r="L1452">
        <v>1453349197</v>
      </c>
      <c r="M1452" s="9">
        <f>(L1452/86400) + DATE(1970,1,1)</f>
        <v>42390.171261574069</v>
      </c>
      <c r="N1452" s="18">
        <f>YEAR(M1452)</f>
        <v>2016</v>
      </c>
      <c r="O1452" s="18">
        <f xml:space="preserve"> ROUND((J1452-L1452)/86400, 0)</f>
        <v>30</v>
      </c>
      <c r="P1452" t="b">
        <v>0</v>
      </c>
      <c r="Q1452">
        <v>1</v>
      </c>
      <c r="R1452" s="14">
        <f>IFERROR(ROUND(E1452/Q1452,2), "N/A")</f>
        <v>1</v>
      </c>
      <c r="S1452" t="b">
        <v>0</v>
      </c>
      <c r="T1452" t="s">
        <v>8280</v>
      </c>
      <c r="U1452" t="s">
        <v>8299</v>
      </c>
    </row>
    <row r="1453" spans="1:21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s="12">
        <f>ROUND(E1453/D1453, 0)</f>
        <v>0</v>
      </c>
      <c r="G1453" t="s">
        <v>8219</v>
      </c>
      <c r="H1453" t="s">
        <v>8223</v>
      </c>
      <c r="I1453" t="s">
        <v>8245</v>
      </c>
      <c r="J1453">
        <v>1416355259</v>
      </c>
      <c r="K1453" s="9">
        <f>(J1453/86400) + DATE(1970,1,1)</f>
        <v>41962.00068287037</v>
      </c>
      <c r="L1453">
        <v>1413759659</v>
      </c>
      <c r="M1453" s="9">
        <f>(L1453/86400) + DATE(1970,1,1)</f>
        <v>41931.959016203706</v>
      </c>
      <c r="N1453" s="18">
        <f>YEAR(M1453)</f>
        <v>2014</v>
      </c>
      <c r="O1453" s="18">
        <f xml:space="preserve"> ROUND((J1453-L1453)/86400, 0)</f>
        <v>30</v>
      </c>
      <c r="P1453" t="b">
        <v>0</v>
      </c>
      <c r="Q1453">
        <v>2</v>
      </c>
      <c r="R1453" s="14">
        <f>IFERROR(ROUND(E1453/Q1453,2), "N/A")</f>
        <v>1</v>
      </c>
      <c r="S1453" t="b">
        <v>0</v>
      </c>
      <c r="T1453" t="s">
        <v>8280</v>
      </c>
      <c r="U1453" t="s">
        <v>8299</v>
      </c>
    </row>
    <row r="1454" spans="1:21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s="12">
        <f>ROUND(E1454/D1454, 0)</f>
        <v>0</v>
      </c>
      <c r="G1454" t="s">
        <v>8219</v>
      </c>
      <c r="H1454" t="s">
        <v>8223</v>
      </c>
      <c r="I1454" t="s">
        <v>8245</v>
      </c>
      <c r="J1454">
        <v>1406566363</v>
      </c>
      <c r="K1454" s="9">
        <f>(J1454/86400) + DATE(1970,1,1)</f>
        <v>41848.703275462962</v>
      </c>
      <c r="L1454">
        <v>1403974363</v>
      </c>
      <c r="M1454" s="9">
        <f>(L1454/86400) + DATE(1970,1,1)</f>
        <v>41818.703275462962</v>
      </c>
      <c r="N1454" s="18">
        <f>YEAR(M1454)</f>
        <v>2014</v>
      </c>
      <c r="O1454" s="18">
        <f xml:space="preserve"> ROUND((J1454-L1454)/86400, 0)</f>
        <v>30</v>
      </c>
      <c r="P1454" t="b">
        <v>0</v>
      </c>
      <c r="Q1454">
        <v>0</v>
      </c>
      <c r="R1454" s="14" t="str">
        <f>IFERROR(ROUND(E1454/Q1454,2), "N/A")</f>
        <v>N/A</v>
      </c>
      <c r="S1454" t="b">
        <v>0</v>
      </c>
      <c r="T1454" t="s">
        <v>8280</v>
      </c>
      <c r="U1454" t="s">
        <v>8299</v>
      </c>
    </row>
    <row r="1455" spans="1:21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s="12">
        <f>ROUND(E1455/D1455, 0)</f>
        <v>0</v>
      </c>
      <c r="G1455" t="s">
        <v>8219</v>
      </c>
      <c r="H1455" t="s">
        <v>8229</v>
      </c>
      <c r="I1455" t="s">
        <v>8248</v>
      </c>
      <c r="J1455">
        <v>1492270947</v>
      </c>
      <c r="K1455" s="9">
        <f>(J1455/86400) + DATE(1970,1,1)</f>
        <v>42840.654479166667</v>
      </c>
      <c r="L1455">
        <v>1488386547</v>
      </c>
      <c r="M1455" s="9">
        <f>(L1455/86400) + DATE(1970,1,1)</f>
        <v>42795.696145833332</v>
      </c>
      <c r="N1455" s="18">
        <f>YEAR(M1455)</f>
        <v>2017</v>
      </c>
      <c r="O1455" s="18">
        <f xml:space="preserve"> ROUND((J1455-L1455)/86400, 0)</f>
        <v>45</v>
      </c>
      <c r="P1455" t="b">
        <v>0</v>
      </c>
      <c r="Q1455">
        <v>0</v>
      </c>
      <c r="R1455" s="14" t="str">
        <f>IFERROR(ROUND(E1455/Q1455,2), "N/A")</f>
        <v>N/A</v>
      </c>
      <c r="S1455" t="b">
        <v>0</v>
      </c>
      <c r="T1455" t="s">
        <v>8280</v>
      </c>
      <c r="U1455" t="s">
        <v>8299</v>
      </c>
    </row>
    <row r="1456" spans="1:21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s="12">
        <f>ROUND(E1456/D1456, 0)</f>
        <v>0</v>
      </c>
      <c r="G1456" t="s">
        <v>8219</v>
      </c>
      <c r="H1456" t="s">
        <v>8226</v>
      </c>
      <c r="I1456" t="s">
        <v>8248</v>
      </c>
      <c r="J1456">
        <v>1461535140</v>
      </c>
      <c r="K1456" s="9">
        <f>(J1456/86400) + DATE(1970,1,1)</f>
        <v>42484.915972222225</v>
      </c>
      <c r="L1456">
        <v>1459716480</v>
      </c>
      <c r="M1456" s="9">
        <f>(L1456/86400) + DATE(1970,1,1)</f>
        <v>42463.866666666669</v>
      </c>
      <c r="N1456" s="18">
        <f>YEAR(M1456)</f>
        <v>2016</v>
      </c>
      <c r="O1456" s="18">
        <f xml:space="preserve"> ROUND((J1456-L1456)/86400, 0)</f>
        <v>21</v>
      </c>
      <c r="P1456" t="b">
        <v>0</v>
      </c>
      <c r="Q1456">
        <v>1</v>
      </c>
      <c r="R1456" s="14">
        <f>IFERROR(ROUND(E1456/Q1456,2), "N/A")</f>
        <v>15</v>
      </c>
      <c r="S1456" t="b">
        <v>0</v>
      </c>
      <c r="T1456" t="s">
        <v>8280</v>
      </c>
      <c r="U1456" t="s">
        <v>8299</v>
      </c>
    </row>
    <row r="1457" spans="1:21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s="12">
        <f>ROUND(E1457/D1457, 0)</f>
        <v>0</v>
      </c>
      <c r="G1457" t="s">
        <v>8219</v>
      </c>
      <c r="H1457" t="s">
        <v>8223</v>
      </c>
      <c r="I1457" t="s">
        <v>8245</v>
      </c>
      <c r="J1457">
        <v>1409924340</v>
      </c>
      <c r="K1457" s="9">
        <f>(J1457/86400) + DATE(1970,1,1)</f>
        <v>41887.568749999999</v>
      </c>
      <c r="L1457">
        <v>1405181320</v>
      </c>
      <c r="M1457" s="9">
        <f>(L1457/86400) + DATE(1970,1,1)</f>
        <v>41832.672685185185</v>
      </c>
      <c r="N1457" s="18">
        <f>YEAR(M1457)</f>
        <v>2014</v>
      </c>
      <c r="O1457" s="18">
        <f xml:space="preserve"> ROUND((J1457-L1457)/86400, 0)</f>
        <v>55</v>
      </c>
      <c r="P1457" t="b">
        <v>0</v>
      </c>
      <c r="Q1457">
        <v>7</v>
      </c>
      <c r="R1457" s="14">
        <f>IFERROR(ROUND(E1457/Q1457,2), "N/A")</f>
        <v>225</v>
      </c>
      <c r="S1457" t="b">
        <v>0</v>
      </c>
      <c r="T1457" t="s">
        <v>8280</v>
      </c>
      <c r="U1457" t="s">
        <v>8299</v>
      </c>
    </row>
    <row r="1458" spans="1:21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s="12">
        <f>ROUND(E1458/D1458, 0)</f>
        <v>0</v>
      </c>
      <c r="G1458" t="s">
        <v>8219</v>
      </c>
      <c r="H1458" t="s">
        <v>8236</v>
      </c>
      <c r="I1458" t="s">
        <v>8248</v>
      </c>
      <c r="J1458">
        <v>1483459365</v>
      </c>
      <c r="K1458" s="9">
        <f>(J1458/86400) + DATE(1970,1,1)</f>
        <v>42738.668576388889</v>
      </c>
      <c r="L1458">
        <v>1480867365</v>
      </c>
      <c r="M1458" s="9">
        <f>(L1458/86400) + DATE(1970,1,1)</f>
        <v>42708.668576388889</v>
      </c>
      <c r="N1458" s="18">
        <f>YEAR(M1458)</f>
        <v>2016</v>
      </c>
      <c r="O1458" s="18">
        <f xml:space="preserve"> ROUND((J1458-L1458)/86400, 0)</f>
        <v>30</v>
      </c>
      <c r="P1458" t="b">
        <v>0</v>
      </c>
      <c r="Q1458">
        <v>3</v>
      </c>
      <c r="R1458" s="14">
        <f>IFERROR(ROUND(E1458/Q1458,2), "N/A")</f>
        <v>48.33</v>
      </c>
      <c r="S1458" t="b">
        <v>0</v>
      </c>
      <c r="T1458" t="s">
        <v>8280</v>
      </c>
      <c r="U1458" t="s">
        <v>8299</v>
      </c>
    </row>
    <row r="1459" spans="1:21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s="12">
        <f>ROUND(E1459/D1459, 0)</f>
        <v>0</v>
      </c>
      <c r="G1459" t="s">
        <v>8219</v>
      </c>
      <c r="H1459" t="s">
        <v>8223</v>
      </c>
      <c r="I1459" t="s">
        <v>8245</v>
      </c>
      <c r="J1459">
        <v>1447281044</v>
      </c>
      <c r="K1459" s="9">
        <f>(J1459/86400) + DATE(1970,1,1)</f>
        <v>42319.938009259262</v>
      </c>
      <c r="L1459">
        <v>1444685444</v>
      </c>
      <c r="M1459" s="9">
        <f>(L1459/86400) + DATE(1970,1,1)</f>
        <v>42289.89634259259</v>
      </c>
      <c r="N1459" s="18">
        <f>YEAR(M1459)</f>
        <v>2015</v>
      </c>
      <c r="O1459" s="18">
        <f xml:space="preserve"> ROUND((J1459-L1459)/86400, 0)</f>
        <v>30</v>
      </c>
      <c r="P1459" t="b">
        <v>0</v>
      </c>
      <c r="Q1459">
        <v>0</v>
      </c>
      <c r="R1459" s="14" t="str">
        <f>IFERROR(ROUND(E1459/Q1459,2), "N/A")</f>
        <v>N/A</v>
      </c>
      <c r="S1459" t="b">
        <v>0</v>
      </c>
      <c r="T1459" t="s">
        <v>8280</v>
      </c>
      <c r="U1459" t="s">
        <v>8299</v>
      </c>
    </row>
    <row r="1460" spans="1:21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s="12">
        <f>ROUND(E1460/D1460, 0)</f>
        <v>0</v>
      </c>
      <c r="G1460" t="s">
        <v>8219</v>
      </c>
      <c r="H1460" t="s">
        <v>8223</v>
      </c>
      <c r="I1460" t="s">
        <v>8245</v>
      </c>
      <c r="J1460">
        <v>1407729600</v>
      </c>
      <c r="K1460" s="9">
        <f>(J1460/86400) + DATE(1970,1,1)</f>
        <v>41862.166666666664</v>
      </c>
      <c r="L1460">
        <v>1405097760</v>
      </c>
      <c r="M1460" s="9">
        <f>(L1460/86400) + DATE(1970,1,1)</f>
        <v>41831.705555555556</v>
      </c>
      <c r="N1460" s="18">
        <f>YEAR(M1460)</f>
        <v>2014</v>
      </c>
      <c r="O1460" s="18">
        <f xml:space="preserve"> ROUND((J1460-L1460)/86400, 0)</f>
        <v>30</v>
      </c>
      <c r="P1460" t="b">
        <v>0</v>
      </c>
      <c r="Q1460">
        <v>0</v>
      </c>
      <c r="R1460" s="14" t="str">
        <f>IFERROR(ROUND(E1460/Q1460,2), "N/A")</f>
        <v>N/A</v>
      </c>
      <c r="S1460" t="b">
        <v>0</v>
      </c>
      <c r="T1460" t="s">
        <v>8280</v>
      </c>
      <c r="U1460" t="s">
        <v>8299</v>
      </c>
    </row>
    <row r="1461" spans="1:21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s="12">
        <f>ROUND(E1461/D1461, 0)</f>
        <v>0</v>
      </c>
      <c r="G1461" t="s">
        <v>8219</v>
      </c>
      <c r="H1461" t="s">
        <v>8231</v>
      </c>
      <c r="I1461" t="s">
        <v>8252</v>
      </c>
      <c r="J1461">
        <v>1449077100</v>
      </c>
      <c r="K1461" s="9">
        <f>(J1461/86400) + DATE(1970,1,1)</f>
        <v>42340.725694444445</v>
      </c>
      <c r="L1461">
        <v>1446612896</v>
      </c>
      <c r="M1461" s="9">
        <f>(L1461/86400) + DATE(1970,1,1)</f>
        <v>42312.204814814817</v>
      </c>
      <c r="N1461" s="18">
        <f>YEAR(M1461)</f>
        <v>2015</v>
      </c>
      <c r="O1461" s="18">
        <f xml:space="preserve"> ROUND((J1461-L1461)/86400, 0)</f>
        <v>29</v>
      </c>
      <c r="P1461" t="b">
        <v>0</v>
      </c>
      <c r="Q1461">
        <v>0</v>
      </c>
      <c r="R1461" s="14" t="str">
        <f>IFERROR(ROUND(E1461/Q1461,2), "N/A")</f>
        <v>N/A</v>
      </c>
      <c r="S1461" t="b">
        <v>0</v>
      </c>
      <c r="T1461" t="s">
        <v>8280</v>
      </c>
      <c r="U1461" t="s">
        <v>8299</v>
      </c>
    </row>
    <row r="1462" spans="1:21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s="12">
        <f>ROUND(E1462/D1462, 0)</f>
        <v>0</v>
      </c>
      <c r="G1462" t="s">
        <v>8219</v>
      </c>
      <c r="H1462" t="s">
        <v>8223</v>
      </c>
      <c r="I1462" t="s">
        <v>8245</v>
      </c>
      <c r="J1462">
        <v>1417391100</v>
      </c>
      <c r="K1462" s="9">
        <f>(J1462/86400) + DATE(1970,1,1)</f>
        <v>41973.989583333328</v>
      </c>
      <c r="L1462">
        <v>1412371898</v>
      </c>
      <c r="M1462" s="9">
        <f>(L1462/86400) + DATE(1970,1,1)</f>
        <v>41915.896967592591</v>
      </c>
      <c r="N1462" s="18">
        <f>YEAR(M1462)</f>
        <v>2014</v>
      </c>
      <c r="O1462" s="18">
        <f xml:space="preserve"> ROUND((J1462-L1462)/86400, 0)</f>
        <v>58</v>
      </c>
      <c r="P1462" t="b">
        <v>0</v>
      </c>
      <c r="Q1462">
        <v>0</v>
      </c>
      <c r="R1462" s="14" t="str">
        <f>IFERROR(ROUND(E1462/Q1462,2), "N/A")</f>
        <v>N/A</v>
      </c>
      <c r="S1462" t="b">
        <v>0</v>
      </c>
      <c r="T1462" t="s">
        <v>8280</v>
      </c>
      <c r="U1462" t="s">
        <v>8299</v>
      </c>
    </row>
    <row r="1463" spans="1:21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s="12">
        <f>ROUND(E1463/D1463, 0)</f>
        <v>1</v>
      </c>
      <c r="G1463" t="s">
        <v>8218</v>
      </c>
      <c r="H1463" t="s">
        <v>8223</v>
      </c>
      <c r="I1463" t="s">
        <v>8245</v>
      </c>
      <c r="J1463">
        <v>1413849600</v>
      </c>
      <c r="K1463" s="9">
        <f>(J1463/86400) + DATE(1970,1,1)</f>
        <v>41933</v>
      </c>
      <c r="L1463">
        <v>1410967754</v>
      </c>
      <c r="M1463" s="9">
        <f>(L1463/86400) + DATE(1970,1,1)</f>
        <v>41899.645300925928</v>
      </c>
      <c r="N1463" s="18">
        <f>YEAR(M1463)</f>
        <v>2014</v>
      </c>
      <c r="O1463" s="18">
        <f xml:space="preserve"> ROUND((J1463-L1463)/86400, 0)</f>
        <v>33</v>
      </c>
      <c r="P1463" t="b">
        <v>1</v>
      </c>
      <c r="Q1463">
        <v>340</v>
      </c>
      <c r="R1463" s="14">
        <f>IFERROR(ROUND(E1463/Q1463,2), "N/A")</f>
        <v>44.67</v>
      </c>
      <c r="S1463" t="b">
        <v>1</v>
      </c>
      <c r="T1463" t="s">
        <v>8280</v>
      </c>
      <c r="U1463" t="s">
        <v>8300</v>
      </c>
    </row>
    <row r="1464" spans="1:21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s="12">
        <f>ROUND(E1464/D1464, 0)</f>
        <v>1</v>
      </c>
      <c r="G1464" t="s">
        <v>8218</v>
      </c>
      <c r="H1464" t="s">
        <v>8223</v>
      </c>
      <c r="I1464" t="s">
        <v>8245</v>
      </c>
      <c r="J1464">
        <v>1365609271</v>
      </c>
      <c r="K1464" s="9">
        <f>(J1464/86400) + DATE(1970,1,1)</f>
        <v>41374.662858796299</v>
      </c>
      <c r="L1464">
        <v>1363017271</v>
      </c>
      <c r="M1464" s="9">
        <f>(L1464/86400) + DATE(1970,1,1)</f>
        <v>41344.662858796299</v>
      </c>
      <c r="N1464" s="18">
        <f>YEAR(M1464)</f>
        <v>2013</v>
      </c>
      <c r="O1464" s="18">
        <f xml:space="preserve"> ROUND((J1464-L1464)/86400, 0)</f>
        <v>30</v>
      </c>
      <c r="P1464" t="b">
        <v>1</v>
      </c>
      <c r="Q1464">
        <v>150</v>
      </c>
      <c r="R1464" s="14">
        <f>IFERROR(ROUND(E1464/Q1464,2), "N/A")</f>
        <v>28.94</v>
      </c>
      <c r="S1464" t="b">
        <v>1</v>
      </c>
      <c r="T1464" t="s">
        <v>8280</v>
      </c>
      <c r="U1464" t="s">
        <v>8300</v>
      </c>
    </row>
    <row r="1465" spans="1:21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s="12">
        <f>ROUND(E1465/D1465, 0)</f>
        <v>1</v>
      </c>
      <c r="G1465" t="s">
        <v>8218</v>
      </c>
      <c r="H1465" t="s">
        <v>8223</v>
      </c>
      <c r="I1465" t="s">
        <v>8245</v>
      </c>
      <c r="J1465">
        <v>1365367938</v>
      </c>
      <c r="K1465" s="9">
        <f>(J1465/86400) + DATE(1970,1,1)</f>
        <v>41371.869652777779</v>
      </c>
      <c r="L1465">
        <v>1361483538</v>
      </c>
      <c r="M1465" s="9">
        <f>(L1465/86400) + DATE(1970,1,1)</f>
        <v>41326.911319444444</v>
      </c>
      <c r="N1465" s="18">
        <f>YEAR(M1465)</f>
        <v>2013</v>
      </c>
      <c r="O1465" s="18">
        <f xml:space="preserve"> ROUND((J1465-L1465)/86400, 0)</f>
        <v>45</v>
      </c>
      <c r="P1465" t="b">
        <v>1</v>
      </c>
      <c r="Q1465">
        <v>25</v>
      </c>
      <c r="R1465" s="14">
        <f>IFERROR(ROUND(E1465/Q1465,2), "N/A")</f>
        <v>35.44</v>
      </c>
      <c r="S1465" t="b">
        <v>1</v>
      </c>
      <c r="T1465" t="s">
        <v>8280</v>
      </c>
      <c r="U1465" t="s">
        <v>8300</v>
      </c>
    </row>
    <row r="1466" spans="1:21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s="12">
        <f>ROUND(E1466/D1466, 0)</f>
        <v>2</v>
      </c>
      <c r="G1466" t="s">
        <v>8218</v>
      </c>
      <c r="H1466" t="s">
        <v>8223</v>
      </c>
      <c r="I1466" t="s">
        <v>8245</v>
      </c>
      <c r="J1466">
        <v>1361029958</v>
      </c>
      <c r="K1466" s="9">
        <f>(J1466/86400) + DATE(1970,1,1)</f>
        <v>41321.661550925928</v>
      </c>
      <c r="L1466">
        <v>1358437958</v>
      </c>
      <c r="M1466" s="9">
        <f>(L1466/86400) + DATE(1970,1,1)</f>
        <v>41291.661550925928</v>
      </c>
      <c r="N1466" s="18">
        <f>YEAR(M1466)</f>
        <v>2013</v>
      </c>
      <c r="O1466" s="18">
        <f xml:space="preserve"> ROUND((J1466-L1466)/86400, 0)</f>
        <v>30</v>
      </c>
      <c r="P1466" t="b">
        <v>1</v>
      </c>
      <c r="Q1466">
        <v>234</v>
      </c>
      <c r="R1466" s="14">
        <f>IFERROR(ROUND(E1466/Q1466,2), "N/A")</f>
        <v>34.869999999999997</v>
      </c>
      <c r="S1466" t="b">
        <v>1</v>
      </c>
      <c r="T1466" t="s">
        <v>8280</v>
      </c>
      <c r="U1466" t="s">
        <v>8300</v>
      </c>
    </row>
    <row r="1467" spans="1:21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s="12">
        <f>ROUND(E1467/D1467, 0)</f>
        <v>5</v>
      </c>
      <c r="G1467" t="s">
        <v>8218</v>
      </c>
      <c r="H1467" t="s">
        <v>8223</v>
      </c>
      <c r="I1467" t="s">
        <v>8245</v>
      </c>
      <c r="J1467">
        <v>1332385200</v>
      </c>
      <c r="K1467" s="9">
        <f>(J1467/86400) + DATE(1970,1,1)</f>
        <v>40990.125</v>
      </c>
      <c r="L1467">
        <v>1329759452</v>
      </c>
      <c r="M1467" s="9">
        <f>(L1467/86400) + DATE(1970,1,1)</f>
        <v>40959.734398148146</v>
      </c>
      <c r="N1467" s="18">
        <f>YEAR(M1467)</f>
        <v>2012</v>
      </c>
      <c r="O1467" s="18">
        <f xml:space="preserve"> ROUND((J1467-L1467)/86400, 0)</f>
        <v>30</v>
      </c>
      <c r="P1467" t="b">
        <v>1</v>
      </c>
      <c r="Q1467">
        <v>2602</v>
      </c>
      <c r="R1467" s="14">
        <f>IFERROR(ROUND(E1467/Q1467,2), "N/A")</f>
        <v>52.62</v>
      </c>
      <c r="S1467" t="b">
        <v>1</v>
      </c>
      <c r="T1467" t="s">
        <v>8280</v>
      </c>
      <c r="U1467" t="s">
        <v>8300</v>
      </c>
    </row>
    <row r="1468" spans="1:21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s="12">
        <f>ROUND(E1468/D1468, 0)</f>
        <v>1</v>
      </c>
      <c r="G1468" t="s">
        <v>8218</v>
      </c>
      <c r="H1468" t="s">
        <v>8223</v>
      </c>
      <c r="I1468" t="s">
        <v>8245</v>
      </c>
      <c r="J1468">
        <v>1452574800</v>
      </c>
      <c r="K1468" s="9">
        <f>(J1468/86400) + DATE(1970,1,1)</f>
        <v>42381.208333333328</v>
      </c>
      <c r="L1468">
        <v>1449029266</v>
      </c>
      <c r="M1468" s="9">
        <f>(L1468/86400) + DATE(1970,1,1)</f>
        <v>42340.172060185185</v>
      </c>
      <c r="N1468" s="18">
        <f>YEAR(M1468)</f>
        <v>2015</v>
      </c>
      <c r="O1468" s="18">
        <f xml:space="preserve"> ROUND((J1468-L1468)/86400, 0)</f>
        <v>41</v>
      </c>
      <c r="P1468" t="b">
        <v>1</v>
      </c>
      <c r="Q1468">
        <v>248</v>
      </c>
      <c r="R1468" s="14">
        <f>IFERROR(ROUND(E1468/Q1468,2), "N/A")</f>
        <v>69.599999999999994</v>
      </c>
      <c r="S1468" t="b">
        <v>1</v>
      </c>
      <c r="T1468" t="s">
        <v>8280</v>
      </c>
      <c r="U1468" t="s">
        <v>8300</v>
      </c>
    </row>
    <row r="1469" spans="1:21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s="12">
        <f>ROUND(E1469/D1469, 0)</f>
        <v>1</v>
      </c>
      <c r="G1469" t="s">
        <v>8218</v>
      </c>
      <c r="H1469" t="s">
        <v>8223</v>
      </c>
      <c r="I1469" t="s">
        <v>8245</v>
      </c>
      <c r="J1469">
        <v>1332699285</v>
      </c>
      <c r="K1469" s="9">
        <f>(J1469/86400) + DATE(1970,1,1)</f>
        <v>40993.760243055556</v>
      </c>
      <c r="L1469">
        <v>1327518885</v>
      </c>
      <c r="M1469" s="9">
        <f>(L1469/86400) + DATE(1970,1,1)</f>
        <v>40933.80190972222</v>
      </c>
      <c r="N1469" s="18">
        <f>YEAR(M1469)</f>
        <v>2012</v>
      </c>
      <c r="O1469" s="18">
        <f xml:space="preserve"> ROUND((J1469-L1469)/86400, 0)</f>
        <v>60</v>
      </c>
      <c r="P1469" t="b">
        <v>1</v>
      </c>
      <c r="Q1469">
        <v>600</v>
      </c>
      <c r="R1469" s="14">
        <f>IFERROR(ROUND(E1469/Q1469,2), "N/A")</f>
        <v>76.72</v>
      </c>
      <c r="S1469" t="b">
        <v>1</v>
      </c>
      <c r="T1469" t="s">
        <v>8280</v>
      </c>
      <c r="U1469" t="s">
        <v>8300</v>
      </c>
    </row>
    <row r="1470" spans="1:21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s="12">
        <f>ROUND(E1470/D1470, 0)</f>
        <v>1</v>
      </c>
      <c r="G1470" t="s">
        <v>8218</v>
      </c>
      <c r="H1470" t="s">
        <v>8223</v>
      </c>
      <c r="I1470" t="s">
        <v>8245</v>
      </c>
      <c r="J1470">
        <v>1307838049</v>
      </c>
      <c r="K1470" s="9">
        <f>(J1470/86400) + DATE(1970,1,1)</f>
        <v>40706.014456018514</v>
      </c>
      <c r="L1470">
        <v>1302654049</v>
      </c>
      <c r="M1470" s="9">
        <f>(L1470/86400) + DATE(1970,1,1)</f>
        <v>40646.014456018514</v>
      </c>
      <c r="N1470" s="18">
        <f>YEAR(M1470)</f>
        <v>2011</v>
      </c>
      <c r="O1470" s="18">
        <f xml:space="preserve"> ROUND((J1470-L1470)/86400, 0)</f>
        <v>60</v>
      </c>
      <c r="P1470" t="b">
        <v>1</v>
      </c>
      <c r="Q1470">
        <v>293</v>
      </c>
      <c r="R1470" s="14">
        <f>IFERROR(ROUND(E1470/Q1470,2), "N/A")</f>
        <v>33.19</v>
      </c>
      <c r="S1470" t="b">
        <v>1</v>
      </c>
      <c r="T1470" t="s">
        <v>8280</v>
      </c>
      <c r="U1470" t="s">
        <v>8300</v>
      </c>
    </row>
    <row r="1471" spans="1:21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s="12">
        <f>ROUND(E1471/D1471, 0)</f>
        <v>1</v>
      </c>
      <c r="G1471" t="s">
        <v>8218</v>
      </c>
      <c r="H1471" t="s">
        <v>8223</v>
      </c>
      <c r="I1471" t="s">
        <v>8245</v>
      </c>
      <c r="J1471">
        <v>1360938109</v>
      </c>
      <c r="K1471" s="9">
        <f>(J1471/86400) + DATE(1970,1,1)</f>
        <v>41320.598483796297</v>
      </c>
      <c r="L1471">
        <v>1358346109</v>
      </c>
      <c r="M1471" s="9">
        <f>(L1471/86400) + DATE(1970,1,1)</f>
        <v>41290.598483796297</v>
      </c>
      <c r="N1471" s="18">
        <f>YEAR(M1471)</f>
        <v>2013</v>
      </c>
      <c r="O1471" s="18">
        <f xml:space="preserve"> ROUND((J1471-L1471)/86400, 0)</f>
        <v>30</v>
      </c>
      <c r="P1471" t="b">
        <v>1</v>
      </c>
      <c r="Q1471">
        <v>321</v>
      </c>
      <c r="R1471" s="14">
        <f>IFERROR(ROUND(E1471/Q1471,2), "N/A")</f>
        <v>149.46</v>
      </c>
      <c r="S1471" t="b">
        <v>1</v>
      </c>
      <c r="T1471" t="s">
        <v>8280</v>
      </c>
      <c r="U1471" t="s">
        <v>8300</v>
      </c>
    </row>
    <row r="1472" spans="1:21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s="12">
        <f>ROUND(E1472/D1472, 0)</f>
        <v>1</v>
      </c>
      <c r="G1472" t="s">
        <v>8218</v>
      </c>
      <c r="H1472" t="s">
        <v>8223</v>
      </c>
      <c r="I1472" t="s">
        <v>8245</v>
      </c>
      <c r="J1472">
        <v>1356724263</v>
      </c>
      <c r="K1472" s="9">
        <f>(J1472/86400) + DATE(1970,1,1)</f>
        <v>41271.827118055553</v>
      </c>
      <c r="L1472">
        <v>1354909863</v>
      </c>
      <c r="M1472" s="9">
        <f>(L1472/86400) + DATE(1970,1,1)</f>
        <v>41250.827118055553</v>
      </c>
      <c r="N1472" s="18">
        <f>YEAR(M1472)</f>
        <v>2012</v>
      </c>
      <c r="O1472" s="18">
        <f xml:space="preserve"> ROUND((J1472-L1472)/86400, 0)</f>
        <v>21</v>
      </c>
      <c r="P1472" t="b">
        <v>1</v>
      </c>
      <c r="Q1472">
        <v>81</v>
      </c>
      <c r="R1472" s="14">
        <f>IFERROR(ROUND(E1472/Q1472,2), "N/A")</f>
        <v>23.17</v>
      </c>
      <c r="S1472" t="b">
        <v>1</v>
      </c>
      <c r="T1472" t="s">
        <v>8280</v>
      </c>
      <c r="U1472" t="s">
        <v>8300</v>
      </c>
    </row>
    <row r="1473" spans="1:21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s="12">
        <f>ROUND(E1473/D1473, 0)</f>
        <v>1</v>
      </c>
      <c r="G1473" t="s">
        <v>8218</v>
      </c>
      <c r="H1473" t="s">
        <v>8223</v>
      </c>
      <c r="I1473" t="s">
        <v>8245</v>
      </c>
      <c r="J1473">
        <v>1428620334</v>
      </c>
      <c r="K1473" s="9">
        <f>(J1473/86400) + DATE(1970,1,1)</f>
        <v>42103.957569444443</v>
      </c>
      <c r="L1473">
        <v>1426028334</v>
      </c>
      <c r="M1473" s="9">
        <f>(L1473/86400) + DATE(1970,1,1)</f>
        <v>42073.957569444443</v>
      </c>
      <c r="N1473" s="18">
        <f>YEAR(M1473)</f>
        <v>2015</v>
      </c>
      <c r="O1473" s="18">
        <f xml:space="preserve"> ROUND((J1473-L1473)/86400, 0)</f>
        <v>30</v>
      </c>
      <c r="P1473" t="b">
        <v>1</v>
      </c>
      <c r="Q1473">
        <v>343</v>
      </c>
      <c r="R1473" s="14">
        <f>IFERROR(ROUND(E1473/Q1473,2), "N/A")</f>
        <v>96.88</v>
      </c>
      <c r="S1473" t="b">
        <v>1</v>
      </c>
      <c r="T1473" t="s">
        <v>8280</v>
      </c>
      <c r="U1473" t="s">
        <v>8300</v>
      </c>
    </row>
    <row r="1474" spans="1:21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s="12">
        <f>ROUND(E1474/D1474, 0)</f>
        <v>1</v>
      </c>
      <c r="G1474" t="s">
        <v>8218</v>
      </c>
      <c r="H1474" t="s">
        <v>8223</v>
      </c>
      <c r="I1474" t="s">
        <v>8245</v>
      </c>
      <c r="J1474">
        <v>1381928503</v>
      </c>
      <c r="K1474" s="9">
        <f>(J1474/86400) + DATE(1970,1,1)</f>
        <v>41563.542858796296</v>
      </c>
      <c r="L1474">
        <v>1379336503</v>
      </c>
      <c r="M1474" s="9">
        <f>(L1474/86400) + DATE(1970,1,1)</f>
        <v>41533.542858796296</v>
      </c>
      <c r="N1474" s="18">
        <f>YEAR(M1474)</f>
        <v>2013</v>
      </c>
      <c r="O1474" s="18">
        <f xml:space="preserve"> ROUND((J1474-L1474)/86400, 0)</f>
        <v>30</v>
      </c>
      <c r="P1474" t="b">
        <v>1</v>
      </c>
      <c r="Q1474">
        <v>336</v>
      </c>
      <c r="R1474" s="14">
        <f>IFERROR(ROUND(E1474/Q1474,2), "N/A")</f>
        <v>103.2</v>
      </c>
      <c r="S1474" t="b">
        <v>1</v>
      </c>
      <c r="T1474" t="s">
        <v>8280</v>
      </c>
      <c r="U1474" t="s">
        <v>8300</v>
      </c>
    </row>
    <row r="1475" spans="1:21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s="12">
        <f>ROUND(E1475/D1475, 0)</f>
        <v>1</v>
      </c>
      <c r="G1475" t="s">
        <v>8218</v>
      </c>
      <c r="H1475" t="s">
        <v>8223</v>
      </c>
      <c r="I1475" t="s">
        <v>8245</v>
      </c>
      <c r="J1475">
        <v>1330644639</v>
      </c>
      <c r="K1475" s="9">
        <f>(J1475/86400) + DATE(1970,1,1)</f>
        <v>40969.979618055557</v>
      </c>
      <c r="L1475">
        <v>1328052639</v>
      </c>
      <c r="M1475" s="9">
        <f>(L1475/86400) + DATE(1970,1,1)</f>
        <v>40939.979618055557</v>
      </c>
      <c r="N1475" s="18">
        <f>YEAR(M1475)</f>
        <v>2012</v>
      </c>
      <c r="O1475" s="18">
        <f xml:space="preserve"> ROUND((J1475-L1475)/86400, 0)</f>
        <v>30</v>
      </c>
      <c r="P1475" t="b">
        <v>1</v>
      </c>
      <c r="Q1475">
        <v>47</v>
      </c>
      <c r="R1475" s="14">
        <f>IFERROR(ROUND(E1475/Q1475,2), "N/A")</f>
        <v>38.46</v>
      </c>
      <c r="S1475" t="b">
        <v>1</v>
      </c>
      <c r="T1475" t="s">
        <v>8280</v>
      </c>
      <c r="U1475" t="s">
        <v>8300</v>
      </c>
    </row>
    <row r="1476" spans="1:21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s="12">
        <f>ROUND(E1476/D1476, 0)</f>
        <v>1</v>
      </c>
      <c r="G1476" t="s">
        <v>8218</v>
      </c>
      <c r="H1476" t="s">
        <v>8223</v>
      </c>
      <c r="I1476" t="s">
        <v>8245</v>
      </c>
      <c r="J1476">
        <v>1379093292</v>
      </c>
      <c r="K1476" s="9">
        <f>(J1476/86400) + DATE(1970,1,1)</f>
        <v>41530.72791666667</v>
      </c>
      <c r="L1476">
        <v>1376501292</v>
      </c>
      <c r="M1476" s="9">
        <f>(L1476/86400) + DATE(1970,1,1)</f>
        <v>41500.72791666667</v>
      </c>
      <c r="N1476" s="18">
        <f>YEAR(M1476)</f>
        <v>2013</v>
      </c>
      <c r="O1476" s="18">
        <f xml:space="preserve"> ROUND((J1476-L1476)/86400, 0)</f>
        <v>30</v>
      </c>
      <c r="P1476" t="b">
        <v>1</v>
      </c>
      <c r="Q1476">
        <v>76</v>
      </c>
      <c r="R1476" s="14">
        <f>IFERROR(ROUND(E1476/Q1476,2), "N/A")</f>
        <v>44.32</v>
      </c>
      <c r="S1476" t="b">
        <v>1</v>
      </c>
      <c r="T1476" t="s">
        <v>8280</v>
      </c>
      <c r="U1476" t="s">
        <v>8300</v>
      </c>
    </row>
    <row r="1477" spans="1:21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s="12">
        <f>ROUND(E1477/D1477, 0)</f>
        <v>2</v>
      </c>
      <c r="G1477" t="s">
        <v>8218</v>
      </c>
      <c r="H1477" t="s">
        <v>8223</v>
      </c>
      <c r="I1477" t="s">
        <v>8245</v>
      </c>
      <c r="J1477">
        <v>1419051540</v>
      </c>
      <c r="K1477" s="9">
        <f>(J1477/86400) + DATE(1970,1,1)</f>
        <v>41993.207638888889</v>
      </c>
      <c r="L1477">
        <v>1416244863</v>
      </c>
      <c r="M1477" s="9">
        <f>(L1477/86400) + DATE(1970,1,1)</f>
        <v>41960.722951388889</v>
      </c>
      <c r="N1477" s="18">
        <f>YEAR(M1477)</f>
        <v>2014</v>
      </c>
      <c r="O1477" s="18">
        <f xml:space="preserve"> ROUND((J1477-L1477)/86400, 0)</f>
        <v>32</v>
      </c>
      <c r="P1477" t="b">
        <v>1</v>
      </c>
      <c r="Q1477">
        <v>441</v>
      </c>
      <c r="R1477" s="14">
        <f>IFERROR(ROUND(E1477/Q1477,2), "N/A")</f>
        <v>64.17</v>
      </c>
      <c r="S1477" t="b">
        <v>1</v>
      </c>
      <c r="T1477" t="s">
        <v>8280</v>
      </c>
      <c r="U1477" t="s">
        <v>8300</v>
      </c>
    </row>
    <row r="1478" spans="1:21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s="12">
        <f>ROUND(E1478/D1478, 0)</f>
        <v>7</v>
      </c>
      <c r="G1478" t="s">
        <v>8218</v>
      </c>
      <c r="H1478" t="s">
        <v>8223</v>
      </c>
      <c r="I1478" t="s">
        <v>8245</v>
      </c>
      <c r="J1478">
        <v>1315616422</v>
      </c>
      <c r="K1478" s="9">
        <f>(J1478/86400) + DATE(1970,1,1)</f>
        <v>40796.041921296295</v>
      </c>
      <c r="L1478">
        <v>1313024422</v>
      </c>
      <c r="M1478" s="9">
        <f>(L1478/86400) + DATE(1970,1,1)</f>
        <v>40766.041921296295</v>
      </c>
      <c r="N1478" s="18">
        <f>YEAR(M1478)</f>
        <v>2011</v>
      </c>
      <c r="O1478" s="18">
        <f xml:space="preserve"> ROUND((J1478-L1478)/86400, 0)</f>
        <v>30</v>
      </c>
      <c r="P1478" t="b">
        <v>1</v>
      </c>
      <c r="Q1478">
        <v>916</v>
      </c>
      <c r="R1478" s="14">
        <f>IFERROR(ROUND(E1478/Q1478,2), "N/A")</f>
        <v>43.33</v>
      </c>
      <c r="S1478" t="b">
        <v>1</v>
      </c>
      <c r="T1478" t="s">
        <v>8280</v>
      </c>
      <c r="U1478" t="s">
        <v>8300</v>
      </c>
    </row>
    <row r="1479" spans="1:21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s="12">
        <f>ROUND(E1479/D1479, 0)</f>
        <v>1</v>
      </c>
      <c r="G1479" t="s">
        <v>8218</v>
      </c>
      <c r="H1479" t="s">
        <v>8223</v>
      </c>
      <c r="I1479" t="s">
        <v>8245</v>
      </c>
      <c r="J1479">
        <v>1324609200</v>
      </c>
      <c r="K1479" s="9">
        <f>(J1479/86400) + DATE(1970,1,1)</f>
        <v>40900.125</v>
      </c>
      <c r="L1479">
        <v>1319467604</v>
      </c>
      <c r="M1479" s="9">
        <f>(L1479/86400) + DATE(1970,1,1)</f>
        <v>40840.615787037037</v>
      </c>
      <c r="N1479" s="18">
        <f>YEAR(M1479)</f>
        <v>2011</v>
      </c>
      <c r="O1479" s="18">
        <f xml:space="preserve"> ROUND((J1479-L1479)/86400, 0)</f>
        <v>60</v>
      </c>
      <c r="P1479" t="b">
        <v>1</v>
      </c>
      <c r="Q1479">
        <v>369</v>
      </c>
      <c r="R1479" s="14">
        <f>IFERROR(ROUND(E1479/Q1479,2), "N/A")</f>
        <v>90.5</v>
      </c>
      <c r="S1479" t="b">
        <v>1</v>
      </c>
      <c r="T1479" t="s">
        <v>8280</v>
      </c>
      <c r="U1479" t="s">
        <v>8300</v>
      </c>
    </row>
    <row r="1480" spans="1:21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s="12">
        <f>ROUND(E1480/D1480, 0)</f>
        <v>12</v>
      </c>
      <c r="G1480" t="s">
        <v>8218</v>
      </c>
      <c r="H1480" t="s">
        <v>8223</v>
      </c>
      <c r="I1480" t="s">
        <v>8245</v>
      </c>
      <c r="J1480">
        <v>1368564913</v>
      </c>
      <c r="K1480" s="9">
        <f>(J1480/86400) + DATE(1970,1,1)</f>
        <v>41408.871678240743</v>
      </c>
      <c r="L1480">
        <v>1367355313</v>
      </c>
      <c r="M1480" s="9">
        <f>(L1480/86400) + DATE(1970,1,1)</f>
        <v>41394.871678240743</v>
      </c>
      <c r="N1480" s="18">
        <f>YEAR(M1480)</f>
        <v>2013</v>
      </c>
      <c r="O1480" s="18">
        <f xml:space="preserve"> ROUND((J1480-L1480)/86400, 0)</f>
        <v>14</v>
      </c>
      <c r="P1480" t="b">
        <v>1</v>
      </c>
      <c r="Q1480">
        <v>20242</v>
      </c>
      <c r="R1480" s="14">
        <f>IFERROR(ROUND(E1480/Q1480,2), "N/A")</f>
        <v>29.19</v>
      </c>
      <c r="S1480" t="b">
        <v>1</v>
      </c>
      <c r="T1480" t="s">
        <v>8280</v>
      </c>
      <c r="U1480" t="s">
        <v>8300</v>
      </c>
    </row>
    <row r="1481" spans="1:21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s="12">
        <f>ROUND(E1481/D1481, 0)</f>
        <v>1</v>
      </c>
      <c r="G1481" t="s">
        <v>8218</v>
      </c>
      <c r="H1481" t="s">
        <v>8223</v>
      </c>
      <c r="I1481" t="s">
        <v>8245</v>
      </c>
      <c r="J1481">
        <v>1399694340</v>
      </c>
      <c r="K1481" s="9">
        <f>(J1481/86400) + DATE(1970,1,1)</f>
        <v>41769.165972222225</v>
      </c>
      <c r="L1481">
        <v>1398448389</v>
      </c>
      <c r="M1481" s="9">
        <f>(L1481/86400) + DATE(1970,1,1)</f>
        <v>41754.745243055557</v>
      </c>
      <c r="N1481" s="18">
        <f>YEAR(M1481)</f>
        <v>2014</v>
      </c>
      <c r="O1481" s="18">
        <f xml:space="preserve"> ROUND((J1481-L1481)/86400, 0)</f>
        <v>14</v>
      </c>
      <c r="P1481" t="b">
        <v>1</v>
      </c>
      <c r="Q1481">
        <v>71</v>
      </c>
      <c r="R1481" s="14">
        <f>IFERROR(ROUND(E1481/Q1481,2), "N/A")</f>
        <v>30.96</v>
      </c>
      <c r="S1481" t="b">
        <v>1</v>
      </c>
      <c r="T1481" t="s">
        <v>8280</v>
      </c>
      <c r="U1481" t="s">
        <v>8300</v>
      </c>
    </row>
    <row r="1482" spans="1:21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s="12">
        <f>ROUND(E1482/D1482, 0)</f>
        <v>1</v>
      </c>
      <c r="G1482" t="s">
        <v>8218</v>
      </c>
      <c r="H1482" t="s">
        <v>8223</v>
      </c>
      <c r="I1482" t="s">
        <v>8245</v>
      </c>
      <c r="J1482">
        <v>1374858000</v>
      </c>
      <c r="K1482" s="9">
        <f>(J1482/86400) + DATE(1970,1,1)</f>
        <v>41481.708333333336</v>
      </c>
      <c r="L1482">
        <v>1373408699</v>
      </c>
      <c r="M1482" s="9">
        <f>(L1482/86400) + DATE(1970,1,1)</f>
        <v>41464.934016203704</v>
      </c>
      <c r="N1482" s="18">
        <f>YEAR(M1482)</f>
        <v>2013</v>
      </c>
      <c r="O1482" s="18">
        <f xml:space="preserve"> ROUND((J1482-L1482)/86400, 0)</f>
        <v>17</v>
      </c>
      <c r="P1482" t="b">
        <v>1</v>
      </c>
      <c r="Q1482">
        <v>635</v>
      </c>
      <c r="R1482" s="14">
        <f>IFERROR(ROUND(E1482/Q1482,2), "N/A")</f>
        <v>92.16</v>
      </c>
      <c r="S1482" t="b">
        <v>1</v>
      </c>
      <c r="T1482" t="s">
        <v>8280</v>
      </c>
      <c r="U1482" t="s">
        <v>8300</v>
      </c>
    </row>
    <row r="1483" spans="1:21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s="12">
        <f>ROUND(E1483/D1483, 0)</f>
        <v>0</v>
      </c>
      <c r="G1483" t="s">
        <v>8220</v>
      </c>
      <c r="H1483" t="s">
        <v>8228</v>
      </c>
      <c r="I1483" t="s">
        <v>8250</v>
      </c>
      <c r="J1483">
        <v>1383430145</v>
      </c>
      <c r="K1483" s="9">
        <f>(J1483/86400) + DATE(1970,1,1)</f>
        <v>41580.922974537039</v>
      </c>
      <c r="L1483">
        <v>1380838145</v>
      </c>
      <c r="M1483" s="9">
        <f>(L1483/86400) + DATE(1970,1,1)</f>
        <v>41550.922974537039</v>
      </c>
      <c r="N1483" s="18">
        <f>YEAR(M1483)</f>
        <v>2013</v>
      </c>
      <c r="O1483" s="18">
        <f xml:space="preserve"> ROUND((J1483-L1483)/86400, 0)</f>
        <v>30</v>
      </c>
      <c r="P1483" t="b">
        <v>0</v>
      </c>
      <c r="Q1483">
        <v>6</v>
      </c>
      <c r="R1483" s="14">
        <f>IFERROR(ROUND(E1483/Q1483,2), "N/A")</f>
        <v>17.5</v>
      </c>
      <c r="S1483" t="b">
        <v>0</v>
      </c>
      <c r="T1483" t="s">
        <v>8280</v>
      </c>
      <c r="U1483" t="s">
        <v>8282</v>
      </c>
    </row>
    <row r="1484" spans="1:21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s="12">
        <f>ROUND(E1484/D1484, 0)</f>
        <v>0</v>
      </c>
      <c r="G1484" t="s">
        <v>8220</v>
      </c>
      <c r="H1484" t="s">
        <v>8223</v>
      </c>
      <c r="I1484" t="s">
        <v>8245</v>
      </c>
      <c r="J1484">
        <v>1347004260</v>
      </c>
      <c r="K1484" s="9">
        <f>(J1484/86400) + DATE(1970,1,1)</f>
        <v>41159.327083333337</v>
      </c>
      <c r="L1484">
        <v>1345062936</v>
      </c>
      <c r="M1484" s="9">
        <f>(L1484/86400) + DATE(1970,1,1)</f>
        <v>41136.858055555553</v>
      </c>
      <c r="N1484" s="18">
        <f>YEAR(M1484)</f>
        <v>2012</v>
      </c>
      <c r="O1484" s="18">
        <f xml:space="preserve"> ROUND((J1484-L1484)/86400, 0)</f>
        <v>22</v>
      </c>
      <c r="P1484" t="b">
        <v>0</v>
      </c>
      <c r="Q1484">
        <v>1</v>
      </c>
      <c r="R1484" s="14">
        <f>IFERROR(ROUND(E1484/Q1484,2), "N/A")</f>
        <v>5</v>
      </c>
      <c r="S1484" t="b">
        <v>0</v>
      </c>
      <c r="T1484" t="s">
        <v>8280</v>
      </c>
      <c r="U1484" t="s">
        <v>8282</v>
      </c>
    </row>
    <row r="1485" spans="1:21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s="12">
        <f>ROUND(E1485/D1485, 0)</f>
        <v>0</v>
      </c>
      <c r="G1485" t="s">
        <v>8220</v>
      </c>
      <c r="H1485" t="s">
        <v>8223</v>
      </c>
      <c r="I1485" t="s">
        <v>8245</v>
      </c>
      <c r="J1485">
        <v>1469162275</v>
      </c>
      <c r="K1485" s="9">
        <f>(J1485/86400) + DATE(1970,1,1)</f>
        <v>42573.192997685182</v>
      </c>
      <c r="L1485">
        <v>1467002275</v>
      </c>
      <c r="M1485" s="9">
        <f>(L1485/86400) + DATE(1970,1,1)</f>
        <v>42548.192997685182</v>
      </c>
      <c r="N1485" s="18">
        <f>YEAR(M1485)</f>
        <v>2016</v>
      </c>
      <c r="O1485" s="18">
        <f xml:space="preserve"> ROUND((J1485-L1485)/86400, 0)</f>
        <v>25</v>
      </c>
      <c r="P1485" t="b">
        <v>0</v>
      </c>
      <c r="Q1485">
        <v>2</v>
      </c>
      <c r="R1485" s="14">
        <f>IFERROR(ROUND(E1485/Q1485,2), "N/A")</f>
        <v>25</v>
      </c>
      <c r="S1485" t="b">
        <v>0</v>
      </c>
      <c r="T1485" t="s">
        <v>8280</v>
      </c>
      <c r="U1485" t="s">
        <v>8282</v>
      </c>
    </row>
    <row r="1486" spans="1:21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s="12">
        <f>ROUND(E1486/D1486, 0)</f>
        <v>0</v>
      </c>
      <c r="G1486" t="s">
        <v>8220</v>
      </c>
      <c r="H1486" t="s">
        <v>8223</v>
      </c>
      <c r="I1486" t="s">
        <v>8245</v>
      </c>
      <c r="J1486">
        <v>1342882260</v>
      </c>
      <c r="K1486" s="9">
        <f>(J1486/86400) + DATE(1970,1,1)</f>
        <v>41111.618750000001</v>
      </c>
      <c r="L1486">
        <v>1337834963</v>
      </c>
      <c r="M1486" s="9">
        <f>(L1486/86400) + DATE(1970,1,1)</f>
        <v>41053.200960648144</v>
      </c>
      <c r="N1486" s="18">
        <f>YEAR(M1486)</f>
        <v>2012</v>
      </c>
      <c r="O1486" s="18">
        <f xml:space="preserve"> ROUND((J1486-L1486)/86400, 0)</f>
        <v>58</v>
      </c>
      <c r="P1486" t="b">
        <v>0</v>
      </c>
      <c r="Q1486">
        <v>0</v>
      </c>
      <c r="R1486" s="14" t="str">
        <f>IFERROR(ROUND(E1486/Q1486,2), "N/A")</f>
        <v>N/A</v>
      </c>
      <c r="S1486" t="b">
        <v>0</v>
      </c>
      <c r="T1486" t="s">
        <v>8280</v>
      </c>
      <c r="U1486" t="s">
        <v>8282</v>
      </c>
    </row>
    <row r="1487" spans="1:21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s="12">
        <f>ROUND(E1487/D1487, 0)</f>
        <v>0</v>
      </c>
      <c r="G1487" t="s">
        <v>8220</v>
      </c>
      <c r="H1487" t="s">
        <v>8223</v>
      </c>
      <c r="I1487" t="s">
        <v>8245</v>
      </c>
      <c r="J1487">
        <v>1434827173</v>
      </c>
      <c r="K1487" s="9">
        <f>(J1487/86400) + DATE(1970,1,1)</f>
        <v>42175.795983796299</v>
      </c>
      <c r="L1487">
        <v>1430939173</v>
      </c>
      <c r="M1487" s="9">
        <f>(L1487/86400) + DATE(1970,1,1)</f>
        <v>42130.795983796299</v>
      </c>
      <c r="N1487" s="18">
        <f>YEAR(M1487)</f>
        <v>2015</v>
      </c>
      <c r="O1487" s="18">
        <f xml:space="preserve"> ROUND((J1487-L1487)/86400, 0)</f>
        <v>45</v>
      </c>
      <c r="P1487" t="b">
        <v>0</v>
      </c>
      <c r="Q1487">
        <v>3</v>
      </c>
      <c r="R1487" s="14">
        <f>IFERROR(ROUND(E1487/Q1487,2), "N/A")</f>
        <v>50</v>
      </c>
      <c r="S1487" t="b">
        <v>0</v>
      </c>
      <c r="T1487" t="s">
        <v>8280</v>
      </c>
      <c r="U1487" t="s">
        <v>8282</v>
      </c>
    </row>
    <row r="1488" spans="1:21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s="12">
        <f>ROUND(E1488/D1488, 0)</f>
        <v>0</v>
      </c>
      <c r="G1488" t="s">
        <v>8220</v>
      </c>
      <c r="H1488" t="s">
        <v>8223</v>
      </c>
      <c r="I1488" t="s">
        <v>8245</v>
      </c>
      <c r="J1488">
        <v>1425009761</v>
      </c>
      <c r="K1488" s="9">
        <f>(J1488/86400) + DATE(1970,1,1)</f>
        <v>42062.168530092589</v>
      </c>
      <c r="L1488">
        <v>1422417761</v>
      </c>
      <c r="M1488" s="9">
        <f>(L1488/86400) + DATE(1970,1,1)</f>
        <v>42032.168530092589</v>
      </c>
      <c r="N1488" s="18">
        <f>YEAR(M1488)</f>
        <v>2015</v>
      </c>
      <c r="O1488" s="18">
        <f xml:space="preserve"> ROUND((J1488-L1488)/86400, 0)</f>
        <v>30</v>
      </c>
      <c r="P1488" t="b">
        <v>0</v>
      </c>
      <c r="Q1488">
        <v>3</v>
      </c>
      <c r="R1488" s="14">
        <f>IFERROR(ROUND(E1488/Q1488,2), "N/A")</f>
        <v>16</v>
      </c>
      <c r="S1488" t="b">
        <v>0</v>
      </c>
      <c r="T1488" t="s">
        <v>8280</v>
      </c>
      <c r="U1488" t="s">
        <v>8282</v>
      </c>
    </row>
    <row r="1489" spans="1:21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s="12">
        <f>ROUND(E1489/D1489, 0)</f>
        <v>0</v>
      </c>
      <c r="G1489" t="s">
        <v>8220</v>
      </c>
      <c r="H1489" t="s">
        <v>8223</v>
      </c>
      <c r="I1489" t="s">
        <v>8245</v>
      </c>
      <c r="J1489">
        <v>1470175271</v>
      </c>
      <c r="K1489" s="9">
        <f>(J1489/86400) + DATE(1970,1,1)</f>
        <v>42584.917488425926</v>
      </c>
      <c r="L1489">
        <v>1467583271</v>
      </c>
      <c r="M1489" s="9">
        <f>(L1489/86400) + DATE(1970,1,1)</f>
        <v>42554.917488425926</v>
      </c>
      <c r="N1489" s="18">
        <f>YEAR(M1489)</f>
        <v>2016</v>
      </c>
      <c r="O1489" s="18">
        <f xml:space="preserve"> ROUND((J1489-L1489)/86400, 0)</f>
        <v>30</v>
      </c>
      <c r="P1489" t="b">
        <v>0</v>
      </c>
      <c r="Q1489">
        <v>0</v>
      </c>
      <c r="R1489" s="14" t="str">
        <f>IFERROR(ROUND(E1489/Q1489,2), "N/A")</f>
        <v>N/A</v>
      </c>
      <c r="S1489" t="b">
        <v>0</v>
      </c>
      <c r="T1489" t="s">
        <v>8280</v>
      </c>
      <c r="U1489" t="s">
        <v>8282</v>
      </c>
    </row>
    <row r="1490" spans="1:21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s="12">
        <f>ROUND(E1490/D1490, 0)</f>
        <v>0</v>
      </c>
      <c r="G1490" t="s">
        <v>8220</v>
      </c>
      <c r="H1490" t="s">
        <v>8225</v>
      </c>
      <c r="I1490" t="s">
        <v>8247</v>
      </c>
      <c r="J1490">
        <v>1388928660</v>
      </c>
      <c r="K1490" s="9">
        <f>(J1490/86400) + DATE(1970,1,1)</f>
        <v>41644.563194444447</v>
      </c>
      <c r="L1490">
        <v>1386336660</v>
      </c>
      <c r="M1490" s="9">
        <f>(L1490/86400) + DATE(1970,1,1)</f>
        <v>41614.563194444447</v>
      </c>
      <c r="N1490" s="18">
        <f>YEAR(M1490)</f>
        <v>2013</v>
      </c>
      <c r="O1490" s="18">
        <f xml:space="preserve"> ROUND((J1490-L1490)/86400, 0)</f>
        <v>30</v>
      </c>
      <c r="P1490" t="b">
        <v>0</v>
      </c>
      <c r="Q1490">
        <v>6</v>
      </c>
      <c r="R1490" s="14">
        <f>IFERROR(ROUND(E1490/Q1490,2), "N/A")</f>
        <v>60</v>
      </c>
      <c r="S1490" t="b">
        <v>0</v>
      </c>
      <c r="T1490" t="s">
        <v>8280</v>
      </c>
      <c r="U1490" t="s">
        <v>8282</v>
      </c>
    </row>
    <row r="1491" spans="1:21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s="12">
        <f>ROUND(E1491/D1491, 0)</f>
        <v>0</v>
      </c>
      <c r="G1491" t="s">
        <v>8220</v>
      </c>
      <c r="H1491" t="s">
        <v>8223</v>
      </c>
      <c r="I1491" t="s">
        <v>8245</v>
      </c>
      <c r="J1491">
        <v>1352994052</v>
      </c>
      <c r="K1491" s="9">
        <f>(J1491/86400) + DATE(1970,1,1)</f>
        <v>41228.653379629628</v>
      </c>
      <c r="L1491">
        <v>1350398452</v>
      </c>
      <c r="M1491" s="9">
        <f>(L1491/86400) + DATE(1970,1,1)</f>
        <v>41198.611712962964</v>
      </c>
      <c r="N1491" s="18">
        <f>YEAR(M1491)</f>
        <v>2012</v>
      </c>
      <c r="O1491" s="18">
        <f xml:space="preserve"> ROUND((J1491-L1491)/86400, 0)</f>
        <v>30</v>
      </c>
      <c r="P1491" t="b">
        <v>0</v>
      </c>
      <c r="Q1491">
        <v>0</v>
      </c>
      <c r="R1491" s="14" t="str">
        <f>IFERROR(ROUND(E1491/Q1491,2), "N/A")</f>
        <v>N/A</v>
      </c>
      <c r="S1491" t="b">
        <v>0</v>
      </c>
      <c r="T1491" t="s">
        <v>8280</v>
      </c>
      <c r="U1491" t="s">
        <v>8282</v>
      </c>
    </row>
    <row r="1492" spans="1:21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s="12">
        <f>ROUND(E1492/D1492, 0)</f>
        <v>0</v>
      </c>
      <c r="G1492" t="s">
        <v>8220</v>
      </c>
      <c r="H1492" t="s">
        <v>8223</v>
      </c>
      <c r="I1492" t="s">
        <v>8245</v>
      </c>
      <c r="J1492">
        <v>1380720474</v>
      </c>
      <c r="K1492" s="9">
        <f>(J1492/86400) + DATE(1970,1,1)</f>
        <v>41549.561041666668</v>
      </c>
      <c r="L1492">
        <v>1378214874</v>
      </c>
      <c r="M1492" s="9">
        <f>(L1492/86400) + DATE(1970,1,1)</f>
        <v>41520.561041666668</v>
      </c>
      <c r="N1492" s="18">
        <f>YEAR(M1492)</f>
        <v>2013</v>
      </c>
      <c r="O1492" s="18">
        <f xml:space="preserve"> ROUND((J1492-L1492)/86400, 0)</f>
        <v>29</v>
      </c>
      <c r="P1492" t="b">
        <v>0</v>
      </c>
      <c r="Q1492">
        <v>19</v>
      </c>
      <c r="R1492" s="14">
        <f>IFERROR(ROUND(E1492/Q1492,2), "N/A")</f>
        <v>47.11</v>
      </c>
      <c r="S1492" t="b">
        <v>0</v>
      </c>
      <c r="T1492" t="s">
        <v>8280</v>
      </c>
      <c r="U1492" t="s">
        <v>8282</v>
      </c>
    </row>
    <row r="1493" spans="1:21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s="12">
        <f>ROUND(E1493/D1493, 0)</f>
        <v>0</v>
      </c>
      <c r="G1493" t="s">
        <v>8220</v>
      </c>
      <c r="H1493" t="s">
        <v>8223</v>
      </c>
      <c r="I1493" t="s">
        <v>8245</v>
      </c>
      <c r="J1493">
        <v>1424014680</v>
      </c>
      <c r="K1493" s="9">
        <f>(J1493/86400) + DATE(1970,1,1)</f>
        <v>42050.651388888888</v>
      </c>
      <c r="L1493">
        <v>1418922443</v>
      </c>
      <c r="M1493" s="9">
        <f>(L1493/86400) + DATE(1970,1,1)</f>
        <v>41991.713460648149</v>
      </c>
      <c r="N1493" s="18">
        <f>YEAR(M1493)</f>
        <v>2014</v>
      </c>
      <c r="O1493" s="18">
        <f xml:space="preserve"> ROUND((J1493-L1493)/86400, 0)</f>
        <v>59</v>
      </c>
      <c r="P1493" t="b">
        <v>0</v>
      </c>
      <c r="Q1493">
        <v>1</v>
      </c>
      <c r="R1493" s="14">
        <f>IFERROR(ROUND(E1493/Q1493,2), "N/A")</f>
        <v>100</v>
      </c>
      <c r="S1493" t="b">
        <v>0</v>
      </c>
      <c r="T1493" t="s">
        <v>8280</v>
      </c>
      <c r="U1493" t="s">
        <v>8282</v>
      </c>
    </row>
    <row r="1494" spans="1:21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s="12">
        <f>ROUND(E1494/D1494, 0)</f>
        <v>0</v>
      </c>
      <c r="G1494" t="s">
        <v>8220</v>
      </c>
      <c r="H1494" t="s">
        <v>8223</v>
      </c>
      <c r="I1494" t="s">
        <v>8245</v>
      </c>
      <c r="J1494">
        <v>1308431646</v>
      </c>
      <c r="K1494" s="9">
        <f>(J1494/86400) + DATE(1970,1,1)</f>
        <v>40712.884791666671</v>
      </c>
      <c r="L1494">
        <v>1305839646</v>
      </c>
      <c r="M1494" s="9">
        <f>(L1494/86400) + DATE(1970,1,1)</f>
        <v>40682.884791666671</v>
      </c>
      <c r="N1494" s="18">
        <f>YEAR(M1494)</f>
        <v>2011</v>
      </c>
      <c r="O1494" s="18">
        <f xml:space="preserve"> ROUND((J1494-L1494)/86400, 0)</f>
        <v>30</v>
      </c>
      <c r="P1494" t="b">
        <v>0</v>
      </c>
      <c r="Q1494">
        <v>2</v>
      </c>
      <c r="R1494" s="14">
        <f>IFERROR(ROUND(E1494/Q1494,2), "N/A")</f>
        <v>15</v>
      </c>
      <c r="S1494" t="b">
        <v>0</v>
      </c>
      <c r="T1494" t="s">
        <v>8280</v>
      </c>
      <c r="U1494" t="s">
        <v>8282</v>
      </c>
    </row>
    <row r="1495" spans="1:21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s="12">
        <f>ROUND(E1495/D1495, 0)</f>
        <v>0</v>
      </c>
      <c r="G1495" t="s">
        <v>8220</v>
      </c>
      <c r="H1495" t="s">
        <v>8223</v>
      </c>
      <c r="I1495" t="s">
        <v>8245</v>
      </c>
      <c r="J1495">
        <v>1371415675</v>
      </c>
      <c r="K1495" s="9">
        <f>(J1495/86400) + DATE(1970,1,1)</f>
        <v>41441.866608796292</v>
      </c>
      <c r="L1495">
        <v>1368823675</v>
      </c>
      <c r="M1495" s="9">
        <f>(L1495/86400) + DATE(1970,1,1)</f>
        <v>41411.866608796292</v>
      </c>
      <c r="N1495" s="18">
        <f>YEAR(M1495)</f>
        <v>2013</v>
      </c>
      <c r="O1495" s="18">
        <f xml:space="preserve"> ROUND((J1495-L1495)/86400, 0)</f>
        <v>30</v>
      </c>
      <c r="P1495" t="b">
        <v>0</v>
      </c>
      <c r="Q1495">
        <v>0</v>
      </c>
      <c r="R1495" s="14" t="str">
        <f>IFERROR(ROUND(E1495/Q1495,2), "N/A")</f>
        <v>N/A</v>
      </c>
      <c r="S1495" t="b">
        <v>0</v>
      </c>
      <c r="T1495" t="s">
        <v>8280</v>
      </c>
      <c r="U1495" t="s">
        <v>8282</v>
      </c>
    </row>
    <row r="1496" spans="1:21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s="12">
        <f>ROUND(E1496/D1496, 0)</f>
        <v>0</v>
      </c>
      <c r="G1496" t="s">
        <v>8220</v>
      </c>
      <c r="H1496" t="s">
        <v>8223</v>
      </c>
      <c r="I1496" t="s">
        <v>8245</v>
      </c>
      <c r="J1496">
        <v>1428075480</v>
      </c>
      <c r="K1496" s="9">
        <f>(J1496/86400) + DATE(1970,1,1)</f>
        <v>42097.651388888888</v>
      </c>
      <c r="L1496">
        <v>1425489613</v>
      </c>
      <c r="M1496" s="9">
        <f>(L1496/86400) + DATE(1970,1,1)</f>
        <v>42067.722372685181</v>
      </c>
      <c r="N1496" s="18">
        <f>YEAR(M1496)</f>
        <v>2015</v>
      </c>
      <c r="O1496" s="18">
        <f xml:space="preserve"> ROUND((J1496-L1496)/86400, 0)</f>
        <v>30</v>
      </c>
      <c r="P1496" t="b">
        <v>0</v>
      </c>
      <c r="Q1496">
        <v>11</v>
      </c>
      <c r="R1496" s="14">
        <f>IFERROR(ROUND(E1496/Q1496,2), "N/A")</f>
        <v>40.450000000000003</v>
      </c>
      <c r="S1496" t="b">
        <v>0</v>
      </c>
      <c r="T1496" t="s">
        <v>8280</v>
      </c>
      <c r="U1496" t="s">
        <v>8282</v>
      </c>
    </row>
    <row r="1497" spans="1:21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s="12">
        <f>ROUND(E1497/D1497, 0)</f>
        <v>0</v>
      </c>
      <c r="G1497" t="s">
        <v>8220</v>
      </c>
      <c r="H1497" t="s">
        <v>8223</v>
      </c>
      <c r="I1497" t="s">
        <v>8245</v>
      </c>
      <c r="J1497">
        <v>1314471431</v>
      </c>
      <c r="K1497" s="9">
        <f>(J1497/86400) + DATE(1970,1,1)</f>
        <v>40782.789710648147</v>
      </c>
      <c r="L1497">
        <v>1311879431</v>
      </c>
      <c r="M1497" s="9">
        <f>(L1497/86400) + DATE(1970,1,1)</f>
        <v>40752.789710648147</v>
      </c>
      <c r="N1497" s="18">
        <f>YEAR(M1497)</f>
        <v>2011</v>
      </c>
      <c r="O1497" s="18">
        <f xml:space="preserve"> ROUND((J1497-L1497)/86400, 0)</f>
        <v>30</v>
      </c>
      <c r="P1497" t="b">
        <v>0</v>
      </c>
      <c r="Q1497">
        <v>0</v>
      </c>
      <c r="R1497" s="14" t="str">
        <f>IFERROR(ROUND(E1497/Q1497,2), "N/A")</f>
        <v>N/A</v>
      </c>
      <c r="S1497" t="b">
        <v>0</v>
      </c>
      <c r="T1497" t="s">
        <v>8280</v>
      </c>
      <c r="U1497" t="s">
        <v>8282</v>
      </c>
    </row>
    <row r="1498" spans="1:21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s="12">
        <f>ROUND(E1498/D1498, 0)</f>
        <v>0</v>
      </c>
      <c r="G1498" t="s">
        <v>8220</v>
      </c>
      <c r="H1498" t="s">
        <v>8223</v>
      </c>
      <c r="I1498" t="s">
        <v>8245</v>
      </c>
      <c r="J1498">
        <v>1410866659</v>
      </c>
      <c r="K1498" s="9">
        <f>(J1498/86400) + DATE(1970,1,1)</f>
        <v>41898.475219907406</v>
      </c>
      <c r="L1498">
        <v>1405682659</v>
      </c>
      <c r="M1498" s="9">
        <f>(L1498/86400) + DATE(1970,1,1)</f>
        <v>41838.475219907406</v>
      </c>
      <c r="N1498" s="18">
        <f>YEAR(M1498)</f>
        <v>2014</v>
      </c>
      <c r="O1498" s="18">
        <f xml:space="preserve"> ROUND((J1498-L1498)/86400, 0)</f>
        <v>60</v>
      </c>
      <c r="P1498" t="b">
        <v>0</v>
      </c>
      <c r="Q1498">
        <v>0</v>
      </c>
      <c r="R1498" s="14" t="str">
        <f>IFERROR(ROUND(E1498/Q1498,2), "N/A")</f>
        <v>N/A</v>
      </c>
      <c r="S1498" t="b">
        <v>0</v>
      </c>
      <c r="T1498" t="s">
        <v>8280</v>
      </c>
      <c r="U1498" t="s">
        <v>8282</v>
      </c>
    </row>
    <row r="1499" spans="1:21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s="12">
        <f>ROUND(E1499/D1499, 0)</f>
        <v>0</v>
      </c>
      <c r="G1499" t="s">
        <v>8220</v>
      </c>
      <c r="H1499" t="s">
        <v>8223</v>
      </c>
      <c r="I1499" t="s">
        <v>8245</v>
      </c>
      <c r="J1499">
        <v>1375299780</v>
      </c>
      <c r="K1499" s="9">
        <f>(J1499/86400) + DATE(1970,1,1)</f>
        <v>41486.821527777778</v>
      </c>
      <c r="L1499">
        <v>1371655522</v>
      </c>
      <c r="M1499" s="9">
        <f>(L1499/86400) + DATE(1970,1,1)</f>
        <v>41444.64261574074</v>
      </c>
      <c r="N1499" s="18">
        <f>YEAR(M1499)</f>
        <v>2013</v>
      </c>
      <c r="O1499" s="18">
        <f xml:space="preserve"> ROUND((J1499-L1499)/86400, 0)</f>
        <v>42</v>
      </c>
      <c r="P1499" t="b">
        <v>0</v>
      </c>
      <c r="Q1499">
        <v>1</v>
      </c>
      <c r="R1499" s="14">
        <f>IFERROR(ROUND(E1499/Q1499,2), "N/A")</f>
        <v>1</v>
      </c>
      <c r="S1499" t="b">
        <v>0</v>
      </c>
      <c r="T1499" t="s">
        <v>8280</v>
      </c>
      <c r="U1499" t="s">
        <v>8282</v>
      </c>
    </row>
    <row r="1500" spans="1:21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s="12">
        <f>ROUND(E1500/D1500, 0)</f>
        <v>0</v>
      </c>
      <c r="G1500" t="s">
        <v>8220</v>
      </c>
      <c r="H1500" t="s">
        <v>8223</v>
      </c>
      <c r="I1500" t="s">
        <v>8245</v>
      </c>
      <c r="J1500">
        <v>1409787378</v>
      </c>
      <c r="K1500" s="9">
        <f>(J1500/86400) + DATE(1970,1,1)</f>
        <v>41885.983541666668</v>
      </c>
      <c r="L1500">
        <v>1405899378</v>
      </c>
      <c r="M1500" s="9">
        <f>(L1500/86400) + DATE(1970,1,1)</f>
        <v>41840.983541666668</v>
      </c>
      <c r="N1500" s="18">
        <f>YEAR(M1500)</f>
        <v>2014</v>
      </c>
      <c r="O1500" s="18">
        <f xml:space="preserve"> ROUND((J1500-L1500)/86400, 0)</f>
        <v>45</v>
      </c>
      <c r="P1500" t="b">
        <v>0</v>
      </c>
      <c r="Q1500">
        <v>3</v>
      </c>
      <c r="R1500" s="14">
        <f>IFERROR(ROUND(E1500/Q1500,2), "N/A")</f>
        <v>19</v>
      </c>
      <c r="S1500" t="b">
        <v>0</v>
      </c>
      <c r="T1500" t="s">
        <v>8280</v>
      </c>
      <c r="U1500" t="s">
        <v>8282</v>
      </c>
    </row>
    <row r="1501" spans="1:21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s="12">
        <f>ROUND(E1501/D1501, 0)</f>
        <v>0</v>
      </c>
      <c r="G1501" t="s">
        <v>8220</v>
      </c>
      <c r="H1501" t="s">
        <v>8223</v>
      </c>
      <c r="I1501" t="s">
        <v>8245</v>
      </c>
      <c r="J1501">
        <v>1470355833</v>
      </c>
      <c r="K1501" s="9">
        <f>(J1501/86400) + DATE(1970,1,1)</f>
        <v>42587.007326388892</v>
      </c>
      <c r="L1501">
        <v>1465171833</v>
      </c>
      <c r="M1501" s="9">
        <f>(L1501/86400) + DATE(1970,1,1)</f>
        <v>42527.007326388892</v>
      </c>
      <c r="N1501" s="18">
        <f>YEAR(M1501)</f>
        <v>2016</v>
      </c>
      <c r="O1501" s="18">
        <f xml:space="preserve"> ROUND((J1501-L1501)/86400, 0)</f>
        <v>60</v>
      </c>
      <c r="P1501" t="b">
        <v>0</v>
      </c>
      <c r="Q1501">
        <v>1</v>
      </c>
      <c r="R1501" s="14">
        <f>IFERROR(ROUND(E1501/Q1501,2), "N/A")</f>
        <v>5</v>
      </c>
      <c r="S1501" t="b">
        <v>0</v>
      </c>
      <c r="T1501" t="s">
        <v>8280</v>
      </c>
      <c r="U1501" t="s">
        <v>8282</v>
      </c>
    </row>
    <row r="1502" spans="1:21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s="12">
        <f>ROUND(E1502/D1502, 0)</f>
        <v>0</v>
      </c>
      <c r="G1502" t="s">
        <v>8220</v>
      </c>
      <c r="H1502" t="s">
        <v>8223</v>
      </c>
      <c r="I1502" t="s">
        <v>8245</v>
      </c>
      <c r="J1502">
        <v>1367444557</v>
      </c>
      <c r="K1502" s="9">
        <f>(J1502/86400) + DATE(1970,1,1)</f>
        <v>41395.904594907406</v>
      </c>
      <c r="L1502">
        <v>1364852557</v>
      </c>
      <c r="M1502" s="9">
        <f>(L1502/86400) + DATE(1970,1,1)</f>
        <v>41365.904594907406</v>
      </c>
      <c r="N1502" s="18">
        <f>YEAR(M1502)</f>
        <v>2013</v>
      </c>
      <c r="O1502" s="18">
        <f xml:space="preserve"> ROUND((J1502-L1502)/86400, 0)</f>
        <v>30</v>
      </c>
      <c r="P1502" t="b">
        <v>0</v>
      </c>
      <c r="Q1502">
        <v>15</v>
      </c>
      <c r="R1502" s="14">
        <f>IFERROR(ROUND(E1502/Q1502,2), "N/A")</f>
        <v>46.73</v>
      </c>
      <c r="S1502" t="b">
        <v>0</v>
      </c>
      <c r="T1502" t="s">
        <v>8280</v>
      </c>
      <c r="U1502" t="s">
        <v>8282</v>
      </c>
    </row>
    <row r="1503" spans="1:21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s="12">
        <f>ROUND(E1503/D1503, 0)</f>
        <v>2</v>
      </c>
      <c r="G1503" t="s">
        <v>8218</v>
      </c>
      <c r="H1503" t="s">
        <v>8228</v>
      </c>
      <c r="I1503" t="s">
        <v>8250</v>
      </c>
      <c r="J1503">
        <v>1436364023</v>
      </c>
      <c r="K1503" s="9">
        <f>(J1503/86400) + DATE(1970,1,1)</f>
        <v>42193.583599537036</v>
      </c>
      <c r="L1503">
        <v>1433772023</v>
      </c>
      <c r="M1503" s="9">
        <f>(L1503/86400) + DATE(1970,1,1)</f>
        <v>42163.583599537036</v>
      </c>
      <c r="N1503" s="18">
        <f>YEAR(M1503)</f>
        <v>2015</v>
      </c>
      <c r="O1503" s="18">
        <f xml:space="preserve"> ROUND((J1503-L1503)/86400, 0)</f>
        <v>30</v>
      </c>
      <c r="P1503" t="b">
        <v>1</v>
      </c>
      <c r="Q1503">
        <v>885</v>
      </c>
      <c r="R1503" s="14">
        <f>IFERROR(ROUND(E1503/Q1503,2), "N/A")</f>
        <v>97.73</v>
      </c>
      <c r="S1503" t="b">
        <v>1</v>
      </c>
      <c r="T1503" t="s">
        <v>8296</v>
      </c>
      <c r="U1503" t="s">
        <v>8297</v>
      </c>
    </row>
    <row r="1504" spans="1:21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s="12">
        <f>ROUND(E1504/D1504, 0)</f>
        <v>1</v>
      </c>
      <c r="G1504" t="s">
        <v>8218</v>
      </c>
      <c r="H1504" t="s">
        <v>8224</v>
      </c>
      <c r="I1504" t="s">
        <v>8246</v>
      </c>
      <c r="J1504">
        <v>1458943200</v>
      </c>
      <c r="K1504" s="9">
        <f>(J1504/86400) + DATE(1970,1,1)</f>
        <v>42454.916666666672</v>
      </c>
      <c r="L1504">
        <v>1456491680</v>
      </c>
      <c r="M1504" s="9">
        <f>(L1504/86400) + DATE(1970,1,1)</f>
        <v>42426.542592592596</v>
      </c>
      <c r="N1504" s="18">
        <f>YEAR(M1504)</f>
        <v>2016</v>
      </c>
      <c r="O1504" s="18">
        <f xml:space="preserve"> ROUND((J1504-L1504)/86400, 0)</f>
        <v>28</v>
      </c>
      <c r="P1504" t="b">
        <v>1</v>
      </c>
      <c r="Q1504">
        <v>329</v>
      </c>
      <c r="R1504" s="14">
        <f>IFERROR(ROUND(E1504/Q1504,2), "N/A")</f>
        <v>67.84</v>
      </c>
      <c r="S1504" t="b">
        <v>1</v>
      </c>
      <c r="T1504" t="s">
        <v>8296</v>
      </c>
      <c r="U1504" t="s">
        <v>8297</v>
      </c>
    </row>
    <row r="1505" spans="1:21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s="12">
        <f>ROUND(E1505/D1505, 0)</f>
        <v>1</v>
      </c>
      <c r="G1505" t="s">
        <v>8218</v>
      </c>
      <c r="H1505" t="s">
        <v>8241</v>
      </c>
      <c r="I1505" t="s">
        <v>8248</v>
      </c>
      <c r="J1505">
        <v>1477210801</v>
      </c>
      <c r="K1505" s="9">
        <f>(J1505/86400) + DATE(1970,1,1)</f>
        <v>42666.347233796296</v>
      </c>
      <c r="L1505">
        <v>1472026801</v>
      </c>
      <c r="M1505" s="9">
        <f>(L1505/86400) + DATE(1970,1,1)</f>
        <v>42606.347233796296</v>
      </c>
      <c r="N1505" s="18">
        <f>YEAR(M1505)</f>
        <v>2016</v>
      </c>
      <c r="O1505" s="18">
        <f xml:space="preserve"> ROUND((J1505-L1505)/86400, 0)</f>
        <v>60</v>
      </c>
      <c r="P1505" t="b">
        <v>1</v>
      </c>
      <c r="Q1505">
        <v>71</v>
      </c>
      <c r="R1505" s="14">
        <f>IFERROR(ROUND(E1505/Q1505,2), "N/A")</f>
        <v>56.98</v>
      </c>
      <c r="S1505" t="b">
        <v>1</v>
      </c>
      <c r="T1505" t="s">
        <v>8296</v>
      </c>
      <c r="U1505" t="s">
        <v>8297</v>
      </c>
    </row>
    <row r="1506" spans="1:21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s="12">
        <f>ROUND(E1506/D1506, 0)</f>
        <v>3</v>
      </c>
      <c r="G1506" t="s">
        <v>8218</v>
      </c>
      <c r="H1506" t="s">
        <v>8224</v>
      </c>
      <c r="I1506" t="s">
        <v>8246</v>
      </c>
      <c r="J1506">
        <v>1402389180</v>
      </c>
      <c r="K1506" s="9">
        <f>(J1506/86400) + DATE(1970,1,1)</f>
        <v>41800.356249999997</v>
      </c>
      <c r="L1506">
        <v>1399996024</v>
      </c>
      <c r="M1506" s="9">
        <f>(L1506/86400) + DATE(1970,1,1)</f>
        <v>41772.657685185186</v>
      </c>
      <c r="N1506" s="18">
        <f>YEAR(M1506)</f>
        <v>2014</v>
      </c>
      <c r="O1506" s="18">
        <f xml:space="preserve"> ROUND((J1506-L1506)/86400, 0)</f>
        <v>28</v>
      </c>
      <c r="P1506" t="b">
        <v>1</v>
      </c>
      <c r="Q1506">
        <v>269</v>
      </c>
      <c r="R1506" s="14">
        <f>IFERROR(ROUND(E1506/Q1506,2), "N/A")</f>
        <v>67.16</v>
      </c>
      <c r="S1506" t="b">
        <v>1</v>
      </c>
      <c r="T1506" t="s">
        <v>8296</v>
      </c>
      <c r="U1506" t="s">
        <v>8297</v>
      </c>
    </row>
    <row r="1507" spans="1:21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s="12">
        <f>ROUND(E1507/D1507, 0)</f>
        <v>1</v>
      </c>
      <c r="G1507" t="s">
        <v>8218</v>
      </c>
      <c r="H1507" t="s">
        <v>8235</v>
      </c>
      <c r="I1507" t="s">
        <v>8248</v>
      </c>
      <c r="J1507">
        <v>1458676860</v>
      </c>
      <c r="K1507" s="9">
        <f>(J1507/86400) + DATE(1970,1,1)</f>
        <v>42451.834027777775</v>
      </c>
      <c r="L1507">
        <v>1455446303</v>
      </c>
      <c r="M1507" s="9">
        <f>(L1507/86400) + DATE(1970,1,1)</f>
        <v>42414.44332175926</v>
      </c>
      <c r="N1507" s="18">
        <f>YEAR(M1507)</f>
        <v>2016</v>
      </c>
      <c r="O1507" s="18">
        <f xml:space="preserve"> ROUND((J1507-L1507)/86400, 0)</f>
        <v>37</v>
      </c>
      <c r="P1507" t="b">
        <v>1</v>
      </c>
      <c r="Q1507">
        <v>345</v>
      </c>
      <c r="R1507" s="14">
        <f>IFERROR(ROUND(E1507/Q1507,2), "N/A")</f>
        <v>48.04</v>
      </c>
      <c r="S1507" t="b">
        <v>1</v>
      </c>
      <c r="T1507" t="s">
        <v>8296</v>
      </c>
      <c r="U1507" t="s">
        <v>8297</v>
      </c>
    </row>
    <row r="1508" spans="1:21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s="12">
        <f>ROUND(E1508/D1508, 0)</f>
        <v>1</v>
      </c>
      <c r="G1508" t="s">
        <v>8218</v>
      </c>
      <c r="H1508" t="s">
        <v>8224</v>
      </c>
      <c r="I1508" t="s">
        <v>8246</v>
      </c>
      <c r="J1508">
        <v>1406227904</v>
      </c>
      <c r="K1508" s="9">
        <f>(J1508/86400) + DATE(1970,1,1)</f>
        <v>41844.785925925928</v>
      </c>
      <c r="L1508">
        <v>1403635904</v>
      </c>
      <c r="M1508" s="9">
        <f>(L1508/86400) + DATE(1970,1,1)</f>
        <v>41814.785925925928</v>
      </c>
      <c r="N1508" s="18">
        <f>YEAR(M1508)</f>
        <v>2014</v>
      </c>
      <c r="O1508" s="18">
        <f xml:space="preserve"> ROUND((J1508-L1508)/86400, 0)</f>
        <v>30</v>
      </c>
      <c r="P1508" t="b">
        <v>1</v>
      </c>
      <c r="Q1508">
        <v>43</v>
      </c>
      <c r="R1508" s="14">
        <f>IFERROR(ROUND(E1508/Q1508,2), "N/A")</f>
        <v>38.86</v>
      </c>
      <c r="S1508" t="b">
        <v>1</v>
      </c>
      <c r="T1508" t="s">
        <v>8296</v>
      </c>
      <c r="U1508" t="s">
        <v>8297</v>
      </c>
    </row>
    <row r="1509" spans="1:21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s="12">
        <f>ROUND(E1509/D1509, 0)</f>
        <v>2</v>
      </c>
      <c r="G1509" t="s">
        <v>8218</v>
      </c>
      <c r="H1509" t="s">
        <v>8223</v>
      </c>
      <c r="I1509" t="s">
        <v>8245</v>
      </c>
      <c r="J1509">
        <v>1273911000</v>
      </c>
      <c r="K1509" s="9">
        <f>(J1509/86400) + DATE(1970,1,1)</f>
        <v>40313.340277777781</v>
      </c>
      <c r="L1509">
        <v>1268822909</v>
      </c>
      <c r="M1509" s="9">
        <f>(L1509/86400) + DATE(1970,1,1)</f>
        <v>40254.450335648144</v>
      </c>
      <c r="N1509" s="18">
        <f>YEAR(M1509)</f>
        <v>2010</v>
      </c>
      <c r="O1509" s="18">
        <f xml:space="preserve"> ROUND((J1509-L1509)/86400, 0)</f>
        <v>59</v>
      </c>
      <c r="P1509" t="b">
        <v>1</v>
      </c>
      <c r="Q1509">
        <v>33</v>
      </c>
      <c r="R1509" s="14">
        <f>IFERROR(ROUND(E1509/Q1509,2), "N/A")</f>
        <v>78.180000000000007</v>
      </c>
      <c r="S1509" t="b">
        <v>1</v>
      </c>
      <c r="T1509" t="s">
        <v>8296</v>
      </c>
      <c r="U1509" t="s">
        <v>8297</v>
      </c>
    </row>
    <row r="1510" spans="1:21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s="12">
        <f>ROUND(E1510/D1510, 0)</f>
        <v>1</v>
      </c>
      <c r="G1510" t="s">
        <v>8218</v>
      </c>
      <c r="H1510" t="s">
        <v>8223</v>
      </c>
      <c r="I1510" t="s">
        <v>8245</v>
      </c>
      <c r="J1510">
        <v>1403880281</v>
      </c>
      <c r="K1510" s="9">
        <f>(J1510/86400) + DATE(1970,1,1)</f>
        <v>41817.614363425928</v>
      </c>
      <c r="L1510">
        <v>1401201881</v>
      </c>
      <c r="M1510" s="9">
        <f>(L1510/86400) + DATE(1970,1,1)</f>
        <v>41786.614363425928</v>
      </c>
      <c r="N1510" s="18">
        <f>YEAR(M1510)</f>
        <v>2014</v>
      </c>
      <c r="O1510" s="18">
        <f xml:space="preserve"> ROUND((J1510-L1510)/86400, 0)</f>
        <v>31</v>
      </c>
      <c r="P1510" t="b">
        <v>1</v>
      </c>
      <c r="Q1510">
        <v>211</v>
      </c>
      <c r="R1510" s="14">
        <f>IFERROR(ROUND(E1510/Q1510,2), "N/A")</f>
        <v>97.11</v>
      </c>
      <c r="S1510" t="b">
        <v>1</v>
      </c>
      <c r="T1510" t="s">
        <v>8296</v>
      </c>
      <c r="U1510" t="s">
        <v>8297</v>
      </c>
    </row>
    <row r="1511" spans="1:21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s="12">
        <f>ROUND(E1511/D1511, 0)</f>
        <v>1</v>
      </c>
      <c r="G1511" t="s">
        <v>8218</v>
      </c>
      <c r="H1511" t="s">
        <v>8235</v>
      </c>
      <c r="I1511" t="s">
        <v>8248</v>
      </c>
      <c r="J1511">
        <v>1487113140</v>
      </c>
      <c r="K1511" s="9">
        <f>(J1511/86400) + DATE(1970,1,1)</f>
        <v>42780.957638888889</v>
      </c>
      <c r="L1511">
        <v>1484570885</v>
      </c>
      <c r="M1511" s="9">
        <f>(L1511/86400) + DATE(1970,1,1)</f>
        <v>42751.533391203702</v>
      </c>
      <c r="N1511" s="18">
        <f>YEAR(M1511)</f>
        <v>2017</v>
      </c>
      <c r="O1511" s="18">
        <f xml:space="preserve"> ROUND((J1511-L1511)/86400, 0)</f>
        <v>29</v>
      </c>
      <c r="P1511" t="b">
        <v>1</v>
      </c>
      <c r="Q1511">
        <v>196</v>
      </c>
      <c r="R1511" s="14">
        <f>IFERROR(ROUND(E1511/Q1511,2), "N/A")</f>
        <v>110.39</v>
      </c>
      <c r="S1511" t="b">
        <v>1</v>
      </c>
      <c r="T1511" t="s">
        <v>8296</v>
      </c>
      <c r="U1511" t="s">
        <v>8297</v>
      </c>
    </row>
    <row r="1512" spans="1:21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s="12">
        <f>ROUND(E1512/D1512, 0)</f>
        <v>1</v>
      </c>
      <c r="G1512" t="s">
        <v>8218</v>
      </c>
      <c r="H1512" t="s">
        <v>8224</v>
      </c>
      <c r="I1512" t="s">
        <v>8246</v>
      </c>
      <c r="J1512">
        <v>1405761278</v>
      </c>
      <c r="K1512" s="9">
        <f>(J1512/86400) + DATE(1970,1,1)</f>
        <v>41839.385162037041</v>
      </c>
      <c r="L1512">
        <v>1403169278</v>
      </c>
      <c r="M1512" s="9">
        <f>(L1512/86400) + DATE(1970,1,1)</f>
        <v>41809.385162037041</v>
      </c>
      <c r="N1512" s="18">
        <f>YEAR(M1512)</f>
        <v>2014</v>
      </c>
      <c r="O1512" s="18">
        <f xml:space="preserve"> ROUND((J1512-L1512)/86400, 0)</f>
        <v>30</v>
      </c>
      <c r="P1512" t="b">
        <v>1</v>
      </c>
      <c r="Q1512">
        <v>405</v>
      </c>
      <c r="R1512" s="14">
        <f>IFERROR(ROUND(E1512/Q1512,2), "N/A")</f>
        <v>39.92</v>
      </c>
      <c r="S1512" t="b">
        <v>1</v>
      </c>
      <c r="T1512" t="s">
        <v>8296</v>
      </c>
      <c r="U1512" t="s">
        <v>8297</v>
      </c>
    </row>
    <row r="1513" spans="1:21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s="12">
        <f>ROUND(E1513/D1513, 0)</f>
        <v>1</v>
      </c>
      <c r="G1513" t="s">
        <v>8218</v>
      </c>
      <c r="H1513" t="s">
        <v>8223</v>
      </c>
      <c r="I1513" t="s">
        <v>8245</v>
      </c>
      <c r="J1513">
        <v>1447858804</v>
      </c>
      <c r="K1513" s="9">
        <f>(J1513/86400) + DATE(1970,1,1)</f>
        <v>42326.625046296293</v>
      </c>
      <c r="L1513">
        <v>1445263204</v>
      </c>
      <c r="M1513" s="9">
        <f>(L1513/86400) + DATE(1970,1,1)</f>
        <v>42296.583379629628</v>
      </c>
      <c r="N1513" s="18">
        <f>YEAR(M1513)</f>
        <v>2015</v>
      </c>
      <c r="O1513" s="18">
        <f xml:space="preserve"> ROUND((J1513-L1513)/86400, 0)</f>
        <v>30</v>
      </c>
      <c r="P1513" t="b">
        <v>1</v>
      </c>
      <c r="Q1513">
        <v>206</v>
      </c>
      <c r="R1513" s="14">
        <f>IFERROR(ROUND(E1513/Q1513,2), "N/A")</f>
        <v>75.98</v>
      </c>
      <c r="S1513" t="b">
        <v>1</v>
      </c>
      <c r="T1513" t="s">
        <v>8296</v>
      </c>
      <c r="U1513" t="s">
        <v>8297</v>
      </c>
    </row>
    <row r="1514" spans="1:21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s="12">
        <f>ROUND(E1514/D1514, 0)</f>
        <v>6</v>
      </c>
      <c r="G1514" t="s">
        <v>8218</v>
      </c>
      <c r="H1514" t="s">
        <v>8223</v>
      </c>
      <c r="I1514" t="s">
        <v>8245</v>
      </c>
      <c r="J1514">
        <v>1486311939</v>
      </c>
      <c r="K1514" s="9">
        <f>(J1514/86400) + DATE(1970,1,1)</f>
        <v>42771.684479166666</v>
      </c>
      <c r="L1514">
        <v>1483719939</v>
      </c>
      <c r="M1514" s="9">
        <f>(L1514/86400) + DATE(1970,1,1)</f>
        <v>42741.684479166666</v>
      </c>
      <c r="N1514" s="18">
        <f>YEAR(M1514)</f>
        <v>2017</v>
      </c>
      <c r="O1514" s="18">
        <f xml:space="preserve"> ROUND((J1514-L1514)/86400, 0)</f>
        <v>30</v>
      </c>
      <c r="P1514" t="b">
        <v>1</v>
      </c>
      <c r="Q1514">
        <v>335</v>
      </c>
      <c r="R1514" s="14">
        <f>IFERROR(ROUND(E1514/Q1514,2), "N/A")</f>
        <v>58.38</v>
      </c>
      <c r="S1514" t="b">
        <v>1</v>
      </c>
      <c r="T1514" t="s">
        <v>8296</v>
      </c>
      <c r="U1514" t="s">
        <v>8297</v>
      </c>
    </row>
    <row r="1515" spans="1:21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s="12">
        <f>ROUND(E1515/D1515, 0)</f>
        <v>2</v>
      </c>
      <c r="G1515" t="s">
        <v>8218</v>
      </c>
      <c r="H1515" t="s">
        <v>8224</v>
      </c>
      <c r="I1515" t="s">
        <v>8246</v>
      </c>
      <c r="J1515">
        <v>1405523866</v>
      </c>
      <c r="K1515" s="9">
        <f>(J1515/86400) + DATE(1970,1,1)</f>
        <v>41836.637337962966</v>
      </c>
      <c r="L1515">
        <v>1402931866</v>
      </c>
      <c r="M1515" s="9">
        <f>(L1515/86400) + DATE(1970,1,1)</f>
        <v>41806.637337962966</v>
      </c>
      <c r="N1515" s="18">
        <f>YEAR(M1515)</f>
        <v>2014</v>
      </c>
      <c r="O1515" s="18">
        <f xml:space="preserve"> ROUND((J1515-L1515)/86400, 0)</f>
        <v>30</v>
      </c>
      <c r="P1515" t="b">
        <v>1</v>
      </c>
      <c r="Q1515">
        <v>215</v>
      </c>
      <c r="R1515" s="14">
        <f>IFERROR(ROUND(E1515/Q1515,2), "N/A")</f>
        <v>55.82</v>
      </c>
      <c r="S1515" t="b">
        <v>1</v>
      </c>
      <c r="T1515" t="s">
        <v>8296</v>
      </c>
      <c r="U1515" t="s">
        <v>8297</v>
      </c>
    </row>
    <row r="1516" spans="1:21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s="12">
        <f>ROUND(E1516/D1516, 0)</f>
        <v>1</v>
      </c>
      <c r="G1516" t="s">
        <v>8218</v>
      </c>
      <c r="H1516" t="s">
        <v>8223</v>
      </c>
      <c r="I1516" t="s">
        <v>8245</v>
      </c>
      <c r="J1516">
        <v>1443363640</v>
      </c>
      <c r="K1516" s="9">
        <f>(J1516/86400) + DATE(1970,1,1)</f>
        <v>42274.597685185188</v>
      </c>
      <c r="L1516">
        <v>1439907640</v>
      </c>
      <c r="M1516" s="9">
        <f>(L1516/86400) + DATE(1970,1,1)</f>
        <v>42234.597685185188</v>
      </c>
      <c r="N1516" s="18">
        <f>YEAR(M1516)</f>
        <v>2015</v>
      </c>
      <c r="O1516" s="18">
        <f xml:space="preserve"> ROUND((J1516-L1516)/86400, 0)</f>
        <v>40</v>
      </c>
      <c r="P1516" t="b">
        <v>1</v>
      </c>
      <c r="Q1516">
        <v>176</v>
      </c>
      <c r="R1516" s="14">
        <f>IFERROR(ROUND(E1516/Q1516,2), "N/A")</f>
        <v>151.24</v>
      </c>
      <c r="S1516" t="b">
        <v>1</v>
      </c>
      <c r="T1516" t="s">
        <v>8296</v>
      </c>
      <c r="U1516" t="s">
        <v>8297</v>
      </c>
    </row>
    <row r="1517" spans="1:21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s="12">
        <f>ROUND(E1517/D1517, 0)</f>
        <v>2</v>
      </c>
      <c r="G1517" t="s">
        <v>8218</v>
      </c>
      <c r="H1517" t="s">
        <v>8233</v>
      </c>
      <c r="I1517" t="s">
        <v>8253</v>
      </c>
      <c r="J1517">
        <v>1458104697</v>
      </c>
      <c r="K1517" s="9">
        <f>(J1517/86400) + DATE(1970,1,1)</f>
        <v>42445.211770833332</v>
      </c>
      <c r="L1517">
        <v>1455516297</v>
      </c>
      <c r="M1517" s="9">
        <f>(L1517/86400) + DATE(1970,1,1)</f>
        <v>42415.253437499996</v>
      </c>
      <c r="N1517" s="18">
        <f>YEAR(M1517)</f>
        <v>2016</v>
      </c>
      <c r="O1517" s="18">
        <f xml:space="preserve"> ROUND((J1517-L1517)/86400, 0)</f>
        <v>30</v>
      </c>
      <c r="P1517" t="b">
        <v>1</v>
      </c>
      <c r="Q1517">
        <v>555</v>
      </c>
      <c r="R1517" s="14">
        <f>IFERROR(ROUND(E1517/Q1517,2), "N/A")</f>
        <v>849.67</v>
      </c>
      <c r="S1517" t="b">
        <v>1</v>
      </c>
      <c r="T1517" t="s">
        <v>8296</v>
      </c>
      <c r="U1517" t="s">
        <v>8297</v>
      </c>
    </row>
    <row r="1518" spans="1:21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s="12">
        <f>ROUND(E1518/D1518, 0)</f>
        <v>1</v>
      </c>
      <c r="G1518" t="s">
        <v>8218</v>
      </c>
      <c r="H1518" t="s">
        <v>8223</v>
      </c>
      <c r="I1518" t="s">
        <v>8245</v>
      </c>
      <c r="J1518">
        <v>1475762400</v>
      </c>
      <c r="K1518" s="9">
        <f>(J1518/86400) + DATE(1970,1,1)</f>
        <v>42649.583333333328</v>
      </c>
      <c r="L1518">
        <v>1473160292</v>
      </c>
      <c r="M1518" s="9">
        <f>(L1518/86400) + DATE(1970,1,1)</f>
        <v>42619.466342592597</v>
      </c>
      <c r="N1518" s="18">
        <f>YEAR(M1518)</f>
        <v>2016</v>
      </c>
      <c r="O1518" s="18">
        <f xml:space="preserve"> ROUND((J1518-L1518)/86400, 0)</f>
        <v>30</v>
      </c>
      <c r="P1518" t="b">
        <v>1</v>
      </c>
      <c r="Q1518">
        <v>116</v>
      </c>
      <c r="R1518" s="14">
        <f>IFERROR(ROUND(E1518/Q1518,2), "N/A")</f>
        <v>159.24</v>
      </c>
      <c r="S1518" t="b">
        <v>1</v>
      </c>
      <c r="T1518" t="s">
        <v>8296</v>
      </c>
      <c r="U1518" t="s">
        <v>8297</v>
      </c>
    </row>
    <row r="1519" spans="1:21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s="12">
        <f>ROUND(E1519/D1519, 0)</f>
        <v>2</v>
      </c>
      <c r="G1519" t="s">
        <v>8218</v>
      </c>
      <c r="H1519" t="s">
        <v>8223</v>
      </c>
      <c r="I1519" t="s">
        <v>8245</v>
      </c>
      <c r="J1519">
        <v>1417845600</v>
      </c>
      <c r="K1519" s="9">
        <f>(J1519/86400) + DATE(1970,1,1)</f>
        <v>41979.25</v>
      </c>
      <c r="L1519">
        <v>1415194553</v>
      </c>
      <c r="M1519" s="9">
        <f>(L1519/86400) + DATE(1970,1,1)</f>
        <v>41948.56658564815</v>
      </c>
      <c r="N1519" s="18">
        <f>YEAR(M1519)</f>
        <v>2014</v>
      </c>
      <c r="O1519" s="18">
        <f xml:space="preserve"> ROUND((J1519-L1519)/86400, 0)</f>
        <v>31</v>
      </c>
      <c r="P1519" t="b">
        <v>1</v>
      </c>
      <c r="Q1519">
        <v>615</v>
      </c>
      <c r="R1519" s="14">
        <f>IFERROR(ROUND(E1519/Q1519,2), "N/A")</f>
        <v>39.51</v>
      </c>
      <c r="S1519" t="b">
        <v>1</v>
      </c>
      <c r="T1519" t="s">
        <v>8296</v>
      </c>
      <c r="U1519" t="s">
        <v>8297</v>
      </c>
    </row>
    <row r="1520" spans="1:21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s="12">
        <f>ROUND(E1520/D1520, 0)</f>
        <v>2</v>
      </c>
      <c r="G1520" t="s">
        <v>8218</v>
      </c>
      <c r="H1520" t="s">
        <v>8223</v>
      </c>
      <c r="I1520" t="s">
        <v>8245</v>
      </c>
      <c r="J1520">
        <v>1401565252</v>
      </c>
      <c r="K1520" s="9">
        <f>(J1520/86400) + DATE(1970,1,1)</f>
        <v>41790.8200462963</v>
      </c>
      <c r="L1520">
        <v>1398973252</v>
      </c>
      <c r="M1520" s="9">
        <f>(L1520/86400) + DATE(1970,1,1)</f>
        <v>41760.8200462963</v>
      </c>
      <c r="N1520" s="18">
        <f>YEAR(M1520)</f>
        <v>2014</v>
      </c>
      <c r="O1520" s="18">
        <f xml:space="preserve"> ROUND((J1520-L1520)/86400, 0)</f>
        <v>30</v>
      </c>
      <c r="P1520" t="b">
        <v>1</v>
      </c>
      <c r="Q1520">
        <v>236</v>
      </c>
      <c r="R1520" s="14">
        <f>IFERROR(ROUND(E1520/Q1520,2), "N/A")</f>
        <v>130.53</v>
      </c>
      <c r="S1520" t="b">
        <v>1</v>
      </c>
      <c r="T1520" t="s">
        <v>8296</v>
      </c>
      <c r="U1520" t="s">
        <v>8297</v>
      </c>
    </row>
    <row r="1521" spans="1:21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s="12">
        <f>ROUND(E1521/D1521, 0)</f>
        <v>1</v>
      </c>
      <c r="G1521" t="s">
        <v>8218</v>
      </c>
      <c r="H1521" t="s">
        <v>8223</v>
      </c>
      <c r="I1521" t="s">
        <v>8245</v>
      </c>
      <c r="J1521">
        <v>1403301540</v>
      </c>
      <c r="K1521" s="9">
        <f>(J1521/86400) + DATE(1970,1,1)</f>
        <v>41810.915972222225</v>
      </c>
      <c r="L1521">
        <v>1400867283</v>
      </c>
      <c r="M1521" s="9">
        <f>(L1521/86400) + DATE(1970,1,1)</f>
        <v>41782.741701388892</v>
      </c>
      <c r="N1521" s="18">
        <f>YEAR(M1521)</f>
        <v>2014</v>
      </c>
      <c r="O1521" s="18">
        <f xml:space="preserve"> ROUND((J1521-L1521)/86400, 0)</f>
        <v>28</v>
      </c>
      <c r="P1521" t="b">
        <v>1</v>
      </c>
      <c r="Q1521">
        <v>145</v>
      </c>
      <c r="R1521" s="14">
        <f>IFERROR(ROUND(E1521/Q1521,2), "N/A")</f>
        <v>64.16</v>
      </c>
      <c r="S1521" t="b">
        <v>1</v>
      </c>
      <c r="T1521" t="s">
        <v>8296</v>
      </c>
      <c r="U1521" t="s">
        <v>8297</v>
      </c>
    </row>
    <row r="1522" spans="1:21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s="12">
        <f>ROUND(E1522/D1522, 0)</f>
        <v>1</v>
      </c>
      <c r="G1522" t="s">
        <v>8218</v>
      </c>
      <c r="H1522" t="s">
        <v>8223</v>
      </c>
      <c r="I1522" t="s">
        <v>8245</v>
      </c>
      <c r="J1522">
        <v>1418961600</v>
      </c>
      <c r="K1522" s="9">
        <f>(J1522/86400) + DATE(1970,1,1)</f>
        <v>41992.166666666672</v>
      </c>
      <c r="L1522">
        <v>1415824513</v>
      </c>
      <c r="M1522" s="9">
        <f>(L1522/86400) + DATE(1970,1,1)</f>
        <v>41955.857789351852</v>
      </c>
      <c r="N1522" s="18">
        <f>YEAR(M1522)</f>
        <v>2014</v>
      </c>
      <c r="O1522" s="18">
        <f xml:space="preserve"> ROUND((J1522-L1522)/86400, 0)</f>
        <v>36</v>
      </c>
      <c r="P1522" t="b">
        <v>1</v>
      </c>
      <c r="Q1522">
        <v>167</v>
      </c>
      <c r="R1522" s="14">
        <f>IFERROR(ROUND(E1522/Q1522,2), "N/A")</f>
        <v>111.53</v>
      </c>
      <c r="S1522" t="b">
        <v>1</v>
      </c>
      <c r="T1522" t="s">
        <v>8296</v>
      </c>
      <c r="U1522" t="s">
        <v>8297</v>
      </c>
    </row>
    <row r="1523" spans="1:21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s="12">
        <f>ROUND(E1523/D1523, 0)</f>
        <v>1</v>
      </c>
      <c r="G1523" t="s">
        <v>8218</v>
      </c>
      <c r="H1523" t="s">
        <v>8223</v>
      </c>
      <c r="I1523" t="s">
        <v>8245</v>
      </c>
      <c r="J1523">
        <v>1465272091</v>
      </c>
      <c r="K1523" s="9">
        <f>(J1523/86400) + DATE(1970,1,1)</f>
        <v>42528.167719907404</v>
      </c>
      <c r="L1523">
        <v>1462248091</v>
      </c>
      <c r="M1523" s="9">
        <f>(L1523/86400) + DATE(1970,1,1)</f>
        <v>42493.167719907404</v>
      </c>
      <c r="N1523" s="18">
        <f>YEAR(M1523)</f>
        <v>2016</v>
      </c>
      <c r="O1523" s="18">
        <f xml:space="preserve"> ROUND((J1523-L1523)/86400, 0)</f>
        <v>35</v>
      </c>
      <c r="P1523" t="b">
        <v>1</v>
      </c>
      <c r="Q1523">
        <v>235</v>
      </c>
      <c r="R1523" s="14">
        <f>IFERROR(ROUND(E1523/Q1523,2), "N/A")</f>
        <v>170.45</v>
      </c>
      <c r="S1523" t="b">
        <v>1</v>
      </c>
      <c r="T1523" t="s">
        <v>8296</v>
      </c>
      <c r="U1523" t="s">
        <v>8297</v>
      </c>
    </row>
    <row r="1524" spans="1:21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s="12">
        <f>ROUND(E1524/D1524, 0)</f>
        <v>1</v>
      </c>
      <c r="G1524" t="s">
        <v>8218</v>
      </c>
      <c r="H1524" t="s">
        <v>8223</v>
      </c>
      <c r="I1524" t="s">
        <v>8245</v>
      </c>
      <c r="J1524">
        <v>1413575739</v>
      </c>
      <c r="K1524" s="9">
        <f>(J1524/86400) + DATE(1970,1,1)</f>
        <v>41929.830312500002</v>
      </c>
      <c r="L1524">
        <v>1410983739</v>
      </c>
      <c r="M1524" s="9">
        <f>(L1524/86400) + DATE(1970,1,1)</f>
        <v>41899.830312500002</v>
      </c>
      <c r="N1524" s="18">
        <f>YEAR(M1524)</f>
        <v>2014</v>
      </c>
      <c r="O1524" s="18">
        <f xml:space="preserve"> ROUND((J1524-L1524)/86400, 0)</f>
        <v>30</v>
      </c>
      <c r="P1524" t="b">
        <v>1</v>
      </c>
      <c r="Q1524">
        <v>452</v>
      </c>
      <c r="R1524" s="14">
        <f>IFERROR(ROUND(E1524/Q1524,2), "N/A")</f>
        <v>133.74</v>
      </c>
      <c r="S1524" t="b">
        <v>1</v>
      </c>
      <c r="T1524" t="s">
        <v>8296</v>
      </c>
      <c r="U1524" t="s">
        <v>8297</v>
      </c>
    </row>
    <row r="1525" spans="1:21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s="12">
        <f>ROUND(E1525/D1525, 0)</f>
        <v>1</v>
      </c>
      <c r="G1525" t="s">
        <v>8218</v>
      </c>
      <c r="H1525" t="s">
        <v>8223</v>
      </c>
      <c r="I1525" t="s">
        <v>8245</v>
      </c>
      <c r="J1525">
        <v>1419292800</v>
      </c>
      <c r="K1525" s="9">
        <f>(J1525/86400) + DATE(1970,1,1)</f>
        <v>41996</v>
      </c>
      <c r="L1525">
        <v>1416592916</v>
      </c>
      <c r="M1525" s="9">
        <f>(L1525/86400) + DATE(1970,1,1)</f>
        <v>41964.751342592594</v>
      </c>
      <c r="N1525" s="18">
        <f>YEAR(M1525)</f>
        <v>2014</v>
      </c>
      <c r="O1525" s="18">
        <f xml:space="preserve"> ROUND((J1525-L1525)/86400, 0)</f>
        <v>31</v>
      </c>
      <c r="P1525" t="b">
        <v>1</v>
      </c>
      <c r="Q1525">
        <v>241</v>
      </c>
      <c r="R1525" s="14">
        <f>IFERROR(ROUND(E1525/Q1525,2), "N/A")</f>
        <v>95.83</v>
      </c>
      <c r="S1525" t="b">
        <v>1</v>
      </c>
      <c r="T1525" t="s">
        <v>8296</v>
      </c>
      <c r="U1525" t="s">
        <v>8297</v>
      </c>
    </row>
    <row r="1526" spans="1:21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s="12">
        <f>ROUND(E1526/D1526, 0)</f>
        <v>2</v>
      </c>
      <c r="G1526" t="s">
        <v>8218</v>
      </c>
      <c r="H1526" t="s">
        <v>8234</v>
      </c>
      <c r="I1526" t="s">
        <v>8254</v>
      </c>
      <c r="J1526">
        <v>1487592090</v>
      </c>
      <c r="K1526" s="9">
        <f>(J1526/86400) + DATE(1970,1,1)</f>
        <v>42786.501041666663</v>
      </c>
      <c r="L1526">
        <v>1485000090</v>
      </c>
      <c r="M1526" s="9">
        <f>(L1526/86400) + DATE(1970,1,1)</f>
        <v>42756.501041666663</v>
      </c>
      <c r="N1526" s="18">
        <f>YEAR(M1526)</f>
        <v>2017</v>
      </c>
      <c r="O1526" s="18">
        <f xml:space="preserve"> ROUND((J1526-L1526)/86400, 0)</f>
        <v>30</v>
      </c>
      <c r="P1526" t="b">
        <v>1</v>
      </c>
      <c r="Q1526">
        <v>28</v>
      </c>
      <c r="R1526" s="14">
        <f>IFERROR(ROUND(E1526/Q1526,2), "N/A")</f>
        <v>221.79</v>
      </c>
      <c r="S1526" t="b">
        <v>1</v>
      </c>
      <c r="T1526" t="s">
        <v>8296</v>
      </c>
      <c r="U1526" t="s">
        <v>8297</v>
      </c>
    </row>
    <row r="1527" spans="1:21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s="12">
        <f>ROUND(E1527/D1527, 0)</f>
        <v>2</v>
      </c>
      <c r="G1527" t="s">
        <v>8218</v>
      </c>
      <c r="H1527" t="s">
        <v>8223</v>
      </c>
      <c r="I1527" t="s">
        <v>8245</v>
      </c>
      <c r="J1527">
        <v>1471539138</v>
      </c>
      <c r="K1527" s="9">
        <f>(J1527/86400) + DATE(1970,1,1)</f>
        <v>42600.702986111108</v>
      </c>
      <c r="L1527">
        <v>1468947138</v>
      </c>
      <c r="M1527" s="9">
        <f>(L1527/86400) + DATE(1970,1,1)</f>
        <v>42570.702986111108</v>
      </c>
      <c r="N1527" s="18">
        <f>YEAR(M1527)</f>
        <v>2016</v>
      </c>
      <c r="O1527" s="18">
        <f xml:space="preserve"> ROUND((J1527-L1527)/86400, 0)</f>
        <v>30</v>
      </c>
      <c r="P1527" t="b">
        <v>1</v>
      </c>
      <c r="Q1527">
        <v>140</v>
      </c>
      <c r="R1527" s="14">
        <f>IFERROR(ROUND(E1527/Q1527,2), "N/A")</f>
        <v>32.32</v>
      </c>
      <c r="S1527" t="b">
        <v>1</v>
      </c>
      <c r="T1527" t="s">
        <v>8296</v>
      </c>
      <c r="U1527" t="s">
        <v>8297</v>
      </c>
    </row>
    <row r="1528" spans="1:21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s="12">
        <f>ROUND(E1528/D1528, 0)</f>
        <v>1</v>
      </c>
      <c r="G1528" t="s">
        <v>8218</v>
      </c>
      <c r="H1528" t="s">
        <v>8223</v>
      </c>
      <c r="I1528" t="s">
        <v>8245</v>
      </c>
      <c r="J1528">
        <v>1453185447</v>
      </c>
      <c r="K1528" s="9">
        <f>(J1528/86400) + DATE(1970,1,1)</f>
        <v>42388.276006944448</v>
      </c>
      <c r="L1528">
        <v>1448951847</v>
      </c>
      <c r="M1528" s="9">
        <f>(L1528/86400) + DATE(1970,1,1)</f>
        <v>42339.276006944448</v>
      </c>
      <c r="N1528" s="18">
        <f>YEAR(M1528)</f>
        <v>2015</v>
      </c>
      <c r="O1528" s="18">
        <f xml:space="preserve"> ROUND((J1528-L1528)/86400, 0)</f>
        <v>49</v>
      </c>
      <c r="P1528" t="b">
        <v>1</v>
      </c>
      <c r="Q1528">
        <v>280</v>
      </c>
      <c r="R1528" s="14">
        <f>IFERROR(ROUND(E1528/Q1528,2), "N/A")</f>
        <v>98.84</v>
      </c>
      <c r="S1528" t="b">
        <v>1</v>
      </c>
      <c r="T1528" t="s">
        <v>8296</v>
      </c>
      <c r="U1528" t="s">
        <v>8297</v>
      </c>
    </row>
    <row r="1529" spans="1:21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s="12">
        <f>ROUND(E1529/D1529, 0)</f>
        <v>1</v>
      </c>
      <c r="G1529" t="s">
        <v>8218</v>
      </c>
      <c r="H1529" t="s">
        <v>8223</v>
      </c>
      <c r="I1529" t="s">
        <v>8245</v>
      </c>
      <c r="J1529">
        <v>1489497886</v>
      </c>
      <c r="K1529" s="9">
        <f>(J1529/86400) + DATE(1970,1,1)</f>
        <v>42808.558865740742</v>
      </c>
      <c r="L1529">
        <v>1487082286</v>
      </c>
      <c r="M1529" s="9">
        <f>(L1529/86400) + DATE(1970,1,1)</f>
        <v>42780.600532407407</v>
      </c>
      <c r="N1529" s="18">
        <f>YEAR(M1529)</f>
        <v>2017</v>
      </c>
      <c r="O1529" s="18">
        <f xml:space="preserve"> ROUND((J1529-L1529)/86400, 0)</f>
        <v>28</v>
      </c>
      <c r="P1529" t="b">
        <v>1</v>
      </c>
      <c r="Q1529">
        <v>70</v>
      </c>
      <c r="R1529" s="14">
        <f>IFERROR(ROUND(E1529/Q1529,2), "N/A")</f>
        <v>55.22</v>
      </c>
      <c r="S1529" t="b">
        <v>1</v>
      </c>
      <c r="T1529" t="s">
        <v>8296</v>
      </c>
      <c r="U1529" t="s">
        <v>8297</v>
      </c>
    </row>
    <row r="1530" spans="1:21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s="12">
        <f>ROUND(E1530/D1530, 0)</f>
        <v>3</v>
      </c>
      <c r="G1530" t="s">
        <v>8218</v>
      </c>
      <c r="H1530" t="s">
        <v>8223</v>
      </c>
      <c r="I1530" t="s">
        <v>8245</v>
      </c>
      <c r="J1530">
        <v>1485907200</v>
      </c>
      <c r="K1530" s="9">
        <f>(J1530/86400) + DATE(1970,1,1)</f>
        <v>42767</v>
      </c>
      <c r="L1530">
        <v>1483292122</v>
      </c>
      <c r="M1530" s="9">
        <f>(L1530/86400) + DATE(1970,1,1)</f>
        <v>42736.732893518521</v>
      </c>
      <c r="N1530" s="18">
        <f>YEAR(M1530)</f>
        <v>2017</v>
      </c>
      <c r="O1530" s="18">
        <f xml:space="preserve"> ROUND((J1530-L1530)/86400, 0)</f>
        <v>30</v>
      </c>
      <c r="P1530" t="b">
        <v>1</v>
      </c>
      <c r="Q1530">
        <v>160</v>
      </c>
      <c r="R1530" s="14">
        <f>IFERROR(ROUND(E1530/Q1530,2), "N/A")</f>
        <v>52.79</v>
      </c>
      <c r="S1530" t="b">
        <v>1</v>
      </c>
      <c r="T1530" t="s">
        <v>8296</v>
      </c>
      <c r="U1530" t="s">
        <v>8297</v>
      </c>
    </row>
    <row r="1531" spans="1:21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s="12">
        <f>ROUND(E1531/D1531, 0)</f>
        <v>1</v>
      </c>
      <c r="G1531" t="s">
        <v>8218</v>
      </c>
      <c r="H1531" t="s">
        <v>8223</v>
      </c>
      <c r="I1531" t="s">
        <v>8245</v>
      </c>
      <c r="J1531">
        <v>1426773920</v>
      </c>
      <c r="K1531" s="9">
        <f>(J1531/86400) + DATE(1970,1,1)</f>
        <v>42082.587037037039</v>
      </c>
      <c r="L1531">
        <v>1424185520</v>
      </c>
      <c r="M1531" s="9">
        <f>(L1531/86400) + DATE(1970,1,1)</f>
        <v>42052.628703703704</v>
      </c>
      <c r="N1531" s="18">
        <f>YEAR(M1531)</f>
        <v>2015</v>
      </c>
      <c r="O1531" s="18">
        <f xml:space="preserve"> ROUND((J1531-L1531)/86400, 0)</f>
        <v>30</v>
      </c>
      <c r="P1531" t="b">
        <v>1</v>
      </c>
      <c r="Q1531">
        <v>141</v>
      </c>
      <c r="R1531" s="14">
        <f>IFERROR(ROUND(E1531/Q1531,2), "N/A")</f>
        <v>135.66999999999999</v>
      </c>
      <c r="S1531" t="b">
        <v>1</v>
      </c>
      <c r="T1531" t="s">
        <v>8296</v>
      </c>
      <c r="U1531" t="s">
        <v>8297</v>
      </c>
    </row>
    <row r="1532" spans="1:21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s="12">
        <f>ROUND(E1532/D1532, 0)</f>
        <v>1</v>
      </c>
      <c r="G1532" t="s">
        <v>8218</v>
      </c>
      <c r="H1532" t="s">
        <v>8223</v>
      </c>
      <c r="I1532" t="s">
        <v>8245</v>
      </c>
      <c r="J1532">
        <v>1445624695</v>
      </c>
      <c r="K1532" s="9">
        <f>(J1532/86400) + DATE(1970,1,1)</f>
        <v>42300.76730324074</v>
      </c>
      <c r="L1532">
        <v>1443464695</v>
      </c>
      <c r="M1532" s="9">
        <f>(L1532/86400) + DATE(1970,1,1)</f>
        <v>42275.76730324074</v>
      </c>
      <c r="N1532" s="18">
        <f>YEAR(M1532)</f>
        <v>2015</v>
      </c>
      <c r="O1532" s="18">
        <f xml:space="preserve"> ROUND((J1532-L1532)/86400, 0)</f>
        <v>25</v>
      </c>
      <c r="P1532" t="b">
        <v>1</v>
      </c>
      <c r="Q1532">
        <v>874</v>
      </c>
      <c r="R1532" s="14">
        <f>IFERROR(ROUND(E1532/Q1532,2), "N/A")</f>
        <v>53.99</v>
      </c>
      <c r="S1532" t="b">
        <v>1</v>
      </c>
      <c r="T1532" t="s">
        <v>8296</v>
      </c>
      <c r="U1532" t="s">
        <v>8297</v>
      </c>
    </row>
    <row r="1533" spans="1:21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s="12">
        <f>ROUND(E1533/D1533, 0)</f>
        <v>2</v>
      </c>
      <c r="G1533" t="s">
        <v>8218</v>
      </c>
      <c r="H1533" t="s">
        <v>8223</v>
      </c>
      <c r="I1533" t="s">
        <v>8245</v>
      </c>
      <c r="J1533">
        <v>1417402800</v>
      </c>
      <c r="K1533" s="9">
        <f>(J1533/86400) + DATE(1970,1,1)</f>
        <v>41974.125</v>
      </c>
      <c r="L1533">
        <v>1414610126</v>
      </c>
      <c r="M1533" s="9">
        <f>(L1533/86400) + DATE(1970,1,1)</f>
        <v>41941.802384259259</v>
      </c>
      <c r="N1533" s="18">
        <f>YEAR(M1533)</f>
        <v>2014</v>
      </c>
      <c r="O1533" s="18">
        <f xml:space="preserve"> ROUND((J1533-L1533)/86400, 0)</f>
        <v>32</v>
      </c>
      <c r="P1533" t="b">
        <v>1</v>
      </c>
      <c r="Q1533">
        <v>73</v>
      </c>
      <c r="R1533" s="14">
        <f>IFERROR(ROUND(E1533/Q1533,2), "N/A")</f>
        <v>56.64</v>
      </c>
      <c r="S1533" t="b">
        <v>1</v>
      </c>
      <c r="T1533" t="s">
        <v>8296</v>
      </c>
      <c r="U1533" t="s">
        <v>8297</v>
      </c>
    </row>
    <row r="1534" spans="1:21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s="12">
        <f>ROUND(E1534/D1534, 0)</f>
        <v>5</v>
      </c>
      <c r="G1534" t="s">
        <v>8218</v>
      </c>
      <c r="H1534" t="s">
        <v>8225</v>
      </c>
      <c r="I1534" t="s">
        <v>8247</v>
      </c>
      <c r="J1534">
        <v>1455548400</v>
      </c>
      <c r="K1534" s="9">
        <f>(J1534/86400) + DATE(1970,1,1)</f>
        <v>42415.625</v>
      </c>
      <c r="L1534">
        <v>1453461865</v>
      </c>
      <c r="M1534" s="9">
        <f>(L1534/86400) + DATE(1970,1,1)</f>
        <v>42391.475289351853</v>
      </c>
      <c r="N1534" s="18">
        <f>YEAR(M1534)</f>
        <v>2016</v>
      </c>
      <c r="O1534" s="18">
        <f xml:space="preserve"> ROUND((J1534-L1534)/86400, 0)</f>
        <v>24</v>
      </c>
      <c r="P1534" t="b">
        <v>1</v>
      </c>
      <c r="Q1534">
        <v>294</v>
      </c>
      <c r="R1534" s="14">
        <f>IFERROR(ROUND(E1534/Q1534,2), "N/A")</f>
        <v>82.32</v>
      </c>
      <c r="S1534" t="b">
        <v>1</v>
      </c>
      <c r="T1534" t="s">
        <v>8296</v>
      </c>
      <c r="U1534" t="s">
        <v>8297</v>
      </c>
    </row>
    <row r="1535" spans="1:21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s="12">
        <f>ROUND(E1535/D1535, 0)</f>
        <v>1</v>
      </c>
      <c r="G1535" t="s">
        <v>8218</v>
      </c>
      <c r="H1535" t="s">
        <v>8223</v>
      </c>
      <c r="I1535" t="s">
        <v>8245</v>
      </c>
      <c r="J1535">
        <v>1462161540</v>
      </c>
      <c r="K1535" s="9">
        <f>(J1535/86400) + DATE(1970,1,1)</f>
        <v>42492.165972222225</v>
      </c>
      <c r="L1535">
        <v>1457913777</v>
      </c>
      <c r="M1535" s="9">
        <f>(L1535/86400) + DATE(1970,1,1)</f>
        <v>42443.00204861111</v>
      </c>
      <c r="N1535" s="18">
        <f>YEAR(M1535)</f>
        <v>2016</v>
      </c>
      <c r="O1535" s="18">
        <f xml:space="preserve"> ROUND((J1535-L1535)/86400, 0)</f>
        <v>49</v>
      </c>
      <c r="P1535" t="b">
        <v>1</v>
      </c>
      <c r="Q1535">
        <v>740</v>
      </c>
      <c r="R1535" s="14">
        <f>IFERROR(ROUND(E1535/Q1535,2), "N/A")</f>
        <v>88.26</v>
      </c>
      <c r="S1535" t="b">
        <v>1</v>
      </c>
      <c r="T1535" t="s">
        <v>8296</v>
      </c>
      <c r="U1535" t="s">
        <v>8297</v>
      </c>
    </row>
    <row r="1536" spans="1:21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s="12">
        <f>ROUND(E1536/D1536, 0)</f>
        <v>4</v>
      </c>
      <c r="G1536" t="s">
        <v>8218</v>
      </c>
      <c r="H1536" t="s">
        <v>8223</v>
      </c>
      <c r="I1536" t="s">
        <v>8245</v>
      </c>
      <c r="J1536">
        <v>1441383062</v>
      </c>
      <c r="K1536" s="9">
        <f>(J1536/86400) + DATE(1970,1,1)</f>
        <v>42251.674328703702</v>
      </c>
      <c r="L1536">
        <v>1438791062</v>
      </c>
      <c r="M1536" s="9">
        <f>(L1536/86400) + DATE(1970,1,1)</f>
        <v>42221.674328703702</v>
      </c>
      <c r="N1536" s="18">
        <f>YEAR(M1536)</f>
        <v>2015</v>
      </c>
      <c r="O1536" s="18">
        <f xml:space="preserve"> ROUND((J1536-L1536)/86400, 0)</f>
        <v>30</v>
      </c>
      <c r="P1536" t="b">
        <v>1</v>
      </c>
      <c r="Q1536">
        <v>369</v>
      </c>
      <c r="R1536" s="14">
        <f>IFERROR(ROUND(E1536/Q1536,2), "N/A")</f>
        <v>84.91</v>
      </c>
      <c r="S1536" t="b">
        <v>1</v>
      </c>
      <c r="T1536" t="s">
        <v>8296</v>
      </c>
      <c r="U1536" t="s">
        <v>8297</v>
      </c>
    </row>
    <row r="1537" spans="1:21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s="12">
        <f>ROUND(E1537/D1537, 0)</f>
        <v>1</v>
      </c>
      <c r="G1537" t="s">
        <v>8218</v>
      </c>
      <c r="H1537" t="s">
        <v>8223</v>
      </c>
      <c r="I1537" t="s">
        <v>8245</v>
      </c>
      <c r="J1537">
        <v>1464040800</v>
      </c>
      <c r="K1537" s="9">
        <f>(J1537/86400) + DATE(1970,1,1)</f>
        <v>42513.916666666672</v>
      </c>
      <c r="L1537">
        <v>1461527631</v>
      </c>
      <c r="M1537" s="9">
        <f>(L1537/86400) + DATE(1970,1,1)</f>
        <v>42484.829062500001</v>
      </c>
      <c r="N1537" s="18">
        <f>YEAR(M1537)</f>
        <v>2016</v>
      </c>
      <c r="O1537" s="18">
        <f xml:space="preserve"> ROUND((J1537-L1537)/86400, 0)</f>
        <v>29</v>
      </c>
      <c r="P1537" t="b">
        <v>1</v>
      </c>
      <c r="Q1537">
        <v>110</v>
      </c>
      <c r="R1537" s="14">
        <f>IFERROR(ROUND(E1537/Q1537,2), "N/A")</f>
        <v>48.15</v>
      </c>
      <c r="S1537" t="b">
        <v>1</v>
      </c>
      <c r="T1537" t="s">
        <v>8296</v>
      </c>
      <c r="U1537" t="s">
        <v>8297</v>
      </c>
    </row>
    <row r="1538" spans="1:21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s="12">
        <f>ROUND(E1538/D1538, 0)</f>
        <v>3</v>
      </c>
      <c r="G1538" t="s">
        <v>8218</v>
      </c>
      <c r="H1538" t="s">
        <v>8223</v>
      </c>
      <c r="I1538" t="s">
        <v>8245</v>
      </c>
      <c r="J1538">
        <v>1440702910</v>
      </c>
      <c r="K1538" s="9">
        <f>(J1538/86400) + DATE(1970,1,1)</f>
        <v>42243.802199074074</v>
      </c>
      <c r="L1538">
        <v>1438110910</v>
      </c>
      <c r="M1538" s="9">
        <f>(L1538/86400) + DATE(1970,1,1)</f>
        <v>42213.802199074074</v>
      </c>
      <c r="N1538" s="18">
        <f>YEAR(M1538)</f>
        <v>2015</v>
      </c>
      <c r="O1538" s="18">
        <f xml:space="preserve"> ROUND((J1538-L1538)/86400, 0)</f>
        <v>30</v>
      </c>
      <c r="P1538" t="b">
        <v>1</v>
      </c>
      <c r="Q1538">
        <v>455</v>
      </c>
      <c r="R1538" s="14">
        <f>IFERROR(ROUND(E1538/Q1538,2), "N/A")</f>
        <v>66.02</v>
      </c>
      <c r="S1538" t="b">
        <v>1</v>
      </c>
      <c r="T1538" t="s">
        <v>8296</v>
      </c>
      <c r="U1538" t="s">
        <v>8297</v>
      </c>
    </row>
    <row r="1539" spans="1:21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s="12">
        <f>ROUND(E1539/D1539, 0)</f>
        <v>2</v>
      </c>
      <c r="G1539" t="s">
        <v>8218</v>
      </c>
      <c r="H1539" t="s">
        <v>8235</v>
      </c>
      <c r="I1539" t="s">
        <v>8248</v>
      </c>
      <c r="J1539">
        <v>1470506400</v>
      </c>
      <c r="K1539" s="9">
        <f>(J1539/86400) + DATE(1970,1,1)</f>
        <v>42588.75</v>
      </c>
      <c r="L1539">
        <v>1467358427</v>
      </c>
      <c r="M1539" s="9">
        <f>(L1539/86400) + DATE(1970,1,1)</f>
        <v>42552.315127314811</v>
      </c>
      <c r="N1539" s="18">
        <f>YEAR(M1539)</f>
        <v>2016</v>
      </c>
      <c r="O1539" s="18">
        <f xml:space="preserve"> ROUND((J1539-L1539)/86400, 0)</f>
        <v>36</v>
      </c>
      <c r="P1539" t="b">
        <v>1</v>
      </c>
      <c r="Q1539">
        <v>224</v>
      </c>
      <c r="R1539" s="14">
        <f>IFERROR(ROUND(E1539/Q1539,2), "N/A")</f>
        <v>96.38</v>
      </c>
      <c r="S1539" t="b">
        <v>1</v>
      </c>
      <c r="T1539" t="s">
        <v>8296</v>
      </c>
      <c r="U1539" t="s">
        <v>8297</v>
      </c>
    </row>
    <row r="1540" spans="1:21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s="12">
        <f>ROUND(E1540/D1540, 0)</f>
        <v>1</v>
      </c>
      <c r="G1540" t="s">
        <v>8218</v>
      </c>
      <c r="H1540" t="s">
        <v>8223</v>
      </c>
      <c r="I1540" t="s">
        <v>8245</v>
      </c>
      <c r="J1540">
        <v>1421952370</v>
      </c>
      <c r="K1540" s="9">
        <f>(J1540/86400) + DATE(1970,1,1)</f>
        <v>42026.782060185185</v>
      </c>
      <c r="L1540">
        <v>1418064370</v>
      </c>
      <c r="M1540" s="9">
        <f>(L1540/86400) + DATE(1970,1,1)</f>
        <v>41981.782060185185</v>
      </c>
      <c r="N1540" s="18">
        <f>YEAR(M1540)</f>
        <v>2014</v>
      </c>
      <c r="O1540" s="18">
        <f xml:space="preserve"> ROUND((J1540-L1540)/86400, 0)</f>
        <v>45</v>
      </c>
      <c r="P1540" t="b">
        <v>1</v>
      </c>
      <c r="Q1540">
        <v>46</v>
      </c>
      <c r="R1540" s="14">
        <f>IFERROR(ROUND(E1540/Q1540,2), "N/A")</f>
        <v>156.16999999999999</v>
      </c>
      <c r="S1540" t="b">
        <v>1</v>
      </c>
      <c r="T1540" t="s">
        <v>8296</v>
      </c>
      <c r="U1540" t="s">
        <v>8297</v>
      </c>
    </row>
    <row r="1541" spans="1:21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s="12">
        <f>ROUND(E1541/D1541, 0)</f>
        <v>1</v>
      </c>
      <c r="G1541" t="s">
        <v>8218</v>
      </c>
      <c r="H1541" t="s">
        <v>8223</v>
      </c>
      <c r="I1541" t="s">
        <v>8245</v>
      </c>
      <c r="J1541">
        <v>1483481019</v>
      </c>
      <c r="K1541" s="9">
        <f>(J1541/86400) + DATE(1970,1,1)</f>
        <v>42738.91920138889</v>
      </c>
      <c r="L1541">
        <v>1480629819</v>
      </c>
      <c r="M1541" s="9">
        <f>(L1541/86400) + DATE(1970,1,1)</f>
        <v>42705.91920138889</v>
      </c>
      <c r="N1541" s="18">
        <f>YEAR(M1541)</f>
        <v>2016</v>
      </c>
      <c r="O1541" s="18">
        <f xml:space="preserve"> ROUND((J1541-L1541)/86400, 0)</f>
        <v>33</v>
      </c>
      <c r="P1541" t="b">
        <v>0</v>
      </c>
      <c r="Q1541">
        <v>284</v>
      </c>
      <c r="R1541" s="14">
        <f>IFERROR(ROUND(E1541/Q1541,2), "N/A")</f>
        <v>95.76</v>
      </c>
      <c r="S1541" t="b">
        <v>1</v>
      </c>
      <c r="T1541" t="s">
        <v>8296</v>
      </c>
      <c r="U1541" t="s">
        <v>8297</v>
      </c>
    </row>
    <row r="1542" spans="1:21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s="12">
        <f>ROUND(E1542/D1542, 0)</f>
        <v>1</v>
      </c>
      <c r="G1542" t="s">
        <v>8218</v>
      </c>
      <c r="H1542" t="s">
        <v>8223</v>
      </c>
      <c r="I1542" t="s">
        <v>8245</v>
      </c>
      <c r="J1542">
        <v>1416964500</v>
      </c>
      <c r="K1542" s="9">
        <f>(J1542/86400) + DATE(1970,1,1)</f>
        <v>41969.052083333328</v>
      </c>
      <c r="L1542">
        <v>1414368616</v>
      </c>
      <c r="M1542" s="9">
        <f>(L1542/86400) + DATE(1970,1,1)</f>
        <v>41939.00712962963</v>
      </c>
      <c r="N1542" s="18">
        <f>YEAR(M1542)</f>
        <v>2014</v>
      </c>
      <c r="O1542" s="18">
        <f xml:space="preserve"> ROUND((J1542-L1542)/86400, 0)</f>
        <v>30</v>
      </c>
      <c r="P1542" t="b">
        <v>1</v>
      </c>
      <c r="Q1542">
        <v>98</v>
      </c>
      <c r="R1542" s="14">
        <f>IFERROR(ROUND(E1542/Q1542,2), "N/A")</f>
        <v>180.41</v>
      </c>
      <c r="S1542" t="b">
        <v>1</v>
      </c>
      <c r="T1542" t="s">
        <v>8296</v>
      </c>
      <c r="U1542" t="s">
        <v>8297</v>
      </c>
    </row>
    <row r="1543" spans="1:21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s="12">
        <f>ROUND(E1543/D1543, 0)</f>
        <v>0</v>
      </c>
      <c r="G1543" t="s">
        <v>8220</v>
      </c>
      <c r="H1543" t="s">
        <v>8223</v>
      </c>
      <c r="I1543" t="s">
        <v>8245</v>
      </c>
      <c r="J1543">
        <v>1420045538</v>
      </c>
      <c r="K1543" s="9">
        <f>(J1543/86400) + DATE(1970,1,1)</f>
        <v>42004.712245370371</v>
      </c>
      <c r="L1543">
        <v>1417453538</v>
      </c>
      <c r="M1543" s="9">
        <f>(L1543/86400) + DATE(1970,1,1)</f>
        <v>41974.712245370371</v>
      </c>
      <c r="N1543" s="18">
        <f>YEAR(M1543)</f>
        <v>2014</v>
      </c>
      <c r="O1543" s="18">
        <f xml:space="preserve"> ROUND((J1543-L1543)/86400, 0)</f>
        <v>30</v>
      </c>
      <c r="P1543" t="b">
        <v>0</v>
      </c>
      <c r="Q1543">
        <v>2</v>
      </c>
      <c r="R1543" s="14">
        <f>IFERROR(ROUND(E1543/Q1543,2), "N/A")</f>
        <v>3</v>
      </c>
      <c r="S1543" t="b">
        <v>0</v>
      </c>
      <c r="T1543" t="s">
        <v>8296</v>
      </c>
      <c r="U1543" t="s">
        <v>8301</v>
      </c>
    </row>
    <row r="1544" spans="1:21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s="12">
        <f>ROUND(E1544/D1544, 0)</f>
        <v>0</v>
      </c>
      <c r="G1544" t="s">
        <v>8220</v>
      </c>
      <c r="H1544" t="s">
        <v>8228</v>
      </c>
      <c r="I1544" t="s">
        <v>8250</v>
      </c>
      <c r="J1544">
        <v>1435708500</v>
      </c>
      <c r="K1544" s="9">
        <f>(J1544/86400) + DATE(1970,1,1)</f>
        <v>42185.996527777781</v>
      </c>
      <c r="L1544">
        <v>1434412500</v>
      </c>
      <c r="M1544" s="9">
        <f>(L1544/86400) + DATE(1970,1,1)</f>
        <v>42170.996527777781</v>
      </c>
      <c r="N1544" s="18">
        <f>YEAR(M1544)</f>
        <v>2015</v>
      </c>
      <c r="O1544" s="18">
        <f xml:space="preserve"> ROUND((J1544-L1544)/86400, 0)</f>
        <v>15</v>
      </c>
      <c r="P1544" t="b">
        <v>0</v>
      </c>
      <c r="Q1544">
        <v>1</v>
      </c>
      <c r="R1544" s="14">
        <f>IFERROR(ROUND(E1544/Q1544,2), "N/A")</f>
        <v>20</v>
      </c>
      <c r="S1544" t="b">
        <v>0</v>
      </c>
      <c r="T1544" t="s">
        <v>8296</v>
      </c>
      <c r="U1544" t="s">
        <v>8301</v>
      </c>
    </row>
    <row r="1545" spans="1:21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s="12">
        <f>ROUND(E1545/D1545, 0)</f>
        <v>0</v>
      </c>
      <c r="G1545" t="s">
        <v>8220</v>
      </c>
      <c r="H1545" t="s">
        <v>8223</v>
      </c>
      <c r="I1545" t="s">
        <v>8245</v>
      </c>
      <c r="J1545">
        <v>1416662034</v>
      </c>
      <c r="K1545" s="9">
        <f>(J1545/86400) + DATE(1970,1,1)</f>
        <v>41965.551319444443</v>
      </c>
      <c r="L1545">
        <v>1414066434</v>
      </c>
      <c r="M1545" s="9">
        <f>(L1545/86400) + DATE(1970,1,1)</f>
        <v>41935.509652777779</v>
      </c>
      <c r="N1545" s="18">
        <f>YEAR(M1545)</f>
        <v>2014</v>
      </c>
      <c r="O1545" s="18">
        <f xml:space="preserve"> ROUND((J1545-L1545)/86400, 0)</f>
        <v>30</v>
      </c>
      <c r="P1545" t="b">
        <v>0</v>
      </c>
      <c r="Q1545">
        <v>1</v>
      </c>
      <c r="R1545" s="14">
        <f>IFERROR(ROUND(E1545/Q1545,2), "N/A")</f>
        <v>10</v>
      </c>
      <c r="S1545" t="b">
        <v>0</v>
      </c>
      <c r="T1545" t="s">
        <v>8296</v>
      </c>
      <c r="U1545" t="s">
        <v>8301</v>
      </c>
    </row>
    <row r="1546" spans="1:21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s="12">
        <f>ROUND(E1546/D1546, 0)</f>
        <v>0</v>
      </c>
      <c r="G1546" t="s">
        <v>8220</v>
      </c>
      <c r="H1546" t="s">
        <v>8223</v>
      </c>
      <c r="I1546" t="s">
        <v>8245</v>
      </c>
      <c r="J1546">
        <v>1427847480</v>
      </c>
      <c r="K1546" s="9">
        <f>(J1546/86400) + DATE(1970,1,1)</f>
        <v>42095.012499999997</v>
      </c>
      <c r="L1546">
        <v>1424222024</v>
      </c>
      <c r="M1546" s="9">
        <f>(L1546/86400) + DATE(1970,1,1)</f>
        <v>42053.051203703704</v>
      </c>
      <c r="N1546" s="18">
        <f>YEAR(M1546)</f>
        <v>2015</v>
      </c>
      <c r="O1546" s="18">
        <f xml:space="preserve"> ROUND((J1546-L1546)/86400, 0)</f>
        <v>42</v>
      </c>
      <c r="P1546" t="b">
        <v>0</v>
      </c>
      <c r="Q1546">
        <v>0</v>
      </c>
      <c r="R1546" s="14" t="str">
        <f>IFERROR(ROUND(E1546/Q1546,2), "N/A")</f>
        <v>N/A</v>
      </c>
      <c r="S1546" t="b">
        <v>0</v>
      </c>
      <c r="T1546" t="s">
        <v>8296</v>
      </c>
      <c r="U1546" t="s">
        <v>8301</v>
      </c>
    </row>
    <row r="1547" spans="1:21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s="12">
        <f>ROUND(E1547/D1547, 0)</f>
        <v>0</v>
      </c>
      <c r="G1547" t="s">
        <v>8220</v>
      </c>
      <c r="H1547" t="s">
        <v>8223</v>
      </c>
      <c r="I1547" t="s">
        <v>8245</v>
      </c>
      <c r="J1547">
        <v>1425330960</v>
      </c>
      <c r="K1547" s="9">
        <f>(J1547/86400) + DATE(1970,1,1)</f>
        <v>42065.886111111111</v>
      </c>
      <c r="L1547">
        <v>1422393234</v>
      </c>
      <c r="M1547" s="9">
        <f>(L1547/86400) + DATE(1970,1,1)</f>
        <v>42031.884652777779</v>
      </c>
      <c r="N1547" s="18">
        <f>YEAR(M1547)</f>
        <v>2015</v>
      </c>
      <c r="O1547" s="18">
        <f xml:space="preserve"> ROUND((J1547-L1547)/86400, 0)</f>
        <v>34</v>
      </c>
      <c r="P1547" t="b">
        <v>0</v>
      </c>
      <c r="Q1547">
        <v>1</v>
      </c>
      <c r="R1547" s="14">
        <f>IFERROR(ROUND(E1547/Q1547,2), "N/A")</f>
        <v>1</v>
      </c>
      <c r="S1547" t="b">
        <v>0</v>
      </c>
      <c r="T1547" t="s">
        <v>8296</v>
      </c>
      <c r="U1547" t="s">
        <v>8301</v>
      </c>
    </row>
    <row r="1548" spans="1:21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s="12">
        <f>ROUND(E1548/D1548, 0)</f>
        <v>0</v>
      </c>
      <c r="G1548" t="s">
        <v>8220</v>
      </c>
      <c r="H1548" t="s">
        <v>8224</v>
      </c>
      <c r="I1548" t="s">
        <v>8246</v>
      </c>
      <c r="J1548">
        <v>1410930399</v>
      </c>
      <c r="K1548" s="9">
        <f>(J1548/86400) + DATE(1970,1,1)</f>
        <v>41899.212951388887</v>
      </c>
      <c r="L1548">
        <v>1405746399</v>
      </c>
      <c r="M1548" s="9">
        <f>(L1548/86400) + DATE(1970,1,1)</f>
        <v>41839.212951388887</v>
      </c>
      <c r="N1548" s="18">
        <f>YEAR(M1548)</f>
        <v>2014</v>
      </c>
      <c r="O1548" s="18">
        <f xml:space="preserve"> ROUND((J1548-L1548)/86400, 0)</f>
        <v>60</v>
      </c>
      <c r="P1548" t="b">
        <v>0</v>
      </c>
      <c r="Q1548">
        <v>11</v>
      </c>
      <c r="R1548" s="14">
        <f>IFERROR(ROUND(E1548/Q1548,2), "N/A")</f>
        <v>26.27</v>
      </c>
      <c r="S1548" t="b">
        <v>0</v>
      </c>
      <c r="T1548" t="s">
        <v>8296</v>
      </c>
      <c r="U1548" t="s">
        <v>8301</v>
      </c>
    </row>
    <row r="1549" spans="1:21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s="12">
        <f>ROUND(E1549/D1549, 0)</f>
        <v>0</v>
      </c>
      <c r="G1549" t="s">
        <v>8220</v>
      </c>
      <c r="H1549" t="s">
        <v>8223</v>
      </c>
      <c r="I1549" t="s">
        <v>8245</v>
      </c>
      <c r="J1549">
        <v>1487844882</v>
      </c>
      <c r="K1549" s="9">
        <f>(J1549/86400) + DATE(1970,1,1)</f>
        <v>42789.426875000005</v>
      </c>
      <c r="L1549">
        <v>1487240082</v>
      </c>
      <c r="M1549" s="9">
        <f>(L1549/86400) + DATE(1970,1,1)</f>
        <v>42782.426875000005</v>
      </c>
      <c r="N1549" s="18">
        <f>YEAR(M1549)</f>
        <v>2017</v>
      </c>
      <c r="O1549" s="18">
        <f xml:space="preserve"> ROUND((J1549-L1549)/86400, 0)</f>
        <v>7</v>
      </c>
      <c r="P1549" t="b">
        <v>0</v>
      </c>
      <c r="Q1549">
        <v>0</v>
      </c>
      <c r="R1549" s="14" t="str">
        <f>IFERROR(ROUND(E1549/Q1549,2), "N/A")</f>
        <v>N/A</v>
      </c>
      <c r="S1549" t="b">
        <v>0</v>
      </c>
      <c r="T1549" t="s">
        <v>8296</v>
      </c>
      <c r="U1549" t="s">
        <v>8301</v>
      </c>
    </row>
    <row r="1550" spans="1:21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s="12">
        <f>ROUND(E1550/D1550, 0)</f>
        <v>0</v>
      </c>
      <c r="G1550" t="s">
        <v>8220</v>
      </c>
      <c r="H1550" t="s">
        <v>8223</v>
      </c>
      <c r="I1550" t="s">
        <v>8245</v>
      </c>
      <c r="J1550">
        <v>1447020620</v>
      </c>
      <c r="K1550" s="9">
        <f>(J1550/86400) + DATE(1970,1,1)</f>
        <v>42316.923842592594</v>
      </c>
      <c r="L1550">
        <v>1444425020</v>
      </c>
      <c r="M1550" s="9">
        <f>(L1550/86400) + DATE(1970,1,1)</f>
        <v>42286.88217592593</v>
      </c>
      <c r="N1550" s="18">
        <f>YEAR(M1550)</f>
        <v>2015</v>
      </c>
      <c r="O1550" s="18">
        <f xml:space="preserve"> ROUND((J1550-L1550)/86400, 0)</f>
        <v>30</v>
      </c>
      <c r="P1550" t="b">
        <v>0</v>
      </c>
      <c r="Q1550">
        <v>1</v>
      </c>
      <c r="R1550" s="14">
        <f>IFERROR(ROUND(E1550/Q1550,2), "N/A")</f>
        <v>60</v>
      </c>
      <c r="S1550" t="b">
        <v>0</v>
      </c>
      <c r="T1550" t="s">
        <v>8296</v>
      </c>
      <c r="U1550" t="s">
        <v>8301</v>
      </c>
    </row>
    <row r="1551" spans="1:21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s="12">
        <f>ROUND(E1551/D1551, 0)</f>
        <v>0</v>
      </c>
      <c r="G1551" t="s">
        <v>8220</v>
      </c>
      <c r="H1551" t="s">
        <v>8223</v>
      </c>
      <c r="I1551" t="s">
        <v>8245</v>
      </c>
      <c r="J1551">
        <v>1446524159</v>
      </c>
      <c r="K1551" s="9">
        <f>(J1551/86400) + DATE(1970,1,1)</f>
        <v>42311.177766203706</v>
      </c>
      <c r="L1551">
        <v>1443928559</v>
      </c>
      <c r="M1551" s="9">
        <f>(L1551/86400) + DATE(1970,1,1)</f>
        <v>42281.136099537034</v>
      </c>
      <c r="N1551" s="18">
        <f>YEAR(M1551)</f>
        <v>2015</v>
      </c>
      <c r="O1551" s="18">
        <f xml:space="preserve"> ROUND((J1551-L1551)/86400, 0)</f>
        <v>30</v>
      </c>
      <c r="P1551" t="b">
        <v>0</v>
      </c>
      <c r="Q1551">
        <v>6</v>
      </c>
      <c r="R1551" s="14">
        <f>IFERROR(ROUND(E1551/Q1551,2), "N/A")</f>
        <v>28.33</v>
      </c>
      <c r="S1551" t="b">
        <v>0</v>
      </c>
      <c r="T1551" t="s">
        <v>8296</v>
      </c>
      <c r="U1551" t="s">
        <v>8301</v>
      </c>
    </row>
    <row r="1552" spans="1:21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s="12">
        <f>ROUND(E1552/D1552, 0)</f>
        <v>0</v>
      </c>
      <c r="G1552" t="s">
        <v>8220</v>
      </c>
      <c r="H1552" t="s">
        <v>8224</v>
      </c>
      <c r="I1552" t="s">
        <v>8246</v>
      </c>
      <c r="J1552">
        <v>1463050034</v>
      </c>
      <c r="K1552" s="9">
        <f>(J1552/86400) + DATE(1970,1,1)</f>
        <v>42502.449467592596</v>
      </c>
      <c r="L1552">
        <v>1460458034</v>
      </c>
      <c r="M1552" s="9">
        <f>(L1552/86400) + DATE(1970,1,1)</f>
        <v>42472.449467592596</v>
      </c>
      <c r="N1552" s="18">
        <f>YEAR(M1552)</f>
        <v>2016</v>
      </c>
      <c r="O1552" s="18">
        <f xml:space="preserve"> ROUND((J1552-L1552)/86400, 0)</f>
        <v>30</v>
      </c>
      <c r="P1552" t="b">
        <v>0</v>
      </c>
      <c r="Q1552">
        <v>7</v>
      </c>
      <c r="R1552" s="14">
        <f>IFERROR(ROUND(E1552/Q1552,2), "N/A")</f>
        <v>14.43</v>
      </c>
      <c r="S1552" t="b">
        <v>0</v>
      </c>
      <c r="T1552" t="s">
        <v>8296</v>
      </c>
      <c r="U1552" t="s">
        <v>8301</v>
      </c>
    </row>
    <row r="1553" spans="1:21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s="12">
        <f>ROUND(E1553/D1553, 0)</f>
        <v>0</v>
      </c>
      <c r="G1553" t="s">
        <v>8220</v>
      </c>
      <c r="H1553" t="s">
        <v>8223</v>
      </c>
      <c r="I1553" t="s">
        <v>8245</v>
      </c>
      <c r="J1553">
        <v>1432756039</v>
      </c>
      <c r="K1553" s="9">
        <f>(J1553/86400) + DATE(1970,1,1)</f>
        <v>42151.824525462958</v>
      </c>
      <c r="L1553">
        <v>1430164039</v>
      </c>
      <c r="M1553" s="9">
        <f>(L1553/86400) + DATE(1970,1,1)</f>
        <v>42121.824525462958</v>
      </c>
      <c r="N1553" s="18">
        <f>YEAR(M1553)</f>
        <v>2015</v>
      </c>
      <c r="O1553" s="18">
        <f xml:space="preserve"> ROUND((J1553-L1553)/86400, 0)</f>
        <v>30</v>
      </c>
      <c r="P1553" t="b">
        <v>0</v>
      </c>
      <c r="Q1553">
        <v>0</v>
      </c>
      <c r="R1553" s="14" t="str">
        <f>IFERROR(ROUND(E1553/Q1553,2), "N/A")</f>
        <v>N/A</v>
      </c>
      <c r="S1553" t="b">
        <v>0</v>
      </c>
      <c r="T1553" t="s">
        <v>8296</v>
      </c>
      <c r="U1553" t="s">
        <v>8301</v>
      </c>
    </row>
    <row r="1554" spans="1:21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s="12">
        <f>ROUND(E1554/D1554, 0)</f>
        <v>0</v>
      </c>
      <c r="G1554" t="s">
        <v>8220</v>
      </c>
      <c r="H1554" t="s">
        <v>8223</v>
      </c>
      <c r="I1554" t="s">
        <v>8245</v>
      </c>
      <c r="J1554">
        <v>1412135940</v>
      </c>
      <c r="K1554" s="9">
        <f>(J1554/86400) + DATE(1970,1,1)</f>
        <v>41913.165972222225</v>
      </c>
      <c r="L1554">
        <v>1410366708</v>
      </c>
      <c r="M1554" s="9">
        <f>(L1554/86400) + DATE(1970,1,1)</f>
        <v>41892.688750000001</v>
      </c>
      <c r="N1554" s="18">
        <f>YEAR(M1554)</f>
        <v>2014</v>
      </c>
      <c r="O1554" s="18">
        <f xml:space="preserve"> ROUND((J1554-L1554)/86400, 0)</f>
        <v>20</v>
      </c>
      <c r="P1554" t="b">
        <v>0</v>
      </c>
      <c r="Q1554">
        <v>16</v>
      </c>
      <c r="R1554" s="14">
        <f>IFERROR(ROUND(E1554/Q1554,2), "N/A")</f>
        <v>132.19</v>
      </c>
      <c r="S1554" t="b">
        <v>0</v>
      </c>
      <c r="T1554" t="s">
        <v>8296</v>
      </c>
      <c r="U1554" t="s">
        <v>8301</v>
      </c>
    </row>
    <row r="1555" spans="1:21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s="12">
        <f>ROUND(E1555/D1555, 0)</f>
        <v>0</v>
      </c>
      <c r="G1555" t="s">
        <v>8220</v>
      </c>
      <c r="H1555" t="s">
        <v>8223</v>
      </c>
      <c r="I1555" t="s">
        <v>8245</v>
      </c>
      <c r="J1555">
        <v>1441176447</v>
      </c>
      <c r="K1555" s="9">
        <f>(J1555/86400) + DATE(1970,1,1)</f>
        <v>42249.282951388886</v>
      </c>
      <c r="L1555">
        <v>1438584447</v>
      </c>
      <c r="M1555" s="9">
        <f>(L1555/86400) + DATE(1970,1,1)</f>
        <v>42219.282951388886</v>
      </c>
      <c r="N1555" s="18">
        <f>YEAR(M1555)</f>
        <v>2015</v>
      </c>
      <c r="O1555" s="18">
        <f xml:space="preserve"> ROUND((J1555-L1555)/86400, 0)</f>
        <v>30</v>
      </c>
      <c r="P1555" t="b">
        <v>0</v>
      </c>
      <c r="Q1555">
        <v>0</v>
      </c>
      <c r="R1555" s="14" t="str">
        <f>IFERROR(ROUND(E1555/Q1555,2), "N/A")</f>
        <v>N/A</v>
      </c>
      <c r="S1555" t="b">
        <v>0</v>
      </c>
      <c r="T1555" t="s">
        <v>8296</v>
      </c>
      <c r="U1555" t="s">
        <v>8301</v>
      </c>
    </row>
    <row r="1556" spans="1:21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s="12">
        <f>ROUND(E1556/D1556, 0)</f>
        <v>0</v>
      </c>
      <c r="G1556" t="s">
        <v>8220</v>
      </c>
      <c r="H1556" t="s">
        <v>8225</v>
      </c>
      <c r="I1556" t="s">
        <v>8247</v>
      </c>
      <c r="J1556">
        <v>1438495390</v>
      </c>
      <c r="K1556" s="9">
        <f>(J1556/86400) + DATE(1970,1,1)</f>
        <v>42218.252199074079</v>
      </c>
      <c r="L1556">
        <v>1435903390</v>
      </c>
      <c r="M1556" s="9">
        <f>(L1556/86400) + DATE(1970,1,1)</f>
        <v>42188.252199074079</v>
      </c>
      <c r="N1556" s="18">
        <f>YEAR(M1556)</f>
        <v>2015</v>
      </c>
      <c r="O1556" s="18">
        <f xml:space="preserve"> ROUND((J1556-L1556)/86400, 0)</f>
        <v>30</v>
      </c>
      <c r="P1556" t="b">
        <v>0</v>
      </c>
      <c r="Q1556">
        <v>0</v>
      </c>
      <c r="R1556" s="14" t="str">
        <f>IFERROR(ROUND(E1556/Q1556,2), "N/A")</f>
        <v>N/A</v>
      </c>
      <c r="S1556" t="b">
        <v>0</v>
      </c>
      <c r="T1556" t="s">
        <v>8296</v>
      </c>
      <c r="U1556" t="s">
        <v>8301</v>
      </c>
    </row>
    <row r="1557" spans="1:21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s="12">
        <f>ROUND(E1557/D1557, 0)</f>
        <v>0</v>
      </c>
      <c r="G1557" t="s">
        <v>8220</v>
      </c>
      <c r="H1557" t="s">
        <v>8223</v>
      </c>
      <c r="I1557" t="s">
        <v>8245</v>
      </c>
      <c r="J1557">
        <v>1442509200</v>
      </c>
      <c r="K1557" s="9">
        <f>(J1557/86400) + DATE(1970,1,1)</f>
        <v>42264.708333333328</v>
      </c>
      <c r="L1557">
        <v>1440513832</v>
      </c>
      <c r="M1557" s="9">
        <f>(L1557/86400) + DATE(1970,1,1)</f>
        <v>42241.613796296297</v>
      </c>
      <c r="N1557" s="18">
        <f>YEAR(M1557)</f>
        <v>2015</v>
      </c>
      <c r="O1557" s="18">
        <f xml:space="preserve"> ROUND((J1557-L1557)/86400, 0)</f>
        <v>23</v>
      </c>
      <c r="P1557" t="b">
        <v>0</v>
      </c>
      <c r="Q1557">
        <v>0</v>
      </c>
      <c r="R1557" s="14" t="str">
        <f>IFERROR(ROUND(E1557/Q1557,2), "N/A")</f>
        <v>N/A</v>
      </c>
      <c r="S1557" t="b">
        <v>0</v>
      </c>
      <c r="T1557" t="s">
        <v>8296</v>
      </c>
      <c r="U1557" t="s">
        <v>8301</v>
      </c>
    </row>
    <row r="1558" spans="1:21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s="12">
        <f>ROUND(E1558/D1558, 0)</f>
        <v>0</v>
      </c>
      <c r="G1558" t="s">
        <v>8220</v>
      </c>
      <c r="H1558" t="s">
        <v>8228</v>
      </c>
      <c r="I1558" t="s">
        <v>8250</v>
      </c>
      <c r="J1558">
        <v>1467603624</v>
      </c>
      <c r="K1558" s="9">
        <f>(J1558/86400) + DATE(1970,1,1)</f>
        <v>42555.153055555551</v>
      </c>
      <c r="L1558">
        <v>1465011624</v>
      </c>
      <c r="M1558" s="9">
        <f>(L1558/86400) + DATE(1970,1,1)</f>
        <v>42525.153055555551</v>
      </c>
      <c r="N1558" s="18">
        <f>YEAR(M1558)</f>
        <v>2016</v>
      </c>
      <c r="O1558" s="18">
        <f xml:space="preserve"> ROUND((J1558-L1558)/86400, 0)</f>
        <v>30</v>
      </c>
      <c r="P1558" t="b">
        <v>0</v>
      </c>
      <c r="Q1558">
        <v>12</v>
      </c>
      <c r="R1558" s="14">
        <f>IFERROR(ROUND(E1558/Q1558,2), "N/A")</f>
        <v>56.42</v>
      </c>
      <c r="S1558" t="b">
        <v>0</v>
      </c>
      <c r="T1558" t="s">
        <v>8296</v>
      </c>
      <c r="U1558" t="s">
        <v>8301</v>
      </c>
    </row>
    <row r="1559" spans="1:21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s="12">
        <f>ROUND(E1559/D1559, 0)</f>
        <v>0</v>
      </c>
      <c r="G1559" t="s">
        <v>8220</v>
      </c>
      <c r="H1559" t="s">
        <v>8223</v>
      </c>
      <c r="I1559" t="s">
        <v>8245</v>
      </c>
      <c r="J1559">
        <v>1411227633</v>
      </c>
      <c r="K1559" s="9">
        <f>(J1559/86400) + DATE(1970,1,1)</f>
        <v>41902.65315972222</v>
      </c>
      <c r="L1559">
        <v>1408549233</v>
      </c>
      <c r="M1559" s="9">
        <f>(L1559/86400) + DATE(1970,1,1)</f>
        <v>41871.65315972222</v>
      </c>
      <c r="N1559" s="18">
        <f>YEAR(M1559)</f>
        <v>2014</v>
      </c>
      <c r="O1559" s="18">
        <f xml:space="preserve"> ROUND((J1559-L1559)/86400, 0)</f>
        <v>31</v>
      </c>
      <c r="P1559" t="b">
        <v>0</v>
      </c>
      <c r="Q1559">
        <v>1</v>
      </c>
      <c r="R1559" s="14">
        <f>IFERROR(ROUND(E1559/Q1559,2), "N/A")</f>
        <v>100</v>
      </c>
      <c r="S1559" t="b">
        <v>0</v>
      </c>
      <c r="T1559" t="s">
        <v>8296</v>
      </c>
      <c r="U1559" t="s">
        <v>8301</v>
      </c>
    </row>
    <row r="1560" spans="1:21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s="12">
        <f>ROUND(E1560/D1560, 0)</f>
        <v>0</v>
      </c>
      <c r="G1560" t="s">
        <v>8220</v>
      </c>
      <c r="H1560" t="s">
        <v>8224</v>
      </c>
      <c r="I1560" t="s">
        <v>8246</v>
      </c>
      <c r="J1560">
        <v>1440763920</v>
      </c>
      <c r="K1560" s="9">
        <f>(J1560/86400) + DATE(1970,1,1)</f>
        <v>42244.508333333331</v>
      </c>
      <c r="L1560">
        <v>1435656759</v>
      </c>
      <c r="M1560" s="9">
        <f>(L1560/86400) + DATE(1970,1,1)</f>
        <v>42185.397673611107</v>
      </c>
      <c r="N1560" s="18">
        <f>YEAR(M1560)</f>
        <v>2015</v>
      </c>
      <c r="O1560" s="18">
        <f xml:space="preserve"> ROUND((J1560-L1560)/86400, 0)</f>
        <v>59</v>
      </c>
      <c r="P1560" t="b">
        <v>0</v>
      </c>
      <c r="Q1560">
        <v>3</v>
      </c>
      <c r="R1560" s="14">
        <f>IFERROR(ROUND(E1560/Q1560,2), "N/A")</f>
        <v>11.67</v>
      </c>
      <c r="S1560" t="b">
        <v>0</v>
      </c>
      <c r="T1560" t="s">
        <v>8296</v>
      </c>
      <c r="U1560" t="s">
        <v>8301</v>
      </c>
    </row>
    <row r="1561" spans="1:21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s="12">
        <f>ROUND(E1561/D1561, 0)</f>
        <v>0</v>
      </c>
      <c r="G1561" t="s">
        <v>8220</v>
      </c>
      <c r="H1561" t="s">
        <v>8223</v>
      </c>
      <c r="I1561" t="s">
        <v>8245</v>
      </c>
      <c r="J1561">
        <v>1430270199</v>
      </c>
      <c r="K1561" s="9">
        <f>(J1561/86400) + DATE(1970,1,1)</f>
        <v>42123.053229166668</v>
      </c>
      <c r="L1561">
        <v>1428974199</v>
      </c>
      <c r="M1561" s="9">
        <f>(L1561/86400) + DATE(1970,1,1)</f>
        <v>42108.053229166668</v>
      </c>
      <c r="N1561" s="18">
        <f>YEAR(M1561)</f>
        <v>2015</v>
      </c>
      <c r="O1561" s="18">
        <f xml:space="preserve"> ROUND((J1561-L1561)/86400, 0)</f>
        <v>15</v>
      </c>
      <c r="P1561" t="b">
        <v>0</v>
      </c>
      <c r="Q1561">
        <v>1</v>
      </c>
      <c r="R1561" s="14">
        <f>IFERROR(ROUND(E1561/Q1561,2), "N/A")</f>
        <v>50</v>
      </c>
      <c r="S1561" t="b">
        <v>0</v>
      </c>
      <c r="T1561" t="s">
        <v>8296</v>
      </c>
      <c r="U1561" t="s">
        <v>8301</v>
      </c>
    </row>
    <row r="1562" spans="1:21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s="12">
        <f>ROUND(E1562/D1562, 0)</f>
        <v>0</v>
      </c>
      <c r="G1562" t="s">
        <v>8220</v>
      </c>
      <c r="H1562" t="s">
        <v>8223</v>
      </c>
      <c r="I1562" t="s">
        <v>8245</v>
      </c>
      <c r="J1562">
        <v>1415842193</v>
      </c>
      <c r="K1562" s="9">
        <f>(J1562/86400) + DATE(1970,1,1)</f>
        <v>41956.062418981484</v>
      </c>
      <c r="L1562">
        <v>1414110593</v>
      </c>
      <c r="M1562" s="9">
        <f>(L1562/86400) + DATE(1970,1,1)</f>
        <v>41936.020752314813</v>
      </c>
      <c r="N1562" s="18">
        <f>YEAR(M1562)</f>
        <v>2014</v>
      </c>
      <c r="O1562" s="18">
        <f xml:space="preserve"> ROUND((J1562-L1562)/86400, 0)</f>
        <v>20</v>
      </c>
      <c r="P1562" t="b">
        <v>0</v>
      </c>
      <c r="Q1562">
        <v>4</v>
      </c>
      <c r="R1562" s="14">
        <f>IFERROR(ROUND(E1562/Q1562,2), "N/A")</f>
        <v>23.5</v>
      </c>
      <c r="S1562" t="b">
        <v>0</v>
      </c>
      <c r="T1562" t="s">
        <v>8296</v>
      </c>
      <c r="U1562" t="s">
        <v>8301</v>
      </c>
    </row>
    <row r="1563" spans="1:21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s="12">
        <f>ROUND(E1563/D1563, 0)</f>
        <v>0</v>
      </c>
      <c r="G1563" t="s">
        <v>8219</v>
      </c>
      <c r="H1563" t="s">
        <v>8223</v>
      </c>
      <c r="I1563" t="s">
        <v>8245</v>
      </c>
      <c r="J1563">
        <v>1383789603</v>
      </c>
      <c r="K1563" s="9">
        <f>(J1563/86400) + DATE(1970,1,1)</f>
        <v>41585.083368055552</v>
      </c>
      <c r="L1563">
        <v>1381194003</v>
      </c>
      <c r="M1563" s="9">
        <f>(L1563/86400) + DATE(1970,1,1)</f>
        <v>41555.041701388887</v>
      </c>
      <c r="N1563" s="18">
        <f>YEAR(M1563)</f>
        <v>2013</v>
      </c>
      <c r="O1563" s="18">
        <f xml:space="preserve"> ROUND((J1563-L1563)/86400, 0)</f>
        <v>30</v>
      </c>
      <c r="P1563" t="b">
        <v>0</v>
      </c>
      <c r="Q1563">
        <v>1</v>
      </c>
      <c r="R1563" s="14">
        <f>IFERROR(ROUND(E1563/Q1563,2), "N/A")</f>
        <v>67</v>
      </c>
      <c r="S1563" t="b">
        <v>0</v>
      </c>
      <c r="T1563" t="s">
        <v>8280</v>
      </c>
      <c r="U1563" t="s">
        <v>8302</v>
      </c>
    </row>
    <row r="1564" spans="1:21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s="12">
        <f>ROUND(E1564/D1564, 0)</f>
        <v>0</v>
      </c>
      <c r="G1564" t="s">
        <v>8219</v>
      </c>
      <c r="H1564" t="s">
        <v>8223</v>
      </c>
      <c r="I1564" t="s">
        <v>8245</v>
      </c>
      <c r="J1564">
        <v>1259715000</v>
      </c>
      <c r="K1564" s="9">
        <f>(J1564/86400) + DATE(1970,1,1)</f>
        <v>40149.034722222219</v>
      </c>
      <c r="L1564">
        <v>1253712916</v>
      </c>
      <c r="M1564" s="9">
        <f>(L1564/86400) + DATE(1970,1,1)</f>
        <v>40079.566157407404</v>
      </c>
      <c r="N1564" s="18">
        <f>YEAR(M1564)</f>
        <v>2009</v>
      </c>
      <c r="O1564" s="18">
        <f xml:space="preserve"> ROUND((J1564-L1564)/86400, 0)</f>
        <v>69</v>
      </c>
      <c r="P1564" t="b">
        <v>0</v>
      </c>
      <c r="Q1564">
        <v>0</v>
      </c>
      <c r="R1564" s="14" t="str">
        <f>IFERROR(ROUND(E1564/Q1564,2), "N/A")</f>
        <v>N/A</v>
      </c>
      <c r="S1564" t="b">
        <v>0</v>
      </c>
      <c r="T1564" t="s">
        <v>8280</v>
      </c>
      <c r="U1564" t="s">
        <v>8302</v>
      </c>
    </row>
    <row r="1565" spans="1:21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s="12">
        <f>ROUND(E1565/D1565, 0)</f>
        <v>0</v>
      </c>
      <c r="G1565" t="s">
        <v>8219</v>
      </c>
      <c r="H1565" t="s">
        <v>8224</v>
      </c>
      <c r="I1565" t="s">
        <v>8246</v>
      </c>
      <c r="J1565">
        <v>1394815751</v>
      </c>
      <c r="K1565" s="9">
        <f>(J1565/86400) + DATE(1970,1,1)</f>
        <v>41712.700821759259</v>
      </c>
      <c r="L1565">
        <v>1389635351</v>
      </c>
      <c r="M1565" s="9">
        <f>(L1565/86400) + DATE(1970,1,1)</f>
        <v>41652.742488425924</v>
      </c>
      <c r="N1565" s="18">
        <f>YEAR(M1565)</f>
        <v>2014</v>
      </c>
      <c r="O1565" s="18">
        <f xml:space="preserve"> ROUND((J1565-L1565)/86400, 0)</f>
        <v>60</v>
      </c>
      <c r="P1565" t="b">
        <v>0</v>
      </c>
      <c r="Q1565">
        <v>2</v>
      </c>
      <c r="R1565" s="14">
        <f>IFERROR(ROUND(E1565/Q1565,2), "N/A")</f>
        <v>42.5</v>
      </c>
      <c r="S1565" t="b">
        <v>0</v>
      </c>
      <c r="T1565" t="s">
        <v>8280</v>
      </c>
      <c r="U1565" t="s">
        <v>8302</v>
      </c>
    </row>
    <row r="1566" spans="1:21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s="12">
        <f>ROUND(E1566/D1566, 0)</f>
        <v>0</v>
      </c>
      <c r="G1566" t="s">
        <v>8219</v>
      </c>
      <c r="H1566" t="s">
        <v>8223</v>
      </c>
      <c r="I1566" t="s">
        <v>8245</v>
      </c>
      <c r="J1566">
        <v>1432843500</v>
      </c>
      <c r="K1566" s="9">
        <f>(J1566/86400) + DATE(1970,1,1)</f>
        <v>42152.836805555555</v>
      </c>
      <c r="L1566">
        <v>1430124509</v>
      </c>
      <c r="M1566" s="9">
        <f>(L1566/86400) + DATE(1970,1,1)</f>
        <v>42121.367002314815</v>
      </c>
      <c r="N1566" s="18">
        <f>YEAR(M1566)</f>
        <v>2015</v>
      </c>
      <c r="O1566" s="18">
        <f xml:space="preserve"> ROUND((J1566-L1566)/86400, 0)</f>
        <v>31</v>
      </c>
      <c r="P1566" t="b">
        <v>0</v>
      </c>
      <c r="Q1566">
        <v>1</v>
      </c>
      <c r="R1566" s="14">
        <f>IFERROR(ROUND(E1566/Q1566,2), "N/A")</f>
        <v>10</v>
      </c>
      <c r="S1566" t="b">
        <v>0</v>
      </c>
      <c r="T1566" t="s">
        <v>8280</v>
      </c>
      <c r="U1566" t="s">
        <v>8302</v>
      </c>
    </row>
    <row r="1567" spans="1:21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s="12">
        <f>ROUND(E1567/D1567, 0)</f>
        <v>0</v>
      </c>
      <c r="G1567" t="s">
        <v>8219</v>
      </c>
      <c r="H1567" t="s">
        <v>8223</v>
      </c>
      <c r="I1567" t="s">
        <v>8245</v>
      </c>
      <c r="J1567">
        <v>1307554261</v>
      </c>
      <c r="K1567" s="9">
        <f>(J1567/86400) + DATE(1970,1,1)</f>
        <v>40702.729872685188</v>
      </c>
      <c r="L1567">
        <v>1304962261</v>
      </c>
      <c r="M1567" s="9">
        <f>(L1567/86400) + DATE(1970,1,1)</f>
        <v>40672.729872685188</v>
      </c>
      <c r="N1567" s="18">
        <f>YEAR(M1567)</f>
        <v>2011</v>
      </c>
      <c r="O1567" s="18">
        <f xml:space="preserve"> ROUND((J1567-L1567)/86400, 0)</f>
        <v>30</v>
      </c>
      <c r="P1567" t="b">
        <v>0</v>
      </c>
      <c r="Q1567">
        <v>1</v>
      </c>
      <c r="R1567" s="14">
        <f>IFERROR(ROUND(E1567/Q1567,2), "N/A")</f>
        <v>100</v>
      </c>
      <c r="S1567" t="b">
        <v>0</v>
      </c>
      <c r="T1567" t="s">
        <v>8280</v>
      </c>
      <c r="U1567" t="s">
        <v>8302</v>
      </c>
    </row>
    <row r="1568" spans="1:21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s="12">
        <f>ROUND(E1568/D1568, 0)</f>
        <v>0</v>
      </c>
      <c r="G1568" t="s">
        <v>8219</v>
      </c>
      <c r="H1568" t="s">
        <v>8223</v>
      </c>
      <c r="I1568" t="s">
        <v>8245</v>
      </c>
      <c r="J1568">
        <v>1469656800</v>
      </c>
      <c r="K1568" s="9">
        <f>(J1568/86400) + DATE(1970,1,1)</f>
        <v>42578.916666666672</v>
      </c>
      <c r="L1568">
        <v>1467151204</v>
      </c>
      <c r="M1568" s="9">
        <f>(L1568/86400) + DATE(1970,1,1)</f>
        <v>42549.916712962964</v>
      </c>
      <c r="N1568" s="18">
        <f>YEAR(M1568)</f>
        <v>2016</v>
      </c>
      <c r="O1568" s="18">
        <f xml:space="preserve"> ROUND((J1568-L1568)/86400, 0)</f>
        <v>29</v>
      </c>
      <c r="P1568" t="b">
        <v>0</v>
      </c>
      <c r="Q1568">
        <v>59</v>
      </c>
      <c r="R1568" s="14">
        <f>IFERROR(ROUND(E1568/Q1568,2), "N/A")</f>
        <v>108.05</v>
      </c>
      <c r="S1568" t="b">
        <v>0</v>
      </c>
      <c r="T1568" t="s">
        <v>8280</v>
      </c>
      <c r="U1568" t="s">
        <v>8302</v>
      </c>
    </row>
    <row r="1569" spans="1:21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s="12">
        <f>ROUND(E1569/D1569, 0)</f>
        <v>0</v>
      </c>
      <c r="G1569" t="s">
        <v>8219</v>
      </c>
      <c r="H1569" t="s">
        <v>8223</v>
      </c>
      <c r="I1569" t="s">
        <v>8245</v>
      </c>
      <c r="J1569">
        <v>1392595200</v>
      </c>
      <c r="K1569" s="9">
        <f>(J1569/86400) + DATE(1970,1,1)</f>
        <v>41687</v>
      </c>
      <c r="L1569">
        <v>1391293745</v>
      </c>
      <c r="M1569" s="9">
        <f>(L1569/86400) + DATE(1970,1,1)</f>
        <v>41671.93686342593</v>
      </c>
      <c r="N1569" s="18">
        <f>YEAR(M1569)</f>
        <v>2014</v>
      </c>
      <c r="O1569" s="18">
        <f xml:space="preserve"> ROUND((J1569-L1569)/86400, 0)</f>
        <v>15</v>
      </c>
      <c r="P1569" t="b">
        <v>0</v>
      </c>
      <c r="Q1569">
        <v>13</v>
      </c>
      <c r="R1569" s="14">
        <f>IFERROR(ROUND(E1569/Q1569,2), "N/A")</f>
        <v>26.92</v>
      </c>
      <c r="S1569" t="b">
        <v>0</v>
      </c>
      <c r="T1569" t="s">
        <v>8280</v>
      </c>
      <c r="U1569" t="s">
        <v>8302</v>
      </c>
    </row>
    <row r="1570" spans="1:21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s="12">
        <f>ROUND(E1570/D1570, 0)</f>
        <v>0</v>
      </c>
      <c r="G1570" t="s">
        <v>8219</v>
      </c>
      <c r="H1570" t="s">
        <v>8223</v>
      </c>
      <c r="I1570" t="s">
        <v>8245</v>
      </c>
      <c r="J1570">
        <v>1419384585</v>
      </c>
      <c r="K1570" s="9">
        <f>(J1570/86400) + DATE(1970,1,1)</f>
        <v>41997.062326388885</v>
      </c>
      <c r="L1570">
        <v>1416360585</v>
      </c>
      <c r="M1570" s="9">
        <f>(L1570/86400) + DATE(1970,1,1)</f>
        <v>41962.062326388885</v>
      </c>
      <c r="N1570" s="18">
        <f>YEAR(M1570)</f>
        <v>2014</v>
      </c>
      <c r="O1570" s="18">
        <f xml:space="preserve"> ROUND((J1570-L1570)/86400, 0)</f>
        <v>35</v>
      </c>
      <c r="P1570" t="b">
        <v>0</v>
      </c>
      <c r="Q1570">
        <v>22</v>
      </c>
      <c r="R1570" s="14">
        <f>IFERROR(ROUND(E1570/Q1570,2), "N/A")</f>
        <v>155</v>
      </c>
      <c r="S1570" t="b">
        <v>0</v>
      </c>
      <c r="T1570" t="s">
        <v>8280</v>
      </c>
      <c r="U1570" t="s">
        <v>8302</v>
      </c>
    </row>
    <row r="1571" spans="1:21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s="12">
        <f>ROUND(E1571/D1571, 0)</f>
        <v>0</v>
      </c>
      <c r="G1571" t="s">
        <v>8219</v>
      </c>
      <c r="H1571" t="s">
        <v>8223</v>
      </c>
      <c r="I1571" t="s">
        <v>8245</v>
      </c>
      <c r="J1571">
        <v>1369498714</v>
      </c>
      <c r="K1571" s="9">
        <f>(J1571/86400) + DATE(1970,1,1)</f>
        <v>41419.679560185185</v>
      </c>
      <c r="L1571">
        <v>1366906714</v>
      </c>
      <c r="M1571" s="9">
        <f>(L1571/86400) + DATE(1970,1,1)</f>
        <v>41389.679560185185</v>
      </c>
      <c r="N1571" s="18">
        <f>YEAR(M1571)</f>
        <v>2013</v>
      </c>
      <c r="O1571" s="18">
        <f xml:space="preserve"> ROUND((J1571-L1571)/86400, 0)</f>
        <v>30</v>
      </c>
      <c r="P1571" t="b">
        <v>0</v>
      </c>
      <c r="Q1571">
        <v>0</v>
      </c>
      <c r="R1571" s="14" t="str">
        <f>IFERROR(ROUND(E1571/Q1571,2), "N/A")</f>
        <v>N/A</v>
      </c>
      <c r="S1571" t="b">
        <v>0</v>
      </c>
      <c r="T1571" t="s">
        <v>8280</v>
      </c>
      <c r="U1571" t="s">
        <v>8302</v>
      </c>
    </row>
    <row r="1572" spans="1:21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s="12">
        <f>ROUND(E1572/D1572, 0)</f>
        <v>0</v>
      </c>
      <c r="G1572" t="s">
        <v>8219</v>
      </c>
      <c r="H1572" t="s">
        <v>8223</v>
      </c>
      <c r="I1572" t="s">
        <v>8245</v>
      </c>
      <c r="J1572">
        <v>1460140282</v>
      </c>
      <c r="K1572" s="9">
        <f>(J1572/86400) + DATE(1970,1,1)</f>
        <v>42468.771782407406</v>
      </c>
      <c r="L1572">
        <v>1457551882</v>
      </c>
      <c r="M1572" s="9">
        <f>(L1572/86400) + DATE(1970,1,1)</f>
        <v>42438.813449074078</v>
      </c>
      <c r="N1572" s="18">
        <f>YEAR(M1572)</f>
        <v>2016</v>
      </c>
      <c r="O1572" s="18">
        <f xml:space="preserve"> ROUND((J1572-L1572)/86400, 0)</f>
        <v>30</v>
      </c>
      <c r="P1572" t="b">
        <v>0</v>
      </c>
      <c r="Q1572">
        <v>52</v>
      </c>
      <c r="R1572" s="14">
        <f>IFERROR(ROUND(E1572/Q1572,2), "N/A")</f>
        <v>47.77</v>
      </c>
      <c r="S1572" t="b">
        <v>0</v>
      </c>
      <c r="T1572" t="s">
        <v>8280</v>
      </c>
      <c r="U1572" t="s">
        <v>8302</v>
      </c>
    </row>
    <row r="1573" spans="1:21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s="12">
        <f>ROUND(E1573/D1573, 0)</f>
        <v>0</v>
      </c>
      <c r="G1573" t="s">
        <v>8219</v>
      </c>
      <c r="H1573" t="s">
        <v>8224</v>
      </c>
      <c r="I1573" t="s">
        <v>8246</v>
      </c>
      <c r="J1573">
        <v>1434738483</v>
      </c>
      <c r="K1573" s="9">
        <f>(J1573/86400) + DATE(1970,1,1)</f>
        <v>42174.769479166665</v>
      </c>
      <c r="L1573">
        <v>1432146483</v>
      </c>
      <c r="M1573" s="9">
        <f>(L1573/86400) + DATE(1970,1,1)</f>
        <v>42144.769479166665</v>
      </c>
      <c r="N1573" s="18">
        <f>YEAR(M1573)</f>
        <v>2015</v>
      </c>
      <c r="O1573" s="18">
        <f xml:space="preserve"> ROUND((J1573-L1573)/86400, 0)</f>
        <v>30</v>
      </c>
      <c r="P1573" t="b">
        <v>0</v>
      </c>
      <c r="Q1573">
        <v>4</v>
      </c>
      <c r="R1573" s="14">
        <f>IFERROR(ROUND(E1573/Q1573,2), "N/A")</f>
        <v>20</v>
      </c>
      <c r="S1573" t="b">
        <v>0</v>
      </c>
      <c r="T1573" t="s">
        <v>8280</v>
      </c>
      <c r="U1573" t="s">
        <v>8302</v>
      </c>
    </row>
    <row r="1574" spans="1:21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s="12">
        <f>ROUND(E1574/D1574, 0)</f>
        <v>0</v>
      </c>
      <c r="G1574" t="s">
        <v>8219</v>
      </c>
      <c r="H1574" t="s">
        <v>8224</v>
      </c>
      <c r="I1574" t="s">
        <v>8246</v>
      </c>
      <c r="J1574">
        <v>1456703940</v>
      </c>
      <c r="K1574" s="9">
        <f>(J1574/86400) + DATE(1970,1,1)</f>
        <v>42428.999305555553</v>
      </c>
      <c r="L1574">
        <v>1454546859</v>
      </c>
      <c r="M1574" s="9">
        <f>(L1574/86400) + DATE(1970,1,1)</f>
        <v>42404.033090277779</v>
      </c>
      <c r="N1574" s="18">
        <f>YEAR(M1574)</f>
        <v>2016</v>
      </c>
      <c r="O1574" s="18">
        <f xml:space="preserve"> ROUND((J1574-L1574)/86400, 0)</f>
        <v>25</v>
      </c>
      <c r="P1574" t="b">
        <v>0</v>
      </c>
      <c r="Q1574">
        <v>3</v>
      </c>
      <c r="R1574" s="14">
        <f>IFERROR(ROUND(E1574/Q1574,2), "N/A")</f>
        <v>41.67</v>
      </c>
      <c r="S1574" t="b">
        <v>0</v>
      </c>
      <c r="T1574" t="s">
        <v>8280</v>
      </c>
      <c r="U1574" t="s">
        <v>8302</v>
      </c>
    </row>
    <row r="1575" spans="1:21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s="12">
        <f>ROUND(E1575/D1575, 0)</f>
        <v>0</v>
      </c>
      <c r="G1575" t="s">
        <v>8219</v>
      </c>
      <c r="H1575" t="s">
        <v>8228</v>
      </c>
      <c r="I1575" t="s">
        <v>8250</v>
      </c>
      <c r="J1575">
        <v>1491019140</v>
      </c>
      <c r="K1575" s="9">
        <f>(J1575/86400) + DATE(1970,1,1)</f>
        <v>42826.165972222225</v>
      </c>
      <c r="L1575">
        <v>1487548802</v>
      </c>
      <c r="M1575" s="9">
        <f>(L1575/86400) + DATE(1970,1,1)</f>
        <v>42786.000023148154</v>
      </c>
      <c r="N1575" s="18">
        <f>YEAR(M1575)</f>
        <v>2017</v>
      </c>
      <c r="O1575" s="18">
        <f xml:space="preserve"> ROUND((J1575-L1575)/86400, 0)</f>
        <v>40</v>
      </c>
      <c r="P1575" t="b">
        <v>0</v>
      </c>
      <c r="Q1575">
        <v>3</v>
      </c>
      <c r="R1575" s="14">
        <f>IFERROR(ROUND(E1575/Q1575,2), "N/A")</f>
        <v>74.33</v>
      </c>
      <c r="S1575" t="b">
        <v>0</v>
      </c>
      <c r="T1575" t="s">
        <v>8280</v>
      </c>
      <c r="U1575" t="s">
        <v>8302</v>
      </c>
    </row>
    <row r="1576" spans="1:21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s="12">
        <f>ROUND(E1576/D1576, 0)</f>
        <v>0</v>
      </c>
      <c r="G1576" t="s">
        <v>8219</v>
      </c>
      <c r="H1576" t="s">
        <v>8223</v>
      </c>
      <c r="I1576" t="s">
        <v>8245</v>
      </c>
      <c r="J1576">
        <v>1424211329</v>
      </c>
      <c r="K1576" s="9">
        <f>(J1576/86400) + DATE(1970,1,1)</f>
        <v>42052.927418981482</v>
      </c>
      <c r="L1576">
        <v>1421187329</v>
      </c>
      <c r="M1576" s="9">
        <f>(L1576/86400) + DATE(1970,1,1)</f>
        <v>42017.927418981482</v>
      </c>
      <c r="N1576" s="18">
        <f>YEAR(M1576)</f>
        <v>2015</v>
      </c>
      <c r="O1576" s="18">
        <f xml:space="preserve"> ROUND((J1576-L1576)/86400, 0)</f>
        <v>35</v>
      </c>
      <c r="P1576" t="b">
        <v>0</v>
      </c>
      <c r="Q1576">
        <v>6</v>
      </c>
      <c r="R1576" s="14">
        <f>IFERROR(ROUND(E1576/Q1576,2), "N/A")</f>
        <v>84.33</v>
      </c>
      <c r="S1576" t="b">
        <v>0</v>
      </c>
      <c r="T1576" t="s">
        <v>8280</v>
      </c>
      <c r="U1576" t="s">
        <v>8302</v>
      </c>
    </row>
    <row r="1577" spans="1:21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s="12">
        <f>ROUND(E1577/D1577, 0)</f>
        <v>0</v>
      </c>
      <c r="G1577" t="s">
        <v>8219</v>
      </c>
      <c r="H1577" t="s">
        <v>8223</v>
      </c>
      <c r="I1577" t="s">
        <v>8245</v>
      </c>
      <c r="J1577">
        <v>1404909296</v>
      </c>
      <c r="K1577" s="9">
        <f>(J1577/86400) + DATE(1970,1,1)</f>
        <v>41829.524259259255</v>
      </c>
      <c r="L1577">
        <v>1402317296</v>
      </c>
      <c r="M1577" s="9">
        <f>(L1577/86400) + DATE(1970,1,1)</f>
        <v>41799.524259259255</v>
      </c>
      <c r="N1577" s="18">
        <f>YEAR(M1577)</f>
        <v>2014</v>
      </c>
      <c r="O1577" s="18">
        <f xml:space="preserve"> ROUND((J1577-L1577)/86400, 0)</f>
        <v>30</v>
      </c>
      <c r="P1577" t="b">
        <v>0</v>
      </c>
      <c r="Q1577">
        <v>35</v>
      </c>
      <c r="R1577" s="14">
        <f>IFERROR(ROUND(E1577/Q1577,2), "N/A")</f>
        <v>65.459999999999994</v>
      </c>
      <c r="S1577" t="b">
        <v>0</v>
      </c>
      <c r="T1577" t="s">
        <v>8280</v>
      </c>
      <c r="U1577" t="s">
        <v>8302</v>
      </c>
    </row>
    <row r="1578" spans="1:21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s="12">
        <f>ROUND(E1578/D1578, 0)</f>
        <v>0</v>
      </c>
      <c r="G1578" t="s">
        <v>8219</v>
      </c>
      <c r="H1578" t="s">
        <v>8223</v>
      </c>
      <c r="I1578" t="s">
        <v>8245</v>
      </c>
      <c r="J1578">
        <v>1435698368</v>
      </c>
      <c r="K1578" s="9">
        <f>(J1578/86400) + DATE(1970,1,1)</f>
        <v>42185.879259259258</v>
      </c>
      <c r="L1578">
        <v>1431810368</v>
      </c>
      <c r="M1578" s="9">
        <f>(L1578/86400) + DATE(1970,1,1)</f>
        <v>42140.879259259258</v>
      </c>
      <c r="N1578" s="18">
        <f>YEAR(M1578)</f>
        <v>2015</v>
      </c>
      <c r="O1578" s="18">
        <f xml:space="preserve"> ROUND((J1578-L1578)/86400, 0)</f>
        <v>45</v>
      </c>
      <c r="P1578" t="b">
        <v>0</v>
      </c>
      <c r="Q1578">
        <v>10</v>
      </c>
      <c r="R1578" s="14">
        <f>IFERROR(ROUND(E1578/Q1578,2), "N/A")</f>
        <v>65</v>
      </c>
      <c r="S1578" t="b">
        <v>0</v>
      </c>
      <c r="T1578" t="s">
        <v>8280</v>
      </c>
      <c r="U1578" t="s">
        <v>8302</v>
      </c>
    </row>
    <row r="1579" spans="1:21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s="12">
        <f>ROUND(E1579/D1579, 0)</f>
        <v>0</v>
      </c>
      <c r="G1579" t="s">
        <v>8219</v>
      </c>
      <c r="H1579" t="s">
        <v>8223</v>
      </c>
      <c r="I1579" t="s">
        <v>8245</v>
      </c>
      <c r="J1579">
        <v>1343161248</v>
      </c>
      <c r="K1579" s="9">
        <f>(J1579/86400) + DATE(1970,1,1)</f>
        <v>41114.847777777773</v>
      </c>
      <c r="L1579">
        <v>1337977248</v>
      </c>
      <c r="M1579" s="9">
        <f>(L1579/86400) + DATE(1970,1,1)</f>
        <v>41054.847777777773</v>
      </c>
      <c r="N1579" s="18">
        <f>YEAR(M1579)</f>
        <v>2012</v>
      </c>
      <c r="O1579" s="18">
        <f xml:space="preserve"> ROUND((J1579-L1579)/86400, 0)</f>
        <v>60</v>
      </c>
      <c r="P1579" t="b">
        <v>0</v>
      </c>
      <c r="Q1579">
        <v>2</v>
      </c>
      <c r="R1579" s="14">
        <f>IFERROR(ROUND(E1579/Q1579,2), "N/A")</f>
        <v>27.5</v>
      </c>
      <c r="S1579" t="b">
        <v>0</v>
      </c>
      <c r="T1579" t="s">
        <v>8280</v>
      </c>
      <c r="U1579" t="s">
        <v>8302</v>
      </c>
    </row>
    <row r="1580" spans="1:21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s="12">
        <f>ROUND(E1580/D1580, 0)</f>
        <v>0</v>
      </c>
      <c r="G1580" t="s">
        <v>8219</v>
      </c>
      <c r="H1580" t="s">
        <v>8223</v>
      </c>
      <c r="I1580" t="s">
        <v>8245</v>
      </c>
      <c r="J1580">
        <v>1283392800</v>
      </c>
      <c r="K1580" s="9">
        <f>(J1580/86400) + DATE(1970,1,1)</f>
        <v>40423.083333333336</v>
      </c>
      <c r="L1580">
        <v>1281317691</v>
      </c>
      <c r="M1580" s="9">
        <f>(L1580/86400) + DATE(1970,1,1)</f>
        <v>40399.065868055557</v>
      </c>
      <c r="N1580" s="18">
        <f>YEAR(M1580)</f>
        <v>2010</v>
      </c>
      <c r="O1580" s="18">
        <f xml:space="preserve"> ROUND((J1580-L1580)/86400, 0)</f>
        <v>24</v>
      </c>
      <c r="P1580" t="b">
        <v>0</v>
      </c>
      <c r="Q1580">
        <v>4</v>
      </c>
      <c r="R1580" s="14">
        <f>IFERROR(ROUND(E1580/Q1580,2), "N/A")</f>
        <v>51.25</v>
      </c>
      <c r="S1580" t="b">
        <v>0</v>
      </c>
      <c r="T1580" t="s">
        <v>8280</v>
      </c>
      <c r="U1580" t="s">
        <v>8302</v>
      </c>
    </row>
    <row r="1581" spans="1:21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s="12">
        <f>ROUND(E1581/D1581, 0)</f>
        <v>0</v>
      </c>
      <c r="G1581" t="s">
        <v>8219</v>
      </c>
      <c r="H1581" t="s">
        <v>8223</v>
      </c>
      <c r="I1581" t="s">
        <v>8245</v>
      </c>
      <c r="J1581">
        <v>1377734091</v>
      </c>
      <c r="K1581" s="9">
        <f>(J1581/86400) + DATE(1970,1,1)</f>
        <v>41514.996423611112</v>
      </c>
      <c r="L1581">
        <v>1374882891</v>
      </c>
      <c r="M1581" s="9">
        <f>(L1581/86400) + DATE(1970,1,1)</f>
        <v>41481.996423611112</v>
      </c>
      <c r="N1581" s="18">
        <f>YEAR(M1581)</f>
        <v>2013</v>
      </c>
      <c r="O1581" s="18">
        <f xml:space="preserve"> ROUND((J1581-L1581)/86400, 0)</f>
        <v>33</v>
      </c>
      <c r="P1581" t="b">
        <v>0</v>
      </c>
      <c r="Q1581">
        <v>2</v>
      </c>
      <c r="R1581" s="14">
        <f>IFERROR(ROUND(E1581/Q1581,2), "N/A")</f>
        <v>14</v>
      </c>
      <c r="S1581" t="b">
        <v>0</v>
      </c>
      <c r="T1581" t="s">
        <v>8280</v>
      </c>
      <c r="U1581" t="s">
        <v>8302</v>
      </c>
    </row>
    <row r="1582" spans="1:21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s="12">
        <f>ROUND(E1582/D1582, 0)</f>
        <v>0</v>
      </c>
      <c r="G1582" t="s">
        <v>8219</v>
      </c>
      <c r="H1582" t="s">
        <v>8223</v>
      </c>
      <c r="I1582" t="s">
        <v>8245</v>
      </c>
      <c r="J1582">
        <v>1337562726</v>
      </c>
      <c r="K1582" s="9">
        <f>(J1582/86400) + DATE(1970,1,1)</f>
        <v>41050.050069444442</v>
      </c>
      <c r="L1582">
        <v>1332378726</v>
      </c>
      <c r="M1582" s="9">
        <f>(L1582/86400) + DATE(1970,1,1)</f>
        <v>40990.050069444442</v>
      </c>
      <c r="N1582" s="18">
        <f>YEAR(M1582)</f>
        <v>2012</v>
      </c>
      <c r="O1582" s="18">
        <f xml:space="preserve"> ROUND((J1582-L1582)/86400, 0)</f>
        <v>60</v>
      </c>
      <c r="P1582" t="b">
        <v>0</v>
      </c>
      <c r="Q1582">
        <v>0</v>
      </c>
      <c r="R1582" s="14" t="str">
        <f>IFERROR(ROUND(E1582/Q1582,2), "N/A")</f>
        <v>N/A</v>
      </c>
      <c r="S1582" t="b">
        <v>0</v>
      </c>
      <c r="T1582" t="s">
        <v>8280</v>
      </c>
      <c r="U1582" t="s">
        <v>8302</v>
      </c>
    </row>
    <row r="1583" spans="1:21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s="12">
        <f>ROUND(E1583/D1583, 0)</f>
        <v>0</v>
      </c>
      <c r="G1583" t="s">
        <v>8220</v>
      </c>
      <c r="H1583" t="s">
        <v>8224</v>
      </c>
      <c r="I1583" t="s">
        <v>8246</v>
      </c>
      <c r="J1583">
        <v>1450521990</v>
      </c>
      <c r="K1583" s="9">
        <f>(J1583/86400) + DATE(1970,1,1)</f>
        <v>42357.448958333334</v>
      </c>
      <c r="L1583">
        <v>1447757190</v>
      </c>
      <c r="M1583" s="9">
        <f>(L1583/86400) + DATE(1970,1,1)</f>
        <v>42325.448958333334</v>
      </c>
      <c r="N1583" s="18">
        <f>YEAR(M1583)</f>
        <v>2015</v>
      </c>
      <c r="O1583" s="18">
        <f xml:space="preserve"> ROUND((J1583-L1583)/86400, 0)</f>
        <v>32</v>
      </c>
      <c r="P1583" t="b">
        <v>0</v>
      </c>
      <c r="Q1583">
        <v>1</v>
      </c>
      <c r="R1583" s="14">
        <f>IFERROR(ROUND(E1583/Q1583,2), "N/A")</f>
        <v>5</v>
      </c>
      <c r="S1583" t="b">
        <v>0</v>
      </c>
      <c r="T1583" t="s">
        <v>8296</v>
      </c>
      <c r="U1583" t="s">
        <v>8303</v>
      </c>
    </row>
    <row r="1584" spans="1:21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s="12">
        <f>ROUND(E1584/D1584, 0)</f>
        <v>0</v>
      </c>
      <c r="G1584" t="s">
        <v>8220</v>
      </c>
      <c r="H1584" t="s">
        <v>8223</v>
      </c>
      <c r="I1584" t="s">
        <v>8245</v>
      </c>
      <c r="J1584">
        <v>1445894400</v>
      </c>
      <c r="K1584" s="9">
        <f>(J1584/86400) + DATE(1970,1,1)</f>
        <v>42303.888888888891</v>
      </c>
      <c r="L1584">
        <v>1440961053</v>
      </c>
      <c r="M1584" s="9">
        <f>(L1584/86400) + DATE(1970,1,1)</f>
        <v>42246.789965277778</v>
      </c>
      <c r="N1584" s="18">
        <f>YEAR(M1584)</f>
        <v>2015</v>
      </c>
      <c r="O1584" s="18">
        <f xml:space="preserve"> ROUND((J1584-L1584)/86400, 0)</f>
        <v>57</v>
      </c>
      <c r="P1584" t="b">
        <v>0</v>
      </c>
      <c r="Q1584">
        <v>3</v>
      </c>
      <c r="R1584" s="14">
        <f>IFERROR(ROUND(E1584/Q1584,2), "N/A")</f>
        <v>31</v>
      </c>
      <c r="S1584" t="b">
        <v>0</v>
      </c>
      <c r="T1584" t="s">
        <v>8296</v>
      </c>
      <c r="U1584" t="s">
        <v>8303</v>
      </c>
    </row>
    <row r="1585" spans="1:21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s="12">
        <f>ROUND(E1585/D1585, 0)</f>
        <v>0</v>
      </c>
      <c r="G1585" t="s">
        <v>8220</v>
      </c>
      <c r="H1585" t="s">
        <v>8224</v>
      </c>
      <c r="I1585" t="s">
        <v>8246</v>
      </c>
      <c r="J1585">
        <v>1411681391</v>
      </c>
      <c r="K1585" s="9">
        <f>(J1585/86400) + DATE(1970,1,1)</f>
        <v>41907.904988425929</v>
      </c>
      <c r="L1585">
        <v>1409089391</v>
      </c>
      <c r="M1585" s="9">
        <f>(L1585/86400) + DATE(1970,1,1)</f>
        <v>41877.904988425929</v>
      </c>
      <c r="N1585" s="18">
        <f>YEAR(M1585)</f>
        <v>2014</v>
      </c>
      <c r="O1585" s="18">
        <f xml:space="preserve"> ROUND((J1585-L1585)/86400, 0)</f>
        <v>30</v>
      </c>
      <c r="P1585" t="b">
        <v>0</v>
      </c>
      <c r="Q1585">
        <v>1</v>
      </c>
      <c r="R1585" s="14">
        <f>IFERROR(ROUND(E1585/Q1585,2), "N/A")</f>
        <v>15</v>
      </c>
      <c r="S1585" t="b">
        <v>0</v>
      </c>
      <c r="T1585" t="s">
        <v>8296</v>
      </c>
      <c r="U1585" t="s">
        <v>8303</v>
      </c>
    </row>
    <row r="1586" spans="1:21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s="12">
        <f>ROUND(E1586/D1586, 0)</f>
        <v>0</v>
      </c>
      <c r="G1586" t="s">
        <v>8220</v>
      </c>
      <c r="H1586" t="s">
        <v>8223</v>
      </c>
      <c r="I1586" t="s">
        <v>8245</v>
      </c>
      <c r="J1586">
        <v>1401464101</v>
      </c>
      <c r="K1586" s="9">
        <f>(J1586/86400) + DATE(1970,1,1)</f>
        <v>41789.649317129632</v>
      </c>
      <c r="L1586">
        <v>1400600101</v>
      </c>
      <c r="M1586" s="9">
        <f>(L1586/86400) + DATE(1970,1,1)</f>
        <v>41779.649317129632</v>
      </c>
      <c r="N1586" s="18">
        <f>YEAR(M1586)</f>
        <v>2014</v>
      </c>
      <c r="O1586" s="18">
        <f xml:space="preserve"> ROUND((J1586-L1586)/86400, 0)</f>
        <v>10</v>
      </c>
      <c r="P1586" t="b">
        <v>0</v>
      </c>
      <c r="Q1586">
        <v>0</v>
      </c>
      <c r="R1586" s="14" t="str">
        <f>IFERROR(ROUND(E1586/Q1586,2), "N/A")</f>
        <v>N/A</v>
      </c>
      <c r="S1586" t="b">
        <v>0</v>
      </c>
      <c r="T1586" t="s">
        <v>8296</v>
      </c>
      <c r="U1586" t="s">
        <v>8303</v>
      </c>
    </row>
    <row r="1587" spans="1:21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s="12">
        <f>ROUND(E1587/D1587, 0)</f>
        <v>1</v>
      </c>
      <c r="G1587" t="s">
        <v>8220</v>
      </c>
      <c r="H1587" t="s">
        <v>8228</v>
      </c>
      <c r="I1587" t="s">
        <v>8250</v>
      </c>
      <c r="J1587">
        <v>1482663600</v>
      </c>
      <c r="K1587" s="9">
        <f>(J1587/86400) + DATE(1970,1,1)</f>
        <v>42729.458333333328</v>
      </c>
      <c r="L1587">
        <v>1480800568</v>
      </c>
      <c r="M1587" s="9">
        <f>(L1587/86400) + DATE(1970,1,1)</f>
        <v>42707.895462962959</v>
      </c>
      <c r="N1587" s="18">
        <f>YEAR(M1587)</f>
        <v>2016</v>
      </c>
      <c r="O1587" s="18">
        <f xml:space="preserve"> ROUND((J1587-L1587)/86400, 0)</f>
        <v>22</v>
      </c>
      <c r="P1587" t="b">
        <v>0</v>
      </c>
      <c r="Q1587">
        <v>12</v>
      </c>
      <c r="R1587" s="14">
        <f>IFERROR(ROUND(E1587/Q1587,2), "N/A")</f>
        <v>131.66999999999999</v>
      </c>
      <c r="S1587" t="b">
        <v>0</v>
      </c>
      <c r="T1587" t="s">
        <v>8296</v>
      </c>
      <c r="U1587" t="s">
        <v>8303</v>
      </c>
    </row>
    <row r="1588" spans="1:21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s="12">
        <f>ROUND(E1588/D1588, 0)</f>
        <v>0</v>
      </c>
      <c r="G1588" t="s">
        <v>8220</v>
      </c>
      <c r="H1588" t="s">
        <v>8223</v>
      </c>
      <c r="I1588" t="s">
        <v>8245</v>
      </c>
      <c r="J1588">
        <v>1428197422</v>
      </c>
      <c r="K1588" s="9">
        <f>(J1588/86400) + DATE(1970,1,1)</f>
        <v>42099.062754629631</v>
      </c>
      <c r="L1588">
        <v>1425609022</v>
      </c>
      <c r="M1588" s="9">
        <f>(L1588/86400) + DATE(1970,1,1)</f>
        <v>42069.104421296295</v>
      </c>
      <c r="N1588" s="18">
        <f>YEAR(M1588)</f>
        <v>2015</v>
      </c>
      <c r="O1588" s="18">
        <f xml:space="preserve"> ROUND((J1588-L1588)/86400, 0)</f>
        <v>30</v>
      </c>
      <c r="P1588" t="b">
        <v>0</v>
      </c>
      <c r="Q1588">
        <v>0</v>
      </c>
      <c r="R1588" s="14" t="str">
        <f>IFERROR(ROUND(E1588/Q1588,2), "N/A")</f>
        <v>N/A</v>
      </c>
      <c r="S1588" t="b">
        <v>0</v>
      </c>
      <c r="T1588" t="s">
        <v>8296</v>
      </c>
      <c r="U1588" t="s">
        <v>8303</v>
      </c>
    </row>
    <row r="1589" spans="1:21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s="12">
        <f>ROUND(E1589/D1589, 0)</f>
        <v>0</v>
      </c>
      <c r="G1589" t="s">
        <v>8220</v>
      </c>
      <c r="H1589" t="s">
        <v>8223</v>
      </c>
      <c r="I1589" t="s">
        <v>8245</v>
      </c>
      <c r="J1589">
        <v>1418510965</v>
      </c>
      <c r="K1589" s="9">
        <f>(J1589/86400) + DATE(1970,1,1)</f>
        <v>41986.950983796298</v>
      </c>
      <c r="L1589">
        <v>1415918965</v>
      </c>
      <c r="M1589" s="9">
        <f>(L1589/86400) + DATE(1970,1,1)</f>
        <v>41956.950983796298</v>
      </c>
      <c r="N1589" s="18">
        <f>YEAR(M1589)</f>
        <v>2014</v>
      </c>
      <c r="O1589" s="18">
        <f xml:space="preserve"> ROUND((J1589-L1589)/86400, 0)</f>
        <v>30</v>
      </c>
      <c r="P1589" t="b">
        <v>0</v>
      </c>
      <c r="Q1589">
        <v>1</v>
      </c>
      <c r="R1589" s="14">
        <f>IFERROR(ROUND(E1589/Q1589,2), "N/A")</f>
        <v>1</v>
      </c>
      <c r="S1589" t="b">
        <v>0</v>
      </c>
      <c r="T1589" t="s">
        <v>8296</v>
      </c>
      <c r="U1589" t="s">
        <v>8303</v>
      </c>
    </row>
    <row r="1590" spans="1:21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s="12">
        <f>ROUND(E1590/D1590, 0)</f>
        <v>0</v>
      </c>
      <c r="G1590" t="s">
        <v>8220</v>
      </c>
      <c r="H1590" t="s">
        <v>8223</v>
      </c>
      <c r="I1590" t="s">
        <v>8245</v>
      </c>
      <c r="J1590">
        <v>1422735120</v>
      </c>
      <c r="K1590" s="9">
        <f>(J1590/86400) + DATE(1970,1,1)</f>
        <v>42035.841666666667</v>
      </c>
      <c r="L1590">
        <v>1420091999</v>
      </c>
      <c r="M1590" s="9">
        <f>(L1590/86400) + DATE(1970,1,1)</f>
        <v>42005.24998842593</v>
      </c>
      <c r="N1590" s="18">
        <f>YEAR(M1590)</f>
        <v>2015</v>
      </c>
      <c r="O1590" s="18">
        <f xml:space="preserve"> ROUND((J1590-L1590)/86400, 0)</f>
        <v>31</v>
      </c>
      <c r="P1590" t="b">
        <v>0</v>
      </c>
      <c r="Q1590">
        <v>0</v>
      </c>
      <c r="R1590" s="14" t="str">
        <f>IFERROR(ROUND(E1590/Q1590,2), "N/A")</f>
        <v>N/A</v>
      </c>
      <c r="S1590" t="b">
        <v>0</v>
      </c>
      <c r="T1590" t="s">
        <v>8296</v>
      </c>
      <c r="U1590" t="s">
        <v>8303</v>
      </c>
    </row>
    <row r="1591" spans="1:21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s="12">
        <f>ROUND(E1591/D1591, 0)</f>
        <v>0</v>
      </c>
      <c r="G1591" t="s">
        <v>8220</v>
      </c>
      <c r="H1591" t="s">
        <v>8223</v>
      </c>
      <c r="I1591" t="s">
        <v>8245</v>
      </c>
      <c r="J1591">
        <v>1444433886</v>
      </c>
      <c r="K1591" s="9">
        <f>(J1591/86400) + DATE(1970,1,1)</f>
        <v>42286.984791666662</v>
      </c>
      <c r="L1591">
        <v>1441841886</v>
      </c>
      <c r="M1591" s="9">
        <f>(L1591/86400) + DATE(1970,1,1)</f>
        <v>42256.984791666662</v>
      </c>
      <c r="N1591" s="18">
        <f>YEAR(M1591)</f>
        <v>2015</v>
      </c>
      <c r="O1591" s="18">
        <f xml:space="preserve"> ROUND((J1591-L1591)/86400, 0)</f>
        <v>30</v>
      </c>
      <c r="P1591" t="b">
        <v>0</v>
      </c>
      <c r="Q1591">
        <v>0</v>
      </c>
      <c r="R1591" s="14" t="str">
        <f>IFERROR(ROUND(E1591/Q1591,2), "N/A")</f>
        <v>N/A</v>
      </c>
      <c r="S1591" t="b">
        <v>0</v>
      </c>
      <c r="T1591" t="s">
        <v>8296</v>
      </c>
      <c r="U1591" t="s">
        <v>8303</v>
      </c>
    </row>
    <row r="1592" spans="1:21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s="12">
        <f>ROUND(E1592/D1592, 0)</f>
        <v>0</v>
      </c>
      <c r="G1592" t="s">
        <v>8220</v>
      </c>
      <c r="H1592" t="s">
        <v>8236</v>
      </c>
      <c r="I1592" t="s">
        <v>8248</v>
      </c>
      <c r="J1592">
        <v>1443040464</v>
      </c>
      <c r="K1592" s="9">
        <f>(J1592/86400) + DATE(1970,1,1)</f>
        <v>42270.857222222221</v>
      </c>
      <c r="L1592">
        <v>1440448464</v>
      </c>
      <c r="M1592" s="9">
        <f>(L1592/86400) + DATE(1970,1,1)</f>
        <v>42240.857222222221</v>
      </c>
      <c r="N1592" s="18">
        <f>YEAR(M1592)</f>
        <v>2015</v>
      </c>
      <c r="O1592" s="18">
        <f xml:space="preserve"> ROUND((J1592-L1592)/86400, 0)</f>
        <v>30</v>
      </c>
      <c r="P1592" t="b">
        <v>0</v>
      </c>
      <c r="Q1592">
        <v>2</v>
      </c>
      <c r="R1592" s="14">
        <f>IFERROR(ROUND(E1592/Q1592,2), "N/A")</f>
        <v>510</v>
      </c>
      <c r="S1592" t="b">
        <v>0</v>
      </c>
      <c r="T1592" t="s">
        <v>8296</v>
      </c>
      <c r="U1592" t="s">
        <v>8303</v>
      </c>
    </row>
    <row r="1593" spans="1:21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s="12">
        <f>ROUND(E1593/D1593, 0)</f>
        <v>0</v>
      </c>
      <c r="G1593" t="s">
        <v>8220</v>
      </c>
      <c r="H1593" t="s">
        <v>8224</v>
      </c>
      <c r="I1593" t="s">
        <v>8246</v>
      </c>
      <c r="J1593">
        <v>1459700741</v>
      </c>
      <c r="K1593" s="9">
        <f>(J1593/86400) + DATE(1970,1,1)</f>
        <v>42463.68450231482</v>
      </c>
      <c r="L1593">
        <v>1457112341</v>
      </c>
      <c r="M1593" s="9">
        <f>(L1593/86400) + DATE(1970,1,1)</f>
        <v>42433.726168981477</v>
      </c>
      <c r="N1593" s="18">
        <f>YEAR(M1593)</f>
        <v>2016</v>
      </c>
      <c r="O1593" s="18">
        <f xml:space="preserve"> ROUND((J1593-L1593)/86400, 0)</f>
        <v>30</v>
      </c>
      <c r="P1593" t="b">
        <v>0</v>
      </c>
      <c r="Q1593">
        <v>92</v>
      </c>
      <c r="R1593" s="14">
        <f>IFERROR(ROUND(E1593/Q1593,2), "N/A")</f>
        <v>44.48</v>
      </c>
      <c r="S1593" t="b">
        <v>0</v>
      </c>
      <c r="T1593" t="s">
        <v>8296</v>
      </c>
      <c r="U1593" t="s">
        <v>8303</v>
      </c>
    </row>
    <row r="1594" spans="1:21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s="12">
        <f>ROUND(E1594/D1594, 0)</f>
        <v>0</v>
      </c>
      <c r="G1594" t="s">
        <v>8220</v>
      </c>
      <c r="H1594" t="s">
        <v>8223</v>
      </c>
      <c r="I1594" t="s">
        <v>8245</v>
      </c>
      <c r="J1594">
        <v>1427503485</v>
      </c>
      <c r="K1594" s="9">
        <f>(J1594/86400) + DATE(1970,1,1)</f>
        <v>42091.031076388885</v>
      </c>
      <c r="L1594">
        <v>1423619085</v>
      </c>
      <c r="M1594" s="9">
        <f>(L1594/86400) + DATE(1970,1,1)</f>
        <v>42046.072743055556</v>
      </c>
      <c r="N1594" s="18">
        <f>YEAR(M1594)</f>
        <v>2015</v>
      </c>
      <c r="O1594" s="18">
        <f xml:space="preserve"> ROUND((J1594-L1594)/86400, 0)</f>
        <v>45</v>
      </c>
      <c r="P1594" t="b">
        <v>0</v>
      </c>
      <c r="Q1594">
        <v>0</v>
      </c>
      <c r="R1594" s="14" t="str">
        <f>IFERROR(ROUND(E1594/Q1594,2), "N/A")</f>
        <v>N/A</v>
      </c>
      <c r="S1594" t="b">
        <v>0</v>
      </c>
      <c r="T1594" t="s">
        <v>8296</v>
      </c>
      <c r="U1594" t="s">
        <v>8303</v>
      </c>
    </row>
    <row r="1595" spans="1:21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s="12">
        <f>ROUND(E1595/D1595, 0)</f>
        <v>0</v>
      </c>
      <c r="G1595" t="s">
        <v>8220</v>
      </c>
      <c r="H1595" t="s">
        <v>8223</v>
      </c>
      <c r="I1595" t="s">
        <v>8245</v>
      </c>
      <c r="J1595">
        <v>1425154655</v>
      </c>
      <c r="K1595" s="9">
        <f>(J1595/86400) + DATE(1970,1,1)</f>
        <v>42063.845543981486</v>
      </c>
      <c r="L1595">
        <v>1422562655</v>
      </c>
      <c r="M1595" s="9">
        <f>(L1595/86400) + DATE(1970,1,1)</f>
        <v>42033.845543981486</v>
      </c>
      <c r="N1595" s="18">
        <f>YEAR(M1595)</f>
        <v>2015</v>
      </c>
      <c r="O1595" s="18">
        <f xml:space="preserve"> ROUND((J1595-L1595)/86400, 0)</f>
        <v>30</v>
      </c>
      <c r="P1595" t="b">
        <v>0</v>
      </c>
      <c r="Q1595">
        <v>3</v>
      </c>
      <c r="R1595" s="14">
        <f>IFERROR(ROUND(E1595/Q1595,2), "N/A")</f>
        <v>1</v>
      </c>
      <c r="S1595" t="b">
        <v>0</v>
      </c>
      <c r="T1595" t="s">
        <v>8296</v>
      </c>
      <c r="U1595" t="s">
        <v>8303</v>
      </c>
    </row>
    <row r="1596" spans="1:21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s="12">
        <f>ROUND(E1596/D1596, 0)</f>
        <v>0</v>
      </c>
      <c r="G1596" t="s">
        <v>8220</v>
      </c>
      <c r="H1596" t="s">
        <v>8223</v>
      </c>
      <c r="I1596" t="s">
        <v>8245</v>
      </c>
      <c r="J1596">
        <v>1463329260</v>
      </c>
      <c r="K1596" s="9">
        <f>(J1596/86400) + DATE(1970,1,1)</f>
        <v>42505.681250000001</v>
      </c>
      <c r="L1596">
        <v>1458147982</v>
      </c>
      <c r="M1596" s="9">
        <f>(L1596/86400) + DATE(1970,1,1)</f>
        <v>42445.712754629625</v>
      </c>
      <c r="N1596" s="18">
        <f>YEAR(M1596)</f>
        <v>2016</v>
      </c>
      <c r="O1596" s="18">
        <f xml:space="preserve"> ROUND((J1596-L1596)/86400, 0)</f>
        <v>60</v>
      </c>
      <c r="P1596" t="b">
        <v>0</v>
      </c>
      <c r="Q1596">
        <v>10</v>
      </c>
      <c r="R1596" s="14">
        <f>IFERROR(ROUND(E1596/Q1596,2), "N/A")</f>
        <v>20.5</v>
      </c>
      <c r="S1596" t="b">
        <v>0</v>
      </c>
      <c r="T1596" t="s">
        <v>8296</v>
      </c>
      <c r="U1596" t="s">
        <v>8303</v>
      </c>
    </row>
    <row r="1597" spans="1:21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s="12">
        <f>ROUND(E1597/D1597, 0)</f>
        <v>0</v>
      </c>
      <c r="G1597" t="s">
        <v>8220</v>
      </c>
      <c r="H1597" t="s">
        <v>8223</v>
      </c>
      <c r="I1597" t="s">
        <v>8245</v>
      </c>
      <c r="J1597">
        <v>1403122380</v>
      </c>
      <c r="K1597" s="9">
        <f>(J1597/86400) + DATE(1970,1,1)</f>
        <v>41808.842361111107</v>
      </c>
      <c r="L1597">
        <v>1400634728</v>
      </c>
      <c r="M1597" s="9">
        <f>(L1597/86400) + DATE(1970,1,1)</f>
        <v>41780.050092592595</v>
      </c>
      <c r="N1597" s="18">
        <f>YEAR(M1597)</f>
        <v>2014</v>
      </c>
      <c r="O1597" s="18">
        <f xml:space="preserve"> ROUND((J1597-L1597)/86400, 0)</f>
        <v>29</v>
      </c>
      <c r="P1597" t="b">
        <v>0</v>
      </c>
      <c r="Q1597">
        <v>7</v>
      </c>
      <c r="R1597" s="14">
        <f>IFERROR(ROUND(E1597/Q1597,2), "N/A")</f>
        <v>40</v>
      </c>
      <c r="S1597" t="b">
        <v>0</v>
      </c>
      <c r="T1597" t="s">
        <v>8296</v>
      </c>
      <c r="U1597" t="s">
        <v>8303</v>
      </c>
    </row>
    <row r="1598" spans="1:21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s="12">
        <f>ROUND(E1598/D1598, 0)</f>
        <v>0</v>
      </c>
      <c r="G1598" t="s">
        <v>8220</v>
      </c>
      <c r="H1598" t="s">
        <v>8224</v>
      </c>
      <c r="I1598" t="s">
        <v>8246</v>
      </c>
      <c r="J1598">
        <v>1418469569</v>
      </c>
      <c r="K1598" s="9">
        <f>(J1598/86400) + DATE(1970,1,1)</f>
        <v>41986.471863425926</v>
      </c>
      <c r="L1598">
        <v>1414577969</v>
      </c>
      <c r="M1598" s="9">
        <f>(L1598/86400) + DATE(1970,1,1)</f>
        <v>41941.430196759262</v>
      </c>
      <c r="N1598" s="18">
        <f>YEAR(M1598)</f>
        <v>2014</v>
      </c>
      <c r="O1598" s="18">
        <f xml:space="preserve"> ROUND((J1598-L1598)/86400, 0)</f>
        <v>45</v>
      </c>
      <c r="P1598" t="b">
        <v>0</v>
      </c>
      <c r="Q1598">
        <v>3</v>
      </c>
      <c r="R1598" s="14">
        <f>IFERROR(ROUND(E1598/Q1598,2), "N/A")</f>
        <v>25</v>
      </c>
      <c r="S1598" t="b">
        <v>0</v>
      </c>
      <c r="T1598" t="s">
        <v>8296</v>
      </c>
      <c r="U1598" t="s">
        <v>8303</v>
      </c>
    </row>
    <row r="1599" spans="1:21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s="12">
        <f>ROUND(E1599/D1599, 0)</f>
        <v>0</v>
      </c>
      <c r="G1599" t="s">
        <v>8220</v>
      </c>
      <c r="H1599" t="s">
        <v>8223</v>
      </c>
      <c r="I1599" t="s">
        <v>8245</v>
      </c>
      <c r="J1599">
        <v>1474360197</v>
      </c>
      <c r="K1599" s="9">
        <f>(J1599/86400) + DATE(1970,1,1)</f>
        <v>42633.354131944448</v>
      </c>
      <c r="L1599">
        <v>1471768197</v>
      </c>
      <c r="M1599" s="9">
        <f>(L1599/86400) + DATE(1970,1,1)</f>
        <v>42603.354131944448</v>
      </c>
      <c r="N1599" s="18">
        <f>YEAR(M1599)</f>
        <v>2016</v>
      </c>
      <c r="O1599" s="18">
        <f xml:space="preserve"> ROUND((J1599-L1599)/86400, 0)</f>
        <v>30</v>
      </c>
      <c r="P1599" t="b">
        <v>0</v>
      </c>
      <c r="Q1599">
        <v>0</v>
      </c>
      <c r="R1599" s="14" t="str">
        <f>IFERROR(ROUND(E1599/Q1599,2), "N/A")</f>
        <v>N/A</v>
      </c>
      <c r="S1599" t="b">
        <v>0</v>
      </c>
      <c r="T1599" t="s">
        <v>8296</v>
      </c>
      <c r="U1599" t="s">
        <v>8303</v>
      </c>
    </row>
    <row r="1600" spans="1:21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s="12">
        <f>ROUND(E1600/D1600, 0)</f>
        <v>0</v>
      </c>
      <c r="G1600" t="s">
        <v>8220</v>
      </c>
      <c r="H1600" t="s">
        <v>8223</v>
      </c>
      <c r="I1600" t="s">
        <v>8245</v>
      </c>
      <c r="J1600">
        <v>1437926458</v>
      </c>
      <c r="K1600" s="9">
        <f>(J1600/86400) + DATE(1970,1,1)</f>
        <v>42211.667337962965</v>
      </c>
      <c r="L1600">
        <v>1432742458</v>
      </c>
      <c r="M1600" s="9">
        <f>(L1600/86400) + DATE(1970,1,1)</f>
        <v>42151.667337962965</v>
      </c>
      <c r="N1600" s="18">
        <f>YEAR(M1600)</f>
        <v>2015</v>
      </c>
      <c r="O1600" s="18">
        <f xml:space="preserve"> ROUND((J1600-L1600)/86400, 0)</f>
        <v>60</v>
      </c>
      <c r="P1600" t="b">
        <v>0</v>
      </c>
      <c r="Q1600">
        <v>1</v>
      </c>
      <c r="R1600" s="14">
        <f>IFERROR(ROUND(E1600/Q1600,2), "N/A")</f>
        <v>1</v>
      </c>
      <c r="S1600" t="b">
        <v>0</v>
      </c>
      <c r="T1600" t="s">
        <v>8296</v>
      </c>
      <c r="U1600" t="s">
        <v>8303</v>
      </c>
    </row>
    <row r="1601" spans="1:21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s="12">
        <f>ROUND(E1601/D1601, 0)</f>
        <v>0</v>
      </c>
      <c r="G1601" t="s">
        <v>8220</v>
      </c>
      <c r="H1601" t="s">
        <v>8224</v>
      </c>
      <c r="I1601" t="s">
        <v>8246</v>
      </c>
      <c r="J1601">
        <v>1460116576</v>
      </c>
      <c r="K1601" s="9">
        <f>(J1601/86400) + DATE(1970,1,1)</f>
        <v>42468.497407407413</v>
      </c>
      <c r="L1601">
        <v>1457528176</v>
      </c>
      <c r="M1601" s="9">
        <f>(L1601/86400) + DATE(1970,1,1)</f>
        <v>42438.53907407407</v>
      </c>
      <c r="N1601" s="18">
        <f>YEAR(M1601)</f>
        <v>2016</v>
      </c>
      <c r="O1601" s="18">
        <f xml:space="preserve"> ROUND((J1601-L1601)/86400, 0)</f>
        <v>30</v>
      </c>
      <c r="P1601" t="b">
        <v>0</v>
      </c>
      <c r="Q1601">
        <v>0</v>
      </c>
      <c r="R1601" s="14" t="str">
        <f>IFERROR(ROUND(E1601/Q1601,2), "N/A")</f>
        <v>N/A</v>
      </c>
      <c r="S1601" t="b">
        <v>0</v>
      </c>
      <c r="T1601" t="s">
        <v>8296</v>
      </c>
      <c r="U1601" t="s">
        <v>8303</v>
      </c>
    </row>
    <row r="1602" spans="1:21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s="12">
        <f>ROUND(E1602/D1602, 0)</f>
        <v>0</v>
      </c>
      <c r="G1602" t="s">
        <v>8220</v>
      </c>
      <c r="H1602" t="s">
        <v>8223</v>
      </c>
      <c r="I1602" t="s">
        <v>8245</v>
      </c>
      <c r="J1602">
        <v>1405401060</v>
      </c>
      <c r="K1602" s="9">
        <f>(J1602/86400) + DATE(1970,1,1)</f>
        <v>41835.21597222222</v>
      </c>
      <c r="L1602">
        <v>1401585752</v>
      </c>
      <c r="M1602" s="9">
        <f>(L1602/86400) + DATE(1970,1,1)</f>
        <v>41791.057314814811</v>
      </c>
      <c r="N1602" s="18">
        <f>YEAR(M1602)</f>
        <v>2014</v>
      </c>
      <c r="O1602" s="18">
        <f xml:space="preserve"> ROUND((J1602-L1602)/86400, 0)</f>
        <v>44</v>
      </c>
      <c r="P1602" t="b">
        <v>0</v>
      </c>
      <c r="Q1602">
        <v>9</v>
      </c>
      <c r="R1602" s="14">
        <f>IFERROR(ROUND(E1602/Q1602,2), "N/A")</f>
        <v>40.78</v>
      </c>
      <c r="S1602" t="b">
        <v>0</v>
      </c>
      <c r="T1602" t="s">
        <v>8296</v>
      </c>
      <c r="U1602" t="s">
        <v>8303</v>
      </c>
    </row>
    <row r="1603" spans="1:21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s="12">
        <f>ROUND(E1603/D1603, 0)</f>
        <v>1</v>
      </c>
      <c r="G1603" t="s">
        <v>8218</v>
      </c>
      <c r="H1603" t="s">
        <v>8223</v>
      </c>
      <c r="I1603" t="s">
        <v>8245</v>
      </c>
      <c r="J1603">
        <v>1304561633</v>
      </c>
      <c r="K1603" s="9">
        <f>(J1603/86400) + DATE(1970,1,1)</f>
        <v>40668.092974537038</v>
      </c>
      <c r="L1603">
        <v>1301969633</v>
      </c>
      <c r="M1603" s="9">
        <f>(L1603/86400) + DATE(1970,1,1)</f>
        <v>40638.092974537038</v>
      </c>
      <c r="N1603" s="18">
        <f>YEAR(M1603)</f>
        <v>2011</v>
      </c>
      <c r="O1603" s="18">
        <f xml:space="preserve"> ROUND((J1603-L1603)/86400, 0)</f>
        <v>30</v>
      </c>
      <c r="P1603" t="b">
        <v>0</v>
      </c>
      <c r="Q1603">
        <v>56</v>
      </c>
      <c r="R1603" s="14">
        <f>IFERROR(ROUND(E1603/Q1603,2), "N/A")</f>
        <v>48.33</v>
      </c>
      <c r="S1603" t="b">
        <v>1</v>
      </c>
      <c r="T1603" t="s">
        <v>8283</v>
      </c>
      <c r="U1603" t="s">
        <v>8284</v>
      </c>
    </row>
    <row r="1604" spans="1:21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s="12">
        <f>ROUND(E1604/D1604, 0)</f>
        <v>1</v>
      </c>
      <c r="G1604" t="s">
        <v>8218</v>
      </c>
      <c r="H1604" t="s">
        <v>8223</v>
      </c>
      <c r="I1604" t="s">
        <v>8245</v>
      </c>
      <c r="J1604">
        <v>1318633200</v>
      </c>
      <c r="K1604" s="9">
        <f>(J1604/86400) + DATE(1970,1,1)</f>
        <v>40830.958333333336</v>
      </c>
      <c r="L1604">
        <v>1314947317</v>
      </c>
      <c r="M1604" s="9">
        <f>(L1604/86400) + DATE(1970,1,1)</f>
        <v>40788.297650462962</v>
      </c>
      <c r="N1604" s="18">
        <f>YEAR(M1604)</f>
        <v>2011</v>
      </c>
      <c r="O1604" s="18">
        <f xml:space="preserve"> ROUND((J1604-L1604)/86400, 0)</f>
        <v>43</v>
      </c>
      <c r="P1604" t="b">
        <v>0</v>
      </c>
      <c r="Q1604">
        <v>32</v>
      </c>
      <c r="R1604" s="14">
        <f>IFERROR(ROUND(E1604/Q1604,2), "N/A")</f>
        <v>46.95</v>
      </c>
      <c r="S1604" t="b">
        <v>1</v>
      </c>
      <c r="T1604" t="s">
        <v>8283</v>
      </c>
      <c r="U1604" t="s">
        <v>8284</v>
      </c>
    </row>
    <row r="1605" spans="1:21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s="12">
        <f>ROUND(E1605/D1605, 0)</f>
        <v>1</v>
      </c>
      <c r="G1605" t="s">
        <v>8218</v>
      </c>
      <c r="H1605" t="s">
        <v>8223</v>
      </c>
      <c r="I1605" t="s">
        <v>8245</v>
      </c>
      <c r="J1605">
        <v>1327723459</v>
      </c>
      <c r="K1605" s="9">
        <f>(J1605/86400) + DATE(1970,1,1)</f>
        <v>40936.169664351852</v>
      </c>
      <c r="L1605">
        <v>1322539459</v>
      </c>
      <c r="M1605" s="9">
        <f>(L1605/86400) + DATE(1970,1,1)</f>
        <v>40876.169664351852</v>
      </c>
      <c r="N1605" s="18">
        <f>YEAR(M1605)</f>
        <v>2011</v>
      </c>
      <c r="O1605" s="18">
        <f xml:space="preserve"> ROUND((J1605-L1605)/86400, 0)</f>
        <v>60</v>
      </c>
      <c r="P1605" t="b">
        <v>0</v>
      </c>
      <c r="Q1605">
        <v>30</v>
      </c>
      <c r="R1605" s="14">
        <f>IFERROR(ROUND(E1605/Q1605,2), "N/A")</f>
        <v>66.69</v>
      </c>
      <c r="S1605" t="b">
        <v>1</v>
      </c>
      <c r="T1605" t="s">
        <v>8283</v>
      </c>
      <c r="U1605" t="s">
        <v>8284</v>
      </c>
    </row>
    <row r="1606" spans="1:21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s="12">
        <f>ROUND(E1606/D1606, 0)</f>
        <v>1</v>
      </c>
      <c r="G1606" t="s">
        <v>8218</v>
      </c>
      <c r="H1606" t="s">
        <v>8223</v>
      </c>
      <c r="I1606" t="s">
        <v>8245</v>
      </c>
      <c r="J1606">
        <v>1332011835</v>
      </c>
      <c r="K1606" s="9">
        <f>(J1606/86400) + DATE(1970,1,1)</f>
        <v>40985.803645833337</v>
      </c>
      <c r="L1606">
        <v>1328559435</v>
      </c>
      <c r="M1606" s="9">
        <f>(L1606/86400) + DATE(1970,1,1)</f>
        <v>40945.845312500001</v>
      </c>
      <c r="N1606" s="18">
        <f>YEAR(M1606)</f>
        <v>2012</v>
      </c>
      <c r="O1606" s="18">
        <f xml:space="preserve"> ROUND((J1606-L1606)/86400, 0)</f>
        <v>40</v>
      </c>
      <c r="P1606" t="b">
        <v>0</v>
      </c>
      <c r="Q1606">
        <v>70</v>
      </c>
      <c r="R1606" s="14">
        <f>IFERROR(ROUND(E1606/Q1606,2), "N/A")</f>
        <v>48.84</v>
      </c>
      <c r="S1606" t="b">
        <v>1</v>
      </c>
      <c r="T1606" t="s">
        <v>8283</v>
      </c>
      <c r="U1606" t="s">
        <v>8284</v>
      </c>
    </row>
    <row r="1607" spans="1:21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s="12">
        <f>ROUND(E1607/D1607, 0)</f>
        <v>1</v>
      </c>
      <c r="G1607" t="s">
        <v>8218</v>
      </c>
      <c r="H1607" t="s">
        <v>8223</v>
      </c>
      <c r="I1607" t="s">
        <v>8245</v>
      </c>
      <c r="J1607">
        <v>1312182000</v>
      </c>
      <c r="K1607" s="9">
        <f>(J1607/86400) + DATE(1970,1,1)</f>
        <v>40756.291666666664</v>
      </c>
      <c r="L1607">
        <v>1311380313</v>
      </c>
      <c r="M1607" s="9">
        <f>(L1607/86400) + DATE(1970,1,1)</f>
        <v>40747.012881944444</v>
      </c>
      <c r="N1607" s="18">
        <f>YEAR(M1607)</f>
        <v>2011</v>
      </c>
      <c r="O1607" s="18">
        <f xml:space="preserve"> ROUND((J1607-L1607)/86400, 0)</f>
        <v>9</v>
      </c>
      <c r="P1607" t="b">
        <v>0</v>
      </c>
      <c r="Q1607">
        <v>44</v>
      </c>
      <c r="R1607" s="14">
        <f>IFERROR(ROUND(E1607/Q1607,2), "N/A")</f>
        <v>137.31</v>
      </c>
      <c r="S1607" t="b">
        <v>1</v>
      </c>
      <c r="T1607" t="s">
        <v>8283</v>
      </c>
      <c r="U1607" t="s">
        <v>8284</v>
      </c>
    </row>
    <row r="1608" spans="1:21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s="12">
        <f>ROUND(E1608/D1608, 0)</f>
        <v>1</v>
      </c>
      <c r="G1608" t="s">
        <v>8218</v>
      </c>
      <c r="H1608" t="s">
        <v>8223</v>
      </c>
      <c r="I1608" t="s">
        <v>8245</v>
      </c>
      <c r="J1608">
        <v>1300930838</v>
      </c>
      <c r="K1608" s="9">
        <f>(J1608/86400) + DATE(1970,1,1)</f>
        <v>40626.069884259261</v>
      </c>
      <c r="L1608">
        <v>1293158438</v>
      </c>
      <c r="M1608" s="9">
        <f>(L1608/86400) + DATE(1970,1,1)</f>
        <v>40536.111550925925</v>
      </c>
      <c r="N1608" s="18">
        <f>YEAR(M1608)</f>
        <v>2010</v>
      </c>
      <c r="O1608" s="18">
        <f xml:space="preserve"> ROUND((J1608-L1608)/86400, 0)</f>
        <v>90</v>
      </c>
      <c r="P1608" t="b">
        <v>0</v>
      </c>
      <c r="Q1608">
        <v>92</v>
      </c>
      <c r="R1608" s="14">
        <f>IFERROR(ROUND(E1608/Q1608,2), "N/A")</f>
        <v>87.83</v>
      </c>
      <c r="S1608" t="b">
        <v>1</v>
      </c>
      <c r="T1608" t="s">
        <v>8283</v>
      </c>
      <c r="U1608" t="s">
        <v>8284</v>
      </c>
    </row>
    <row r="1609" spans="1:21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s="12">
        <f>ROUND(E1609/D1609, 0)</f>
        <v>1</v>
      </c>
      <c r="G1609" t="s">
        <v>8218</v>
      </c>
      <c r="H1609" t="s">
        <v>8223</v>
      </c>
      <c r="I1609" t="s">
        <v>8245</v>
      </c>
      <c r="J1609">
        <v>1339701851</v>
      </c>
      <c r="K1609" s="9">
        <f>(J1609/86400) + DATE(1970,1,1)</f>
        <v>41074.80846064815</v>
      </c>
      <c r="L1609">
        <v>1337887451</v>
      </c>
      <c r="M1609" s="9">
        <f>(L1609/86400) + DATE(1970,1,1)</f>
        <v>41053.80846064815</v>
      </c>
      <c r="N1609" s="18">
        <f>YEAR(M1609)</f>
        <v>2012</v>
      </c>
      <c r="O1609" s="18">
        <f xml:space="preserve"> ROUND((J1609-L1609)/86400, 0)</f>
        <v>21</v>
      </c>
      <c r="P1609" t="b">
        <v>0</v>
      </c>
      <c r="Q1609">
        <v>205</v>
      </c>
      <c r="R1609" s="14">
        <f>IFERROR(ROUND(E1609/Q1609,2), "N/A")</f>
        <v>70.790000000000006</v>
      </c>
      <c r="S1609" t="b">
        <v>1</v>
      </c>
      <c r="T1609" t="s">
        <v>8283</v>
      </c>
      <c r="U1609" t="s">
        <v>8284</v>
      </c>
    </row>
    <row r="1610" spans="1:21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s="12">
        <f>ROUND(E1610/D1610, 0)</f>
        <v>1</v>
      </c>
      <c r="G1610" t="s">
        <v>8218</v>
      </c>
      <c r="H1610" t="s">
        <v>8223</v>
      </c>
      <c r="I1610" t="s">
        <v>8245</v>
      </c>
      <c r="J1610">
        <v>1388553960</v>
      </c>
      <c r="K1610" s="9">
        <f>(J1610/86400) + DATE(1970,1,1)</f>
        <v>41640.226388888885</v>
      </c>
      <c r="L1610">
        <v>1385754986</v>
      </c>
      <c r="M1610" s="9">
        <f>(L1610/86400) + DATE(1970,1,1)</f>
        <v>41607.83085648148</v>
      </c>
      <c r="N1610" s="18">
        <f>YEAR(M1610)</f>
        <v>2013</v>
      </c>
      <c r="O1610" s="18">
        <f xml:space="preserve"> ROUND((J1610-L1610)/86400, 0)</f>
        <v>32</v>
      </c>
      <c r="P1610" t="b">
        <v>0</v>
      </c>
      <c r="Q1610">
        <v>23</v>
      </c>
      <c r="R1610" s="14">
        <f>IFERROR(ROUND(E1610/Q1610,2), "N/A")</f>
        <v>52.83</v>
      </c>
      <c r="S1610" t="b">
        <v>1</v>
      </c>
      <c r="T1610" t="s">
        <v>8283</v>
      </c>
      <c r="U1610" t="s">
        <v>8284</v>
      </c>
    </row>
    <row r="1611" spans="1:21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s="12">
        <f>ROUND(E1611/D1611, 0)</f>
        <v>1</v>
      </c>
      <c r="G1611" t="s">
        <v>8218</v>
      </c>
      <c r="H1611" t="s">
        <v>8223</v>
      </c>
      <c r="I1611" t="s">
        <v>8245</v>
      </c>
      <c r="J1611">
        <v>1320220800</v>
      </c>
      <c r="K1611" s="9">
        <f>(J1611/86400) + DATE(1970,1,1)</f>
        <v>40849.333333333336</v>
      </c>
      <c r="L1611">
        <v>1315612909</v>
      </c>
      <c r="M1611" s="9">
        <f>(L1611/86400) + DATE(1970,1,1)</f>
        <v>40796.001261574071</v>
      </c>
      <c r="N1611" s="18">
        <f>YEAR(M1611)</f>
        <v>2011</v>
      </c>
      <c r="O1611" s="18">
        <f xml:space="preserve"> ROUND((J1611-L1611)/86400, 0)</f>
        <v>53</v>
      </c>
      <c r="P1611" t="b">
        <v>0</v>
      </c>
      <c r="Q1611">
        <v>4</v>
      </c>
      <c r="R1611" s="14">
        <f>IFERROR(ROUND(E1611/Q1611,2), "N/A")</f>
        <v>443.75</v>
      </c>
      <c r="S1611" t="b">
        <v>1</v>
      </c>
      <c r="T1611" t="s">
        <v>8283</v>
      </c>
      <c r="U1611" t="s">
        <v>8284</v>
      </c>
    </row>
    <row r="1612" spans="1:21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s="12">
        <f>ROUND(E1612/D1612, 0)</f>
        <v>3</v>
      </c>
      <c r="G1612" t="s">
        <v>8218</v>
      </c>
      <c r="H1612" t="s">
        <v>8223</v>
      </c>
      <c r="I1612" t="s">
        <v>8245</v>
      </c>
      <c r="J1612">
        <v>1355609510</v>
      </c>
      <c r="K1612" s="9">
        <f>(J1612/86400) + DATE(1970,1,1)</f>
        <v>41258.924884259257</v>
      </c>
      <c r="L1612">
        <v>1353017510</v>
      </c>
      <c r="M1612" s="9">
        <f>(L1612/86400) + DATE(1970,1,1)</f>
        <v>41228.924884259257</v>
      </c>
      <c r="N1612" s="18">
        <f>YEAR(M1612)</f>
        <v>2012</v>
      </c>
      <c r="O1612" s="18">
        <f xml:space="preserve"> ROUND((J1612-L1612)/86400, 0)</f>
        <v>30</v>
      </c>
      <c r="P1612" t="b">
        <v>0</v>
      </c>
      <c r="Q1612">
        <v>112</v>
      </c>
      <c r="R1612" s="14">
        <f>IFERROR(ROUND(E1612/Q1612,2), "N/A")</f>
        <v>48.54</v>
      </c>
      <c r="S1612" t="b">
        <v>1</v>
      </c>
      <c r="T1612" t="s">
        <v>8283</v>
      </c>
      <c r="U1612" t="s">
        <v>8284</v>
      </c>
    </row>
    <row r="1613" spans="1:21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s="12">
        <f>ROUND(E1613/D1613, 0)</f>
        <v>1</v>
      </c>
      <c r="G1613" t="s">
        <v>8218</v>
      </c>
      <c r="H1613" t="s">
        <v>8223</v>
      </c>
      <c r="I1613" t="s">
        <v>8245</v>
      </c>
      <c r="J1613">
        <v>1370390432</v>
      </c>
      <c r="K1613" s="9">
        <f>(J1613/86400) + DATE(1970,1,1)</f>
        <v>41430.00037037037</v>
      </c>
      <c r="L1613">
        <v>1368576032</v>
      </c>
      <c r="M1613" s="9">
        <f>(L1613/86400) + DATE(1970,1,1)</f>
        <v>41409.00037037037</v>
      </c>
      <c r="N1613" s="18">
        <f>YEAR(M1613)</f>
        <v>2013</v>
      </c>
      <c r="O1613" s="18">
        <f xml:space="preserve"> ROUND((J1613-L1613)/86400, 0)</f>
        <v>21</v>
      </c>
      <c r="P1613" t="b">
        <v>0</v>
      </c>
      <c r="Q1613">
        <v>27</v>
      </c>
      <c r="R1613" s="14">
        <f>IFERROR(ROUND(E1613/Q1613,2), "N/A")</f>
        <v>37.07</v>
      </c>
      <c r="S1613" t="b">
        <v>1</v>
      </c>
      <c r="T1613" t="s">
        <v>8283</v>
      </c>
      <c r="U1613" t="s">
        <v>8284</v>
      </c>
    </row>
    <row r="1614" spans="1:21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s="12">
        <f>ROUND(E1614/D1614, 0)</f>
        <v>1</v>
      </c>
      <c r="G1614" t="s">
        <v>8218</v>
      </c>
      <c r="H1614" t="s">
        <v>8223</v>
      </c>
      <c r="I1614" t="s">
        <v>8245</v>
      </c>
      <c r="J1614">
        <v>1357160384</v>
      </c>
      <c r="K1614" s="9">
        <f>(J1614/86400) + DATE(1970,1,1)</f>
        <v>41276.874814814815</v>
      </c>
      <c r="L1614">
        <v>1354568384</v>
      </c>
      <c r="M1614" s="9">
        <f>(L1614/86400) + DATE(1970,1,1)</f>
        <v>41246.874814814815</v>
      </c>
      <c r="N1614" s="18">
        <f>YEAR(M1614)</f>
        <v>2012</v>
      </c>
      <c r="O1614" s="18">
        <f xml:space="preserve"> ROUND((J1614-L1614)/86400, 0)</f>
        <v>30</v>
      </c>
      <c r="P1614" t="b">
        <v>0</v>
      </c>
      <c r="Q1614">
        <v>11</v>
      </c>
      <c r="R1614" s="14">
        <f>IFERROR(ROUND(E1614/Q1614,2), "N/A")</f>
        <v>50</v>
      </c>
      <c r="S1614" t="b">
        <v>1</v>
      </c>
      <c r="T1614" t="s">
        <v>8283</v>
      </c>
      <c r="U1614" t="s">
        <v>8284</v>
      </c>
    </row>
    <row r="1615" spans="1:21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s="12">
        <f>ROUND(E1615/D1615, 0)</f>
        <v>1</v>
      </c>
      <c r="G1615" t="s">
        <v>8218</v>
      </c>
      <c r="H1615" t="s">
        <v>8223</v>
      </c>
      <c r="I1615" t="s">
        <v>8245</v>
      </c>
      <c r="J1615">
        <v>1342921202</v>
      </c>
      <c r="K1615" s="9">
        <f>(J1615/86400) + DATE(1970,1,1)</f>
        <v>41112.069467592592</v>
      </c>
      <c r="L1615">
        <v>1340329202</v>
      </c>
      <c r="M1615" s="9">
        <f>(L1615/86400) + DATE(1970,1,1)</f>
        <v>41082.069467592592</v>
      </c>
      <c r="N1615" s="18">
        <f>YEAR(M1615)</f>
        <v>2012</v>
      </c>
      <c r="O1615" s="18">
        <f xml:space="preserve"> ROUND((J1615-L1615)/86400, 0)</f>
        <v>30</v>
      </c>
      <c r="P1615" t="b">
        <v>0</v>
      </c>
      <c r="Q1615">
        <v>26</v>
      </c>
      <c r="R1615" s="14">
        <f>IFERROR(ROUND(E1615/Q1615,2), "N/A")</f>
        <v>39.04</v>
      </c>
      <c r="S1615" t="b">
        <v>1</v>
      </c>
      <c r="T1615" t="s">
        <v>8283</v>
      </c>
      <c r="U1615" t="s">
        <v>8284</v>
      </c>
    </row>
    <row r="1616" spans="1:21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s="12">
        <f>ROUND(E1616/D1616, 0)</f>
        <v>1</v>
      </c>
      <c r="G1616" t="s">
        <v>8218</v>
      </c>
      <c r="H1616" t="s">
        <v>8223</v>
      </c>
      <c r="I1616" t="s">
        <v>8245</v>
      </c>
      <c r="J1616">
        <v>1407085200</v>
      </c>
      <c r="K1616" s="9">
        <f>(J1616/86400) + DATE(1970,1,1)</f>
        <v>41854.708333333336</v>
      </c>
      <c r="L1616">
        <v>1401924769</v>
      </c>
      <c r="M1616" s="9">
        <f>(L1616/86400) + DATE(1970,1,1)</f>
        <v>41794.981122685189</v>
      </c>
      <c r="N1616" s="18">
        <f>YEAR(M1616)</f>
        <v>2014</v>
      </c>
      <c r="O1616" s="18">
        <f xml:space="preserve"> ROUND((J1616-L1616)/86400, 0)</f>
        <v>60</v>
      </c>
      <c r="P1616" t="b">
        <v>0</v>
      </c>
      <c r="Q1616">
        <v>77</v>
      </c>
      <c r="R1616" s="14">
        <f>IFERROR(ROUND(E1616/Q1616,2), "N/A")</f>
        <v>66.69</v>
      </c>
      <c r="S1616" t="b">
        <v>1</v>
      </c>
      <c r="T1616" t="s">
        <v>8283</v>
      </c>
      <c r="U1616" t="s">
        <v>8284</v>
      </c>
    </row>
    <row r="1617" spans="1:21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s="12">
        <f>ROUND(E1617/D1617, 0)</f>
        <v>1</v>
      </c>
      <c r="G1617" t="s">
        <v>8218</v>
      </c>
      <c r="H1617" t="s">
        <v>8223</v>
      </c>
      <c r="I1617" t="s">
        <v>8245</v>
      </c>
      <c r="J1617">
        <v>1323742396</v>
      </c>
      <c r="K1617" s="9">
        <f>(J1617/86400) + DATE(1970,1,1)</f>
        <v>40890.092546296299</v>
      </c>
      <c r="L1617">
        <v>1319850796</v>
      </c>
      <c r="M1617" s="9">
        <f>(L1617/86400) + DATE(1970,1,1)</f>
        <v>40845.050879629627</v>
      </c>
      <c r="N1617" s="18">
        <f>YEAR(M1617)</f>
        <v>2011</v>
      </c>
      <c r="O1617" s="18">
        <f xml:space="preserve"> ROUND((J1617-L1617)/86400, 0)</f>
        <v>45</v>
      </c>
      <c r="P1617" t="b">
        <v>0</v>
      </c>
      <c r="Q1617">
        <v>136</v>
      </c>
      <c r="R1617" s="14">
        <f>IFERROR(ROUND(E1617/Q1617,2), "N/A")</f>
        <v>67.13</v>
      </c>
      <c r="S1617" t="b">
        <v>1</v>
      </c>
      <c r="T1617" t="s">
        <v>8283</v>
      </c>
      <c r="U1617" t="s">
        <v>8284</v>
      </c>
    </row>
    <row r="1618" spans="1:21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s="12">
        <f>ROUND(E1618/D1618, 0)</f>
        <v>1</v>
      </c>
      <c r="G1618" t="s">
        <v>8218</v>
      </c>
      <c r="H1618" t="s">
        <v>8223</v>
      </c>
      <c r="I1618" t="s">
        <v>8245</v>
      </c>
      <c r="J1618">
        <v>1353621600</v>
      </c>
      <c r="K1618" s="9">
        <f>(J1618/86400) + DATE(1970,1,1)</f>
        <v>41235.916666666664</v>
      </c>
      <c r="L1618">
        <v>1350061821</v>
      </c>
      <c r="M1618" s="9">
        <f>(L1618/86400) + DATE(1970,1,1)</f>
        <v>41194.715520833335</v>
      </c>
      <c r="N1618" s="18">
        <f>YEAR(M1618)</f>
        <v>2012</v>
      </c>
      <c r="O1618" s="18">
        <f xml:space="preserve"> ROUND((J1618-L1618)/86400, 0)</f>
        <v>41</v>
      </c>
      <c r="P1618" t="b">
        <v>0</v>
      </c>
      <c r="Q1618">
        <v>157</v>
      </c>
      <c r="R1618" s="14">
        <f>IFERROR(ROUND(E1618/Q1618,2), "N/A")</f>
        <v>66.37</v>
      </c>
      <c r="S1618" t="b">
        <v>1</v>
      </c>
      <c r="T1618" t="s">
        <v>8283</v>
      </c>
      <c r="U1618" t="s">
        <v>8284</v>
      </c>
    </row>
    <row r="1619" spans="1:21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s="12">
        <f>ROUND(E1619/D1619, 0)</f>
        <v>1</v>
      </c>
      <c r="G1619" t="s">
        <v>8218</v>
      </c>
      <c r="H1619" t="s">
        <v>8223</v>
      </c>
      <c r="I1619" t="s">
        <v>8245</v>
      </c>
      <c r="J1619">
        <v>1383332400</v>
      </c>
      <c r="K1619" s="9">
        <f>(J1619/86400) + DATE(1970,1,1)</f>
        <v>41579.791666666664</v>
      </c>
      <c r="L1619">
        <v>1380470188</v>
      </c>
      <c r="M1619" s="9">
        <f>(L1619/86400) + DATE(1970,1,1)</f>
        <v>41546.664212962962</v>
      </c>
      <c r="N1619" s="18">
        <f>YEAR(M1619)</f>
        <v>2013</v>
      </c>
      <c r="O1619" s="18">
        <f xml:space="preserve"> ROUND((J1619-L1619)/86400, 0)</f>
        <v>33</v>
      </c>
      <c r="P1619" t="b">
        <v>0</v>
      </c>
      <c r="Q1619">
        <v>158</v>
      </c>
      <c r="R1619" s="14">
        <f>IFERROR(ROUND(E1619/Q1619,2), "N/A")</f>
        <v>64.62</v>
      </c>
      <c r="S1619" t="b">
        <v>1</v>
      </c>
      <c r="T1619" t="s">
        <v>8283</v>
      </c>
      <c r="U1619" t="s">
        <v>8284</v>
      </c>
    </row>
    <row r="1620" spans="1:21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s="12">
        <f>ROUND(E1620/D1620, 0)</f>
        <v>1</v>
      </c>
      <c r="G1620" t="s">
        <v>8218</v>
      </c>
      <c r="H1620" t="s">
        <v>8223</v>
      </c>
      <c r="I1620" t="s">
        <v>8245</v>
      </c>
      <c r="J1620">
        <v>1362757335</v>
      </c>
      <c r="K1620" s="9">
        <f>(J1620/86400) + DATE(1970,1,1)</f>
        <v>41341.654340277775</v>
      </c>
      <c r="L1620">
        <v>1359301335</v>
      </c>
      <c r="M1620" s="9">
        <f>(L1620/86400) + DATE(1970,1,1)</f>
        <v>41301.654340277775</v>
      </c>
      <c r="N1620" s="18">
        <f>YEAR(M1620)</f>
        <v>2013</v>
      </c>
      <c r="O1620" s="18">
        <f xml:space="preserve"> ROUND((J1620-L1620)/86400, 0)</f>
        <v>40</v>
      </c>
      <c r="P1620" t="b">
        <v>0</v>
      </c>
      <c r="Q1620">
        <v>27</v>
      </c>
      <c r="R1620" s="14">
        <f>IFERROR(ROUND(E1620/Q1620,2), "N/A")</f>
        <v>58.37</v>
      </c>
      <c r="S1620" t="b">
        <v>1</v>
      </c>
      <c r="T1620" t="s">
        <v>8283</v>
      </c>
      <c r="U1620" t="s">
        <v>8284</v>
      </c>
    </row>
    <row r="1621" spans="1:21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s="12">
        <f>ROUND(E1621/D1621, 0)</f>
        <v>1</v>
      </c>
      <c r="G1621" t="s">
        <v>8218</v>
      </c>
      <c r="H1621" t="s">
        <v>8223</v>
      </c>
      <c r="I1621" t="s">
        <v>8245</v>
      </c>
      <c r="J1621">
        <v>1410755286</v>
      </c>
      <c r="K1621" s="9">
        <f>(J1621/86400) + DATE(1970,1,1)</f>
        <v>41897.186180555553</v>
      </c>
      <c r="L1621">
        <v>1408940886</v>
      </c>
      <c r="M1621" s="9">
        <f>(L1621/86400) + DATE(1970,1,1)</f>
        <v>41876.186180555553</v>
      </c>
      <c r="N1621" s="18">
        <f>YEAR(M1621)</f>
        <v>2014</v>
      </c>
      <c r="O1621" s="18">
        <f xml:space="preserve"> ROUND((J1621-L1621)/86400, 0)</f>
        <v>21</v>
      </c>
      <c r="P1621" t="b">
        <v>0</v>
      </c>
      <c r="Q1621">
        <v>23</v>
      </c>
      <c r="R1621" s="14">
        <f>IFERROR(ROUND(E1621/Q1621,2), "N/A")</f>
        <v>86.96</v>
      </c>
      <c r="S1621" t="b">
        <v>1</v>
      </c>
      <c r="T1621" t="s">
        <v>8283</v>
      </c>
      <c r="U1621" t="s">
        <v>8284</v>
      </c>
    </row>
    <row r="1622" spans="1:21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s="12">
        <f>ROUND(E1622/D1622, 0)</f>
        <v>1</v>
      </c>
      <c r="G1622" t="s">
        <v>8218</v>
      </c>
      <c r="H1622" t="s">
        <v>8223</v>
      </c>
      <c r="I1622" t="s">
        <v>8245</v>
      </c>
      <c r="J1622">
        <v>1361606940</v>
      </c>
      <c r="K1622" s="9">
        <f>(J1622/86400) + DATE(1970,1,1)</f>
        <v>41328.339583333334</v>
      </c>
      <c r="L1622">
        <v>1361002140</v>
      </c>
      <c r="M1622" s="9">
        <f>(L1622/86400) + DATE(1970,1,1)</f>
        <v>41321.339583333334</v>
      </c>
      <c r="N1622" s="18">
        <f>YEAR(M1622)</f>
        <v>2013</v>
      </c>
      <c r="O1622" s="18">
        <f xml:space="preserve"> ROUND((J1622-L1622)/86400, 0)</f>
        <v>7</v>
      </c>
      <c r="P1622" t="b">
        <v>0</v>
      </c>
      <c r="Q1622">
        <v>17</v>
      </c>
      <c r="R1622" s="14">
        <f>IFERROR(ROUND(E1622/Q1622,2), "N/A")</f>
        <v>66.47</v>
      </c>
      <c r="S1622" t="b">
        <v>1</v>
      </c>
      <c r="T1622" t="s">
        <v>8283</v>
      </c>
      <c r="U1622" t="s">
        <v>8284</v>
      </c>
    </row>
    <row r="1623" spans="1:21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s="12">
        <f>ROUND(E1623/D1623, 0)</f>
        <v>1</v>
      </c>
      <c r="G1623" t="s">
        <v>8218</v>
      </c>
      <c r="H1623" t="s">
        <v>8223</v>
      </c>
      <c r="I1623" t="s">
        <v>8245</v>
      </c>
      <c r="J1623">
        <v>1338177540</v>
      </c>
      <c r="K1623" s="9">
        <f>(J1623/86400) + DATE(1970,1,1)</f>
        <v>41057.165972222225</v>
      </c>
      <c r="L1623">
        <v>1333550015</v>
      </c>
      <c r="M1623" s="9">
        <f>(L1623/86400) + DATE(1970,1,1)</f>
        <v>41003.60665509259</v>
      </c>
      <c r="N1623" s="18">
        <f>YEAR(M1623)</f>
        <v>2012</v>
      </c>
      <c r="O1623" s="18">
        <f xml:space="preserve"> ROUND((J1623-L1623)/86400, 0)</f>
        <v>54</v>
      </c>
      <c r="P1623" t="b">
        <v>0</v>
      </c>
      <c r="Q1623">
        <v>37</v>
      </c>
      <c r="R1623" s="14">
        <f>IFERROR(ROUND(E1623/Q1623,2), "N/A")</f>
        <v>163.78</v>
      </c>
      <c r="S1623" t="b">
        <v>1</v>
      </c>
      <c r="T1623" t="s">
        <v>8283</v>
      </c>
      <c r="U1623" t="s">
        <v>8284</v>
      </c>
    </row>
    <row r="1624" spans="1:21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s="12">
        <f>ROUND(E1624/D1624, 0)</f>
        <v>1</v>
      </c>
      <c r="G1624" t="s">
        <v>8218</v>
      </c>
      <c r="H1624" t="s">
        <v>8223</v>
      </c>
      <c r="I1624" t="s">
        <v>8245</v>
      </c>
      <c r="J1624">
        <v>1418803140</v>
      </c>
      <c r="K1624" s="9">
        <f>(J1624/86400) + DATE(1970,1,1)</f>
        <v>41990.332638888889</v>
      </c>
      <c r="L1624">
        <v>1415343874</v>
      </c>
      <c r="M1624" s="9">
        <f>(L1624/86400) + DATE(1970,1,1)</f>
        <v>41950.294837962967</v>
      </c>
      <c r="N1624" s="18">
        <f>YEAR(M1624)</f>
        <v>2014</v>
      </c>
      <c r="O1624" s="18">
        <f xml:space="preserve"> ROUND((J1624-L1624)/86400, 0)</f>
        <v>40</v>
      </c>
      <c r="P1624" t="b">
        <v>0</v>
      </c>
      <c r="Q1624">
        <v>65</v>
      </c>
      <c r="R1624" s="14">
        <f>IFERROR(ROUND(E1624/Q1624,2), "N/A")</f>
        <v>107.98</v>
      </c>
      <c r="S1624" t="b">
        <v>1</v>
      </c>
      <c r="T1624" t="s">
        <v>8283</v>
      </c>
      <c r="U1624" t="s">
        <v>8284</v>
      </c>
    </row>
    <row r="1625" spans="1:21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s="12">
        <f>ROUND(E1625/D1625, 0)</f>
        <v>1</v>
      </c>
      <c r="G1625" t="s">
        <v>8218</v>
      </c>
      <c r="H1625" t="s">
        <v>8224</v>
      </c>
      <c r="I1625" t="s">
        <v>8246</v>
      </c>
      <c r="J1625">
        <v>1377621089</v>
      </c>
      <c r="K1625" s="9">
        <f>(J1625/86400) + DATE(1970,1,1)</f>
        <v>41513.688530092593</v>
      </c>
      <c r="L1625">
        <v>1372437089</v>
      </c>
      <c r="M1625" s="9">
        <f>(L1625/86400) + DATE(1970,1,1)</f>
        <v>41453.688530092593</v>
      </c>
      <c r="N1625" s="18">
        <f>YEAR(M1625)</f>
        <v>2013</v>
      </c>
      <c r="O1625" s="18">
        <f xml:space="preserve"> ROUND((J1625-L1625)/86400, 0)</f>
        <v>60</v>
      </c>
      <c r="P1625" t="b">
        <v>0</v>
      </c>
      <c r="Q1625">
        <v>18</v>
      </c>
      <c r="R1625" s="14">
        <f>IFERROR(ROUND(E1625/Q1625,2), "N/A")</f>
        <v>42.11</v>
      </c>
      <c r="S1625" t="b">
        <v>1</v>
      </c>
      <c r="T1625" t="s">
        <v>8283</v>
      </c>
      <c r="U1625" t="s">
        <v>8284</v>
      </c>
    </row>
    <row r="1626" spans="1:21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s="12">
        <f>ROUND(E1626/D1626, 0)</f>
        <v>1</v>
      </c>
      <c r="G1626" t="s">
        <v>8218</v>
      </c>
      <c r="H1626" t="s">
        <v>8223</v>
      </c>
      <c r="I1626" t="s">
        <v>8245</v>
      </c>
      <c r="J1626">
        <v>1357721335</v>
      </c>
      <c r="K1626" s="9">
        <f>(J1626/86400) + DATE(1970,1,1)</f>
        <v>41283.367303240739</v>
      </c>
      <c r="L1626">
        <v>1354265335</v>
      </c>
      <c r="M1626" s="9">
        <f>(L1626/86400) + DATE(1970,1,1)</f>
        <v>41243.367303240739</v>
      </c>
      <c r="N1626" s="18">
        <f>YEAR(M1626)</f>
        <v>2012</v>
      </c>
      <c r="O1626" s="18">
        <f xml:space="preserve"> ROUND((J1626-L1626)/86400, 0)</f>
        <v>40</v>
      </c>
      <c r="P1626" t="b">
        <v>0</v>
      </c>
      <c r="Q1626">
        <v>25</v>
      </c>
      <c r="R1626" s="14">
        <f>IFERROR(ROUND(E1626/Q1626,2), "N/A")</f>
        <v>47.2</v>
      </c>
      <c r="S1626" t="b">
        <v>1</v>
      </c>
      <c r="T1626" t="s">
        <v>8283</v>
      </c>
      <c r="U1626" t="s">
        <v>8284</v>
      </c>
    </row>
    <row r="1627" spans="1:21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s="12">
        <f>ROUND(E1627/D1627, 0)</f>
        <v>2</v>
      </c>
      <c r="G1627" t="s">
        <v>8218</v>
      </c>
      <c r="H1627" t="s">
        <v>8223</v>
      </c>
      <c r="I1627" t="s">
        <v>8245</v>
      </c>
      <c r="J1627">
        <v>1347382053</v>
      </c>
      <c r="K1627" s="9">
        <f>(J1627/86400) + DATE(1970,1,1)</f>
        <v>41163.699687500004</v>
      </c>
      <c r="L1627">
        <v>1344962853</v>
      </c>
      <c r="M1627" s="9">
        <f>(L1627/86400) + DATE(1970,1,1)</f>
        <v>41135.699687500004</v>
      </c>
      <c r="N1627" s="18">
        <f>YEAR(M1627)</f>
        <v>2012</v>
      </c>
      <c r="O1627" s="18">
        <f xml:space="preserve"> ROUND((J1627-L1627)/86400, 0)</f>
        <v>28</v>
      </c>
      <c r="P1627" t="b">
        <v>0</v>
      </c>
      <c r="Q1627">
        <v>104</v>
      </c>
      <c r="R1627" s="14">
        <f>IFERROR(ROUND(E1627/Q1627,2), "N/A")</f>
        <v>112.02</v>
      </c>
      <c r="S1627" t="b">
        <v>1</v>
      </c>
      <c r="T1627" t="s">
        <v>8283</v>
      </c>
      <c r="U1627" t="s">
        <v>8284</v>
      </c>
    </row>
    <row r="1628" spans="1:21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s="12">
        <f>ROUND(E1628/D1628, 0)</f>
        <v>1</v>
      </c>
      <c r="G1628" t="s">
        <v>8218</v>
      </c>
      <c r="H1628" t="s">
        <v>8223</v>
      </c>
      <c r="I1628" t="s">
        <v>8245</v>
      </c>
      <c r="J1628">
        <v>1385932867</v>
      </c>
      <c r="K1628" s="9">
        <f>(J1628/86400) + DATE(1970,1,1)</f>
        <v>41609.889664351853</v>
      </c>
      <c r="L1628">
        <v>1383337267</v>
      </c>
      <c r="M1628" s="9">
        <f>(L1628/86400) + DATE(1970,1,1)</f>
        <v>41579.847997685181</v>
      </c>
      <c r="N1628" s="18">
        <f>YEAR(M1628)</f>
        <v>2013</v>
      </c>
      <c r="O1628" s="18">
        <f xml:space="preserve"> ROUND((J1628-L1628)/86400, 0)</f>
        <v>30</v>
      </c>
      <c r="P1628" t="b">
        <v>0</v>
      </c>
      <c r="Q1628">
        <v>108</v>
      </c>
      <c r="R1628" s="14">
        <f>IFERROR(ROUND(E1628/Q1628,2), "N/A")</f>
        <v>74.95</v>
      </c>
      <c r="S1628" t="b">
        <v>1</v>
      </c>
      <c r="T1628" t="s">
        <v>8283</v>
      </c>
      <c r="U1628" t="s">
        <v>8284</v>
      </c>
    </row>
    <row r="1629" spans="1:21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s="12">
        <f>ROUND(E1629/D1629, 0)</f>
        <v>1</v>
      </c>
      <c r="G1629" t="s">
        <v>8218</v>
      </c>
      <c r="H1629" t="s">
        <v>8223</v>
      </c>
      <c r="I1629" t="s">
        <v>8245</v>
      </c>
      <c r="J1629">
        <v>1353905940</v>
      </c>
      <c r="K1629" s="9">
        <f>(J1629/86400) + DATE(1970,1,1)</f>
        <v>41239.207638888889</v>
      </c>
      <c r="L1629">
        <v>1351011489</v>
      </c>
      <c r="M1629" s="9">
        <f>(L1629/86400) + DATE(1970,1,1)</f>
        <v>41205.707048611112</v>
      </c>
      <c r="N1629" s="18">
        <f>YEAR(M1629)</f>
        <v>2012</v>
      </c>
      <c r="O1629" s="18">
        <f xml:space="preserve"> ROUND((J1629-L1629)/86400, 0)</f>
        <v>34</v>
      </c>
      <c r="P1629" t="b">
        <v>0</v>
      </c>
      <c r="Q1629">
        <v>38</v>
      </c>
      <c r="R1629" s="14">
        <f>IFERROR(ROUND(E1629/Q1629,2), "N/A")</f>
        <v>61.58</v>
      </c>
      <c r="S1629" t="b">
        <v>1</v>
      </c>
      <c r="T1629" t="s">
        <v>8283</v>
      </c>
      <c r="U1629" t="s">
        <v>8284</v>
      </c>
    </row>
    <row r="1630" spans="1:21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s="12">
        <f>ROUND(E1630/D1630, 0)</f>
        <v>1</v>
      </c>
      <c r="G1630" t="s">
        <v>8218</v>
      </c>
      <c r="H1630" t="s">
        <v>8223</v>
      </c>
      <c r="I1630" t="s">
        <v>8245</v>
      </c>
      <c r="J1630">
        <v>1403026882</v>
      </c>
      <c r="K1630" s="9">
        <f>(J1630/86400) + DATE(1970,1,1)</f>
        <v>41807.737060185187</v>
      </c>
      <c r="L1630">
        <v>1400175682</v>
      </c>
      <c r="M1630" s="9">
        <f>(L1630/86400) + DATE(1970,1,1)</f>
        <v>41774.737060185187</v>
      </c>
      <c r="N1630" s="18">
        <f>YEAR(M1630)</f>
        <v>2014</v>
      </c>
      <c r="O1630" s="18">
        <f xml:space="preserve"> ROUND((J1630-L1630)/86400, 0)</f>
        <v>33</v>
      </c>
      <c r="P1630" t="b">
        <v>0</v>
      </c>
      <c r="Q1630">
        <v>88</v>
      </c>
      <c r="R1630" s="14">
        <f>IFERROR(ROUND(E1630/Q1630,2), "N/A")</f>
        <v>45.88</v>
      </c>
      <c r="S1630" t="b">
        <v>1</v>
      </c>
      <c r="T1630" t="s">
        <v>8283</v>
      </c>
      <c r="U1630" t="s">
        <v>8284</v>
      </c>
    </row>
    <row r="1631" spans="1:21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s="12">
        <f>ROUND(E1631/D1631, 0)</f>
        <v>1</v>
      </c>
      <c r="G1631" t="s">
        <v>8218</v>
      </c>
      <c r="H1631" t="s">
        <v>8223</v>
      </c>
      <c r="I1631" t="s">
        <v>8245</v>
      </c>
      <c r="J1631">
        <v>1392929333</v>
      </c>
      <c r="K1631" s="9">
        <f>(J1631/86400) + DATE(1970,1,1)</f>
        <v>41690.867280092592</v>
      </c>
      <c r="L1631">
        <v>1389041333</v>
      </c>
      <c r="M1631" s="9">
        <f>(L1631/86400) + DATE(1970,1,1)</f>
        <v>41645.867280092592</v>
      </c>
      <c r="N1631" s="18">
        <f>YEAR(M1631)</f>
        <v>2014</v>
      </c>
      <c r="O1631" s="18">
        <f xml:space="preserve"> ROUND((J1631-L1631)/86400, 0)</f>
        <v>45</v>
      </c>
      <c r="P1631" t="b">
        <v>0</v>
      </c>
      <c r="Q1631">
        <v>82</v>
      </c>
      <c r="R1631" s="14">
        <f>IFERROR(ROUND(E1631/Q1631,2), "N/A")</f>
        <v>75.849999999999994</v>
      </c>
      <c r="S1631" t="b">
        <v>1</v>
      </c>
      <c r="T1631" t="s">
        <v>8283</v>
      </c>
      <c r="U1631" t="s">
        <v>8284</v>
      </c>
    </row>
    <row r="1632" spans="1:21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s="12">
        <f>ROUND(E1632/D1632, 0)</f>
        <v>3</v>
      </c>
      <c r="G1632" t="s">
        <v>8218</v>
      </c>
      <c r="H1632" t="s">
        <v>8223</v>
      </c>
      <c r="I1632" t="s">
        <v>8245</v>
      </c>
      <c r="J1632">
        <v>1330671540</v>
      </c>
      <c r="K1632" s="9">
        <f>(J1632/86400) + DATE(1970,1,1)</f>
        <v>40970.290972222225</v>
      </c>
      <c r="L1632">
        <v>1328040375</v>
      </c>
      <c r="M1632" s="9">
        <f>(L1632/86400) + DATE(1970,1,1)</f>
        <v>40939.837673611109</v>
      </c>
      <c r="N1632" s="18">
        <f>YEAR(M1632)</f>
        <v>2012</v>
      </c>
      <c r="O1632" s="18">
        <f xml:space="preserve"> ROUND((J1632-L1632)/86400, 0)</f>
        <v>30</v>
      </c>
      <c r="P1632" t="b">
        <v>0</v>
      </c>
      <c r="Q1632">
        <v>126</v>
      </c>
      <c r="R1632" s="14">
        <f>IFERROR(ROUND(E1632/Q1632,2), "N/A")</f>
        <v>84.21</v>
      </c>
      <c r="S1632" t="b">
        <v>1</v>
      </c>
      <c r="T1632" t="s">
        <v>8283</v>
      </c>
      <c r="U1632" t="s">
        <v>8284</v>
      </c>
    </row>
    <row r="1633" spans="1:21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s="12">
        <f>ROUND(E1633/D1633, 0)</f>
        <v>2</v>
      </c>
      <c r="G1633" t="s">
        <v>8218</v>
      </c>
      <c r="H1633" t="s">
        <v>8223</v>
      </c>
      <c r="I1633" t="s">
        <v>8245</v>
      </c>
      <c r="J1633">
        <v>1350074261</v>
      </c>
      <c r="K1633" s="9">
        <f>(J1633/86400) + DATE(1970,1,1)</f>
        <v>41194.859502314815</v>
      </c>
      <c r="L1633">
        <v>1347482261</v>
      </c>
      <c r="M1633" s="9">
        <f>(L1633/86400) + DATE(1970,1,1)</f>
        <v>41164.859502314815</v>
      </c>
      <c r="N1633" s="18">
        <f>YEAR(M1633)</f>
        <v>2012</v>
      </c>
      <c r="O1633" s="18">
        <f xml:space="preserve"> ROUND((J1633-L1633)/86400, 0)</f>
        <v>30</v>
      </c>
      <c r="P1633" t="b">
        <v>0</v>
      </c>
      <c r="Q1633">
        <v>133</v>
      </c>
      <c r="R1633" s="14">
        <f>IFERROR(ROUND(E1633/Q1633,2), "N/A")</f>
        <v>117.23</v>
      </c>
      <c r="S1633" t="b">
        <v>1</v>
      </c>
      <c r="T1633" t="s">
        <v>8283</v>
      </c>
      <c r="U1633" t="s">
        <v>8284</v>
      </c>
    </row>
    <row r="1634" spans="1:21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s="12">
        <f>ROUND(E1634/D1634, 0)</f>
        <v>1</v>
      </c>
      <c r="G1634" t="s">
        <v>8218</v>
      </c>
      <c r="H1634" t="s">
        <v>8223</v>
      </c>
      <c r="I1634" t="s">
        <v>8245</v>
      </c>
      <c r="J1634">
        <v>1316851854</v>
      </c>
      <c r="K1634" s="9">
        <f>(J1634/86400) + DATE(1970,1,1)</f>
        <v>40810.340902777782</v>
      </c>
      <c r="L1634">
        <v>1311667854</v>
      </c>
      <c r="M1634" s="9">
        <f>(L1634/86400) + DATE(1970,1,1)</f>
        <v>40750.340902777782</v>
      </c>
      <c r="N1634" s="18">
        <f>YEAR(M1634)</f>
        <v>2011</v>
      </c>
      <c r="O1634" s="18">
        <f xml:space="preserve"> ROUND((J1634-L1634)/86400, 0)</f>
        <v>60</v>
      </c>
      <c r="P1634" t="b">
        <v>0</v>
      </c>
      <c r="Q1634">
        <v>47</v>
      </c>
      <c r="R1634" s="14">
        <f>IFERROR(ROUND(E1634/Q1634,2), "N/A")</f>
        <v>86.49</v>
      </c>
      <c r="S1634" t="b">
        <v>1</v>
      </c>
      <c r="T1634" t="s">
        <v>8283</v>
      </c>
      <c r="U1634" t="s">
        <v>8284</v>
      </c>
    </row>
    <row r="1635" spans="1:21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s="12">
        <f>ROUND(E1635/D1635, 0)</f>
        <v>1</v>
      </c>
      <c r="G1635" t="s">
        <v>8218</v>
      </c>
      <c r="H1635" t="s">
        <v>8223</v>
      </c>
      <c r="I1635" t="s">
        <v>8245</v>
      </c>
      <c r="J1635">
        <v>1326690000</v>
      </c>
      <c r="K1635" s="9">
        <f>(J1635/86400) + DATE(1970,1,1)</f>
        <v>40924.208333333336</v>
      </c>
      <c r="L1635">
        <v>1324329156</v>
      </c>
      <c r="M1635" s="9">
        <f>(L1635/86400) + DATE(1970,1,1)</f>
        <v>40896.883750000001</v>
      </c>
      <c r="N1635" s="18">
        <f>YEAR(M1635)</f>
        <v>2011</v>
      </c>
      <c r="O1635" s="18">
        <f xml:space="preserve"> ROUND((J1635-L1635)/86400, 0)</f>
        <v>27</v>
      </c>
      <c r="P1635" t="b">
        <v>0</v>
      </c>
      <c r="Q1635">
        <v>58</v>
      </c>
      <c r="R1635" s="14">
        <f>IFERROR(ROUND(E1635/Q1635,2), "N/A")</f>
        <v>172.41</v>
      </c>
      <c r="S1635" t="b">
        <v>1</v>
      </c>
      <c r="T1635" t="s">
        <v>8283</v>
      </c>
      <c r="U1635" t="s">
        <v>8284</v>
      </c>
    </row>
    <row r="1636" spans="1:21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s="12">
        <f>ROUND(E1636/D1636, 0)</f>
        <v>1</v>
      </c>
      <c r="G1636" t="s">
        <v>8218</v>
      </c>
      <c r="H1636" t="s">
        <v>8223</v>
      </c>
      <c r="I1636" t="s">
        <v>8245</v>
      </c>
      <c r="J1636">
        <v>1306994340</v>
      </c>
      <c r="K1636" s="9">
        <f>(J1636/86400) + DATE(1970,1,1)</f>
        <v>40696.249305555553</v>
      </c>
      <c r="L1636">
        <v>1303706001</v>
      </c>
      <c r="M1636" s="9">
        <f>(L1636/86400) + DATE(1970,1,1)</f>
        <v>40658.189826388887</v>
      </c>
      <c r="N1636" s="18">
        <f>YEAR(M1636)</f>
        <v>2011</v>
      </c>
      <c r="O1636" s="18">
        <f xml:space="preserve"> ROUND((J1636-L1636)/86400, 0)</f>
        <v>38</v>
      </c>
      <c r="P1636" t="b">
        <v>0</v>
      </c>
      <c r="Q1636">
        <v>32</v>
      </c>
      <c r="R1636" s="14">
        <f>IFERROR(ROUND(E1636/Q1636,2), "N/A")</f>
        <v>62.81</v>
      </c>
      <c r="S1636" t="b">
        <v>1</v>
      </c>
      <c r="T1636" t="s">
        <v>8283</v>
      </c>
      <c r="U1636" t="s">
        <v>8284</v>
      </c>
    </row>
    <row r="1637" spans="1:21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s="12">
        <f>ROUND(E1637/D1637, 0)</f>
        <v>1</v>
      </c>
      <c r="G1637" t="s">
        <v>8218</v>
      </c>
      <c r="H1637" t="s">
        <v>8223</v>
      </c>
      <c r="I1637" t="s">
        <v>8245</v>
      </c>
      <c r="J1637">
        <v>1468270261</v>
      </c>
      <c r="K1637" s="9">
        <f>(J1637/86400) + DATE(1970,1,1)</f>
        <v>42562.868761574078</v>
      </c>
      <c r="L1637">
        <v>1463086261</v>
      </c>
      <c r="M1637" s="9">
        <f>(L1637/86400) + DATE(1970,1,1)</f>
        <v>42502.868761574078</v>
      </c>
      <c r="N1637" s="18">
        <f>YEAR(M1637)</f>
        <v>2016</v>
      </c>
      <c r="O1637" s="18">
        <f xml:space="preserve"> ROUND((J1637-L1637)/86400, 0)</f>
        <v>60</v>
      </c>
      <c r="P1637" t="b">
        <v>0</v>
      </c>
      <c r="Q1637">
        <v>37</v>
      </c>
      <c r="R1637" s="14">
        <f>IFERROR(ROUND(E1637/Q1637,2), "N/A")</f>
        <v>67.73</v>
      </c>
      <c r="S1637" t="b">
        <v>1</v>
      </c>
      <c r="T1637" t="s">
        <v>8283</v>
      </c>
      <c r="U1637" t="s">
        <v>8284</v>
      </c>
    </row>
    <row r="1638" spans="1:21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s="12">
        <f>ROUND(E1638/D1638, 0)</f>
        <v>1</v>
      </c>
      <c r="G1638" t="s">
        <v>8218</v>
      </c>
      <c r="H1638" t="s">
        <v>8223</v>
      </c>
      <c r="I1638" t="s">
        <v>8245</v>
      </c>
      <c r="J1638">
        <v>1307851200</v>
      </c>
      <c r="K1638" s="9">
        <f>(J1638/86400) + DATE(1970,1,1)</f>
        <v>40706.166666666664</v>
      </c>
      <c r="L1638">
        <v>1304129088</v>
      </c>
      <c r="M1638" s="9">
        <f>(L1638/86400) + DATE(1970,1,1)</f>
        <v>40663.08666666667</v>
      </c>
      <c r="N1638" s="18">
        <f>YEAR(M1638)</f>
        <v>2011</v>
      </c>
      <c r="O1638" s="18">
        <f xml:space="preserve"> ROUND((J1638-L1638)/86400, 0)</f>
        <v>43</v>
      </c>
      <c r="P1638" t="b">
        <v>0</v>
      </c>
      <c r="Q1638">
        <v>87</v>
      </c>
      <c r="R1638" s="14">
        <f>IFERROR(ROUND(E1638/Q1638,2), "N/A")</f>
        <v>53.56</v>
      </c>
      <c r="S1638" t="b">
        <v>1</v>
      </c>
      <c r="T1638" t="s">
        <v>8283</v>
      </c>
      <c r="U1638" t="s">
        <v>8284</v>
      </c>
    </row>
    <row r="1639" spans="1:21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s="12">
        <f>ROUND(E1639/D1639, 0)</f>
        <v>1</v>
      </c>
      <c r="G1639" t="s">
        <v>8218</v>
      </c>
      <c r="H1639" t="s">
        <v>8223</v>
      </c>
      <c r="I1639" t="s">
        <v>8245</v>
      </c>
      <c r="J1639">
        <v>1262302740</v>
      </c>
      <c r="K1639" s="9">
        <f>(J1639/86400) + DATE(1970,1,1)</f>
        <v>40178.985416666663</v>
      </c>
      <c r="L1639">
        <v>1257444140</v>
      </c>
      <c r="M1639" s="9">
        <f>(L1639/86400) + DATE(1970,1,1)</f>
        <v>40122.751620370371</v>
      </c>
      <c r="N1639" s="18">
        <f>YEAR(M1639)</f>
        <v>2009</v>
      </c>
      <c r="O1639" s="18">
        <f xml:space="preserve"> ROUND((J1639-L1639)/86400, 0)</f>
        <v>56</v>
      </c>
      <c r="P1639" t="b">
        <v>0</v>
      </c>
      <c r="Q1639">
        <v>15</v>
      </c>
      <c r="R1639" s="14">
        <f>IFERROR(ROUND(E1639/Q1639,2), "N/A")</f>
        <v>34.6</v>
      </c>
      <c r="S1639" t="b">
        <v>1</v>
      </c>
      <c r="T1639" t="s">
        <v>8283</v>
      </c>
      <c r="U1639" t="s">
        <v>8284</v>
      </c>
    </row>
    <row r="1640" spans="1:21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s="12">
        <f>ROUND(E1640/D1640, 0)</f>
        <v>1</v>
      </c>
      <c r="G1640" t="s">
        <v>8218</v>
      </c>
      <c r="H1640" t="s">
        <v>8223</v>
      </c>
      <c r="I1640" t="s">
        <v>8245</v>
      </c>
      <c r="J1640">
        <v>1362086700</v>
      </c>
      <c r="K1640" s="9">
        <f>(J1640/86400) + DATE(1970,1,1)</f>
        <v>41333.892361111109</v>
      </c>
      <c r="L1640">
        <v>1358180968</v>
      </c>
      <c r="M1640" s="9">
        <f>(L1640/86400) + DATE(1970,1,1)</f>
        <v>41288.68712962963</v>
      </c>
      <c r="N1640" s="18">
        <f>YEAR(M1640)</f>
        <v>2013</v>
      </c>
      <c r="O1640" s="18">
        <f xml:space="preserve"> ROUND((J1640-L1640)/86400, 0)</f>
        <v>45</v>
      </c>
      <c r="P1640" t="b">
        <v>0</v>
      </c>
      <c r="Q1640">
        <v>27</v>
      </c>
      <c r="R1640" s="14">
        <f>IFERROR(ROUND(E1640/Q1640,2), "N/A")</f>
        <v>38.89</v>
      </c>
      <c r="S1640" t="b">
        <v>1</v>
      </c>
      <c r="T1640" t="s">
        <v>8283</v>
      </c>
      <c r="U1640" t="s">
        <v>8284</v>
      </c>
    </row>
    <row r="1641" spans="1:21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s="12">
        <f>ROUND(E1641/D1641, 0)</f>
        <v>1</v>
      </c>
      <c r="G1641" t="s">
        <v>8218</v>
      </c>
      <c r="H1641" t="s">
        <v>8223</v>
      </c>
      <c r="I1641" t="s">
        <v>8245</v>
      </c>
      <c r="J1641">
        <v>1330789165</v>
      </c>
      <c r="K1641" s="9">
        <f>(J1641/86400) + DATE(1970,1,1)</f>
        <v>40971.652372685188</v>
      </c>
      <c r="L1641">
        <v>1328197165</v>
      </c>
      <c r="M1641" s="9">
        <f>(L1641/86400) + DATE(1970,1,1)</f>
        <v>40941.652372685188</v>
      </c>
      <c r="N1641" s="18">
        <f>YEAR(M1641)</f>
        <v>2012</v>
      </c>
      <c r="O1641" s="18">
        <f xml:space="preserve"> ROUND((J1641-L1641)/86400, 0)</f>
        <v>30</v>
      </c>
      <c r="P1641" t="b">
        <v>0</v>
      </c>
      <c r="Q1641">
        <v>19</v>
      </c>
      <c r="R1641" s="14">
        <f>IFERROR(ROUND(E1641/Q1641,2), "N/A")</f>
        <v>94.74</v>
      </c>
      <c r="S1641" t="b">
        <v>1</v>
      </c>
      <c r="T1641" t="s">
        <v>8283</v>
      </c>
      <c r="U1641" t="s">
        <v>8284</v>
      </c>
    </row>
    <row r="1642" spans="1:21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s="12">
        <f>ROUND(E1642/D1642, 0)</f>
        <v>2</v>
      </c>
      <c r="G1642" t="s">
        <v>8218</v>
      </c>
      <c r="H1642" t="s">
        <v>8223</v>
      </c>
      <c r="I1642" t="s">
        <v>8245</v>
      </c>
      <c r="J1642">
        <v>1280800740</v>
      </c>
      <c r="K1642" s="9">
        <f>(J1642/86400) + DATE(1970,1,1)</f>
        <v>40393.082638888889</v>
      </c>
      <c r="L1642">
        <v>1279603955</v>
      </c>
      <c r="M1642" s="9">
        <f>(L1642/86400) + DATE(1970,1,1)</f>
        <v>40379.23096064815</v>
      </c>
      <c r="N1642" s="18">
        <f>YEAR(M1642)</f>
        <v>2010</v>
      </c>
      <c r="O1642" s="18">
        <f xml:space="preserve"> ROUND((J1642-L1642)/86400, 0)</f>
        <v>14</v>
      </c>
      <c r="P1642" t="b">
        <v>0</v>
      </c>
      <c r="Q1642">
        <v>17</v>
      </c>
      <c r="R1642" s="14">
        <f>IFERROR(ROUND(E1642/Q1642,2), "N/A")</f>
        <v>39.97</v>
      </c>
      <c r="S1642" t="b">
        <v>1</v>
      </c>
      <c r="T1642" t="s">
        <v>8283</v>
      </c>
      <c r="U1642" t="s">
        <v>8284</v>
      </c>
    </row>
    <row r="1643" spans="1:21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s="12">
        <f>ROUND(E1643/D1643, 0)</f>
        <v>1</v>
      </c>
      <c r="G1643" t="s">
        <v>8218</v>
      </c>
      <c r="H1643" t="s">
        <v>8223</v>
      </c>
      <c r="I1643" t="s">
        <v>8245</v>
      </c>
      <c r="J1643">
        <v>1418998744</v>
      </c>
      <c r="K1643" s="9">
        <f>(J1643/86400) + DATE(1970,1,1)</f>
        <v>41992.596574074079</v>
      </c>
      <c r="L1643">
        <v>1416406744</v>
      </c>
      <c r="M1643" s="9">
        <f>(L1643/86400) + DATE(1970,1,1)</f>
        <v>41962.596574074079</v>
      </c>
      <c r="N1643" s="18">
        <f>YEAR(M1643)</f>
        <v>2014</v>
      </c>
      <c r="O1643" s="18">
        <f xml:space="preserve"> ROUND((J1643-L1643)/86400, 0)</f>
        <v>30</v>
      </c>
      <c r="P1643" t="b">
        <v>0</v>
      </c>
      <c r="Q1643">
        <v>26</v>
      </c>
      <c r="R1643" s="14">
        <f>IFERROR(ROUND(E1643/Q1643,2), "N/A")</f>
        <v>97.5</v>
      </c>
      <c r="S1643" t="b">
        <v>1</v>
      </c>
      <c r="T1643" t="s">
        <v>8283</v>
      </c>
      <c r="U1643" t="s">
        <v>8304</v>
      </c>
    </row>
    <row r="1644" spans="1:21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s="12">
        <f>ROUND(E1644/D1644, 0)</f>
        <v>1</v>
      </c>
      <c r="G1644" t="s">
        <v>8218</v>
      </c>
      <c r="H1644" t="s">
        <v>8223</v>
      </c>
      <c r="I1644" t="s">
        <v>8245</v>
      </c>
      <c r="J1644">
        <v>1308011727</v>
      </c>
      <c r="K1644" s="9">
        <f>(J1644/86400) + DATE(1970,1,1)</f>
        <v>40708.024618055555</v>
      </c>
      <c r="L1644">
        <v>1306283727</v>
      </c>
      <c r="M1644" s="9">
        <f>(L1644/86400) + DATE(1970,1,1)</f>
        <v>40688.024618055555</v>
      </c>
      <c r="N1644" s="18">
        <f>YEAR(M1644)</f>
        <v>2011</v>
      </c>
      <c r="O1644" s="18">
        <f xml:space="preserve"> ROUND((J1644-L1644)/86400, 0)</f>
        <v>20</v>
      </c>
      <c r="P1644" t="b">
        <v>0</v>
      </c>
      <c r="Q1644">
        <v>28</v>
      </c>
      <c r="R1644" s="14">
        <f>IFERROR(ROUND(E1644/Q1644,2), "N/A")</f>
        <v>42.86</v>
      </c>
      <c r="S1644" t="b">
        <v>1</v>
      </c>
      <c r="T1644" t="s">
        <v>8283</v>
      </c>
      <c r="U1644" t="s">
        <v>8304</v>
      </c>
    </row>
    <row r="1645" spans="1:21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s="12">
        <f>ROUND(E1645/D1645, 0)</f>
        <v>1</v>
      </c>
      <c r="G1645" t="s">
        <v>8218</v>
      </c>
      <c r="H1645" t="s">
        <v>8223</v>
      </c>
      <c r="I1645" t="s">
        <v>8245</v>
      </c>
      <c r="J1645">
        <v>1348516012</v>
      </c>
      <c r="K1645" s="9">
        <f>(J1645/86400) + DATE(1970,1,1)</f>
        <v>41176.824212962965</v>
      </c>
      <c r="L1645">
        <v>1345924012</v>
      </c>
      <c r="M1645" s="9">
        <f>(L1645/86400) + DATE(1970,1,1)</f>
        <v>41146.824212962965</v>
      </c>
      <c r="N1645" s="18">
        <f>YEAR(M1645)</f>
        <v>2012</v>
      </c>
      <c r="O1645" s="18">
        <f xml:space="preserve"> ROUND((J1645-L1645)/86400, 0)</f>
        <v>30</v>
      </c>
      <c r="P1645" t="b">
        <v>0</v>
      </c>
      <c r="Q1645">
        <v>37</v>
      </c>
      <c r="R1645" s="14">
        <f>IFERROR(ROUND(E1645/Q1645,2), "N/A")</f>
        <v>168.51</v>
      </c>
      <c r="S1645" t="b">
        <v>1</v>
      </c>
      <c r="T1645" t="s">
        <v>8283</v>
      </c>
      <c r="U1645" t="s">
        <v>8304</v>
      </c>
    </row>
    <row r="1646" spans="1:21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s="12">
        <f>ROUND(E1646/D1646, 0)</f>
        <v>1</v>
      </c>
      <c r="G1646" t="s">
        <v>8218</v>
      </c>
      <c r="H1646" t="s">
        <v>8223</v>
      </c>
      <c r="I1646" t="s">
        <v>8245</v>
      </c>
      <c r="J1646">
        <v>1353551160</v>
      </c>
      <c r="K1646" s="9">
        <f>(J1646/86400) + DATE(1970,1,1)</f>
        <v>41235.101388888885</v>
      </c>
      <c r="L1646">
        <v>1348363560</v>
      </c>
      <c r="M1646" s="9">
        <f>(L1646/86400) + DATE(1970,1,1)</f>
        <v>41175.05972222222</v>
      </c>
      <c r="N1646" s="18">
        <f>YEAR(M1646)</f>
        <v>2012</v>
      </c>
      <c r="O1646" s="18">
        <f xml:space="preserve"> ROUND((J1646-L1646)/86400, 0)</f>
        <v>60</v>
      </c>
      <c r="P1646" t="b">
        <v>0</v>
      </c>
      <c r="Q1646">
        <v>128</v>
      </c>
      <c r="R1646" s="14">
        <f>IFERROR(ROUND(E1646/Q1646,2), "N/A")</f>
        <v>85.55</v>
      </c>
      <c r="S1646" t="b">
        <v>1</v>
      </c>
      <c r="T1646" t="s">
        <v>8283</v>
      </c>
      <c r="U1646" t="s">
        <v>8304</v>
      </c>
    </row>
    <row r="1647" spans="1:21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s="12">
        <f>ROUND(E1647/D1647, 0)</f>
        <v>1</v>
      </c>
      <c r="G1647" t="s">
        <v>8218</v>
      </c>
      <c r="H1647" t="s">
        <v>8223</v>
      </c>
      <c r="I1647" t="s">
        <v>8245</v>
      </c>
      <c r="J1647">
        <v>1379515740</v>
      </c>
      <c r="K1647" s="9">
        <f>(J1647/86400) + DATE(1970,1,1)</f>
        <v>41535.617361111115</v>
      </c>
      <c r="L1647">
        <v>1378306140</v>
      </c>
      <c r="M1647" s="9">
        <f>(L1647/86400) + DATE(1970,1,1)</f>
        <v>41521.617361111115</v>
      </c>
      <c r="N1647" s="18">
        <f>YEAR(M1647)</f>
        <v>2013</v>
      </c>
      <c r="O1647" s="18">
        <f xml:space="preserve"> ROUND((J1647-L1647)/86400, 0)</f>
        <v>14</v>
      </c>
      <c r="P1647" t="b">
        <v>0</v>
      </c>
      <c r="Q1647">
        <v>10</v>
      </c>
      <c r="R1647" s="14">
        <f>IFERROR(ROUND(E1647/Q1647,2), "N/A")</f>
        <v>554</v>
      </c>
      <c r="S1647" t="b">
        <v>1</v>
      </c>
      <c r="T1647" t="s">
        <v>8283</v>
      </c>
      <c r="U1647" t="s">
        <v>8304</v>
      </c>
    </row>
    <row r="1648" spans="1:21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s="12">
        <f>ROUND(E1648/D1648, 0)</f>
        <v>1</v>
      </c>
      <c r="G1648" t="s">
        <v>8218</v>
      </c>
      <c r="H1648" t="s">
        <v>8224</v>
      </c>
      <c r="I1648" t="s">
        <v>8246</v>
      </c>
      <c r="J1648">
        <v>1408039860</v>
      </c>
      <c r="K1648" s="9">
        <f>(J1648/86400) + DATE(1970,1,1)</f>
        <v>41865.757638888885</v>
      </c>
      <c r="L1648">
        <v>1405248503</v>
      </c>
      <c r="M1648" s="9">
        <f>(L1648/86400) + DATE(1970,1,1)</f>
        <v>41833.450266203705</v>
      </c>
      <c r="N1648" s="18">
        <f>YEAR(M1648)</f>
        <v>2014</v>
      </c>
      <c r="O1648" s="18">
        <f xml:space="preserve"> ROUND((J1648-L1648)/86400, 0)</f>
        <v>32</v>
      </c>
      <c r="P1648" t="b">
        <v>0</v>
      </c>
      <c r="Q1648">
        <v>83</v>
      </c>
      <c r="R1648" s="14">
        <f>IFERROR(ROUND(E1648/Q1648,2), "N/A")</f>
        <v>26.55</v>
      </c>
      <c r="S1648" t="b">
        <v>1</v>
      </c>
      <c r="T1648" t="s">
        <v>8283</v>
      </c>
      <c r="U1648" t="s">
        <v>8304</v>
      </c>
    </row>
    <row r="1649" spans="1:21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s="12">
        <f>ROUND(E1649/D1649, 0)</f>
        <v>1</v>
      </c>
      <c r="G1649" t="s">
        <v>8218</v>
      </c>
      <c r="H1649" t="s">
        <v>8223</v>
      </c>
      <c r="I1649" t="s">
        <v>8245</v>
      </c>
      <c r="J1649">
        <v>1339235377</v>
      </c>
      <c r="K1649" s="9">
        <f>(J1649/86400) + DATE(1970,1,1)</f>
        <v>41069.409456018519</v>
      </c>
      <c r="L1649">
        <v>1336643377</v>
      </c>
      <c r="M1649" s="9">
        <f>(L1649/86400) + DATE(1970,1,1)</f>
        <v>41039.409456018519</v>
      </c>
      <c r="N1649" s="18">
        <f>YEAR(M1649)</f>
        <v>2012</v>
      </c>
      <c r="O1649" s="18">
        <f xml:space="preserve"> ROUND((J1649-L1649)/86400, 0)</f>
        <v>30</v>
      </c>
      <c r="P1649" t="b">
        <v>0</v>
      </c>
      <c r="Q1649">
        <v>46</v>
      </c>
      <c r="R1649" s="14">
        <f>IFERROR(ROUND(E1649/Q1649,2), "N/A")</f>
        <v>113.83</v>
      </c>
      <c r="S1649" t="b">
        <v>1</v>
      </c>
      <c r="T1649" t="s">
        <v>8283</v>
      </c>
      <c r="U1649" t="s">
        <v>8304</v>
      </c>
    </row>
    <row r="1650" spans="1:21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s="12">
        <f>ROUND(E1650/D1650, 0)</f>
        <v>1</v>
      </c>
      <c r="G1650" t="s">
        <v>8218</v>
      </c>
      <c r="H1650" t="s">
        <v>8223</v>
      </c>
      <c r="I1650" t="s">
        <v>8245</v>
      </c>
      <c r="J1650">
        <v>1300636482</v>
      </c>
      <c r="K1650" s="9">
        <f>(J1650/86400) + DATE(1970,1,1)</f>
        <v>40622.662986111114</v>
      </c>
      <c r="L1650">
        <v>1298048082</v>
      </c>
      <c r="M1650" s="9">
        <f>(L1650/86400) + DATE(1970,1,1)</f>
        <v>40592.704652777778</v>
      </c>
      <c r="N1650" s="18">
        <f>YEAR(M1650)</f>
        <v>2011</v>
      </c>
      <c r="O1650" s="18">
        <f xml:space="preserve"> ROUND((J1650-L1650)/86400, 0)</f>
        <v>30</v>
      </c>
      <c r="P1650" t="b">
        <v>0</v>
      </c>
      <c r="Q1650">
        <v>90</v>
      </c>
      <c r="R1650" s="14">
        <f>IFERROR(ROUND(E1650/Q1650,2), "N/A")</f>
        <v>32.01</v>
      </c>
      <c r="S1650" t="b">
        <v>1</v>
      </c>
      <c r="T1650" t="s">
        <v>8283</v>
      </c>
      <c r="U1650" t="s">
        <v>8304</v>
      </c>
    </row>
    <row r="1651" spans="1:21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s="12">
        <f>ROUND(E1651/D1651, 0)</f>
        <v>1</v>
      </c>
      <c r="G1651" t="s">
        <v>8218</v>
      </c>
      <c r="H1651" t="s">
        <v>8223</v>
      </c>
      <c r="I1651" t="s">
        <v>8245</v>
      </c>
      <c r="J1651">
        <v>1400862355</v>
      </c>
      <c r="K1651" s="9">
        <f>(J1651/86400) + DATE(1970,1,1)</f>
        <v>41782.684664351851</v>
      </c>
      <c r="L1651">
        <v>1396974355</v>
      </c>
      <c r="M1651" s="9">
        <f>(L1651/86400) + DATE(1970,1,1)</f>
        <v>41737.684664351851</v>
      </c>
      <c r="N1651" s="18">
        <f>YEAR(M1651)</f>
        <v>2014</v>
      </c>
      <c r="O1651" s="18">
        <f xml:space="preserve"> ROUND((J1651-L1651)/86400, 0)</f>
        <v>45</v>
      </c>
      <c r="P1651" t="b">
        <v>0</v>
      </c>
      <c r="Q1651">
        <v>81</v>
      </c>
      <c r="R1651" s="14">
        <f>IFERROR(ROUND(E1651/Q1651,2), "N/A")</f>
        <v>47.19</v>
      </c>
      <c r="S1651" t="b">
        <v>1</v>
      </c>
      <c r="T1651" t="s">
        <v>8283</v>
      </c>
      <c r="U1651" t="s">
        <v>8304</v>
      </c>
    </row>
    <row r="1652" spans="1:21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s="12">
        <f>ROUND(E1652/D1652, 0)</f>
        <v>1</v>
      </c>
      <c r="G1652" t="s">
        <v>8218</v>
      </c>
      <c r="H1652" t="s">
        <v>8223</v>
      </c>
      <c r="I1652" t="s">
        <v>8245</v>
      </c>
      <c r="J1652">
        <v>1381314437</v>
      </c>
      <c r="K1652" s="9">
        <f>(J1652/86400) + DATE(1970,1,1)</f>
        <v>41556.435613425929</v>
      </c>
      <c r="L1652">
        <v>1378722437</v>
      </c>
      <c r="M1652" s="9">
        <f>(L1652/86400) + DATE(1970,1,1)</f>
        <v>41526.435613425929</v>
      </c>
      <c r="N1652" s="18">
        <f>YEAR(M1652)</f>
        <v>2013</v>
      </c>
      <c r="O1652" s="18">
        <f xml:space="preserve"> ROUND((J1652-L1652)/86400, 0)</f>
        <v>30</v>
      </c>
      <c r="P1652" t="b">
        <v>0</v>
      </c>
      <c r="Q1652">
        <v>32</v>
      </c>
      <c r="R1652" s="14">
        <f>IFERROR(ROUND(E1652/Q1652,2), "N/A")</f>
        <v>88.47</v>
      </c>
      <c r="S1652" t="b">
        <v>1</v>
      </c>
      <c r="T1652" t="s">
        <v>8283</v>
      </c>
      <c r="U1652" t="s">
        <v>8304</v>
      </c>
    </row>
    <row r="1653" spans="1:21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s="12">
        <f>ROUND(E1653/D1653, 0)</f>
        <v>1</v>
      </c>
      <c r="G1653" t="s">
        <v>8218</v>
      </c>
      <c r="H1653" t="s">
        <v>8223</v>
      </c>
      <c r="I1653" t="s">
        <v>8245</v>
      </c>
      <c r="J1653">
        <v>1303801140</v>
      </c>
      <c r="K1653" s="9">
        <f>(J1653/86400) + DATE(1970,1,1)</f>
        <v>40659.290972222225</v>
      </c>
      <c r="L1653">
        <v>1300916220</v>
      </c>
      <c r="M1653" s="9">
        <f>(L1653/86400) + DATE(1970,1,1)</f>
        <v>40625.900694444441</v>
      </c>
      <c r="N1653" s="18">
        <f>YEAR(M1653)</f>
        <v>2011</v>
      </c>
      <c r="O1653" s="18">
        <f xml:space="preserve"> ROUND((J1653-L1653)/86400, 0)</f>
        <v>33</v>
      </c>
      <c r="P1653" t="b">
        <v>0</v>
      </c>
      <c r="Q1653">
        <v>20</v>
      </c>
      <c r="R1653" s="14">
        <f>IFERROR(ROUND(E1653/Q1653,2), "N/A")</f>
        <v>100.75</v>
      </c>
      <c r="S1653" t="b">
        <v>1</v>
      </c>
      <c r="T1653" t="s">
        <v>8283</v>
      </c>
      <c r="U1653" t="s">
        <v>8304</v>
      </c>
    </row>
    <row r="1654" spans="1:21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s="12">
        <f>ROUND(E1654/D1654, 0)</f>
        <v>1</v>
      </c>
      <c r="G1654" t="s">
        <v>8218</v>
      </c>
      <c r="H1654" t="s">
        <v>8223</v>
      </c>
      <c r="I1654" t="s">
        <v>8245</v>
      </c>
      <c r="J1654">
        <v>1385297393</v>
      </c>
      <c r="K1654" s="9">
        <f>(J1654/86400) + DATE(1970,1,1)</f>
        <v>41602.534641203703</v>
      </c>
      <c r="L1654">
        <v>1382701793</v>
      </c>
      <c r="M1654" s="9">
        <f>(L1654/86400) + DATE(1970,1,1)</f>
        <v>41572.492974537039</v>
      </c>
      <c r="N1654" s="18">
        <f>YEAR(M1654)</f>
        <v>2013</v>
      </c>
      <c r="O1654" s="18">
        <f xml:space="preserve"> ROUND((J1654-L1654)/86400, 0)</f>
        <v>30</v>
      </c>
      <c r="P1654" t="b">
        <v>0</v>
      </c>
      <c r="Q1654">
        <v>70</v>
      </c>
      <c r="R1654" s="14">
        <f>IFERROR(ROUND(E1654/Q1654,2), "N/A")</f>
        <v>64.709999999999994</v>
      </c>
      <c r="S1654" t="b">
        <v>1</v>
      </c>
      <c r="T1654" t="s">
        <v>8283</v>
      </c>
      <c r="U1654" t="s">
        <v>8304</v>
      </c>
    </row>
    <row r="1655" spans="1:21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s="12">
        <f>ROUND(E1655/D1655, 0)</f>
        <v>2</v>
      </c>
      <c r="G1655" t="s">
        <v>8218</v>
      </c>
      <c r="H1655" t="s">
        <v>8223</v>
      </c>
      <c r="I1655" t="s">
        <v>8245</v>
      </c>
      <c r="J1655">
        <v>1303675296</v>
      </c>
      <c r="K1655" s="9">
        <f>(J1655/86400) + DATE(1970,1,1)</f>
        <v>40657.834444444445</v>
      </c>
      <c r="L1655">
        <v>1300996896</v>
      </c>
      <c r="M1655" s="9">
        <f>(L1655/86400) + DATE(1970,1,1)</f>
        <v>40626.834444444445</v>
      </c>
      <c r="N1655" s="18">
        <f>YEAR(M1655)</f>
        <v>2011</v>
      </c>
      <c r="O1655" s="18">
        <f xml:space="preserve"> ROUND((J1655-L1655)/86400, 0)</f>
        <v>31</v>
      </c>
      <c r="P1655" t="b">
        <v>0</v>
      </c>
      <c r="Q1655">
        <v>168</v>
      </c>
      <c r="R1655" s="14">
        <f>IFERROR(ROUND(E1655/Q1655,2), "N/A")</f>
        <v>51.85</v>
      </c>
      <c r="S1655" t="b">
        <v>1</v>
      </c>
      <c r="T1655" t="s">
        <v>8283</v>
      </c>
      <c r="U1655" t="s">
        <v>8304</v>
      </c>
    </row>
    <row r="1656" spans="1:21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s="12">
        <f>ROUND(E1656/D1656, 0)</f>
        <v>1</v>
      </c>
      <c r="G1656" t="s">
        <v>8218</v>
      </c>
      <c r="H1656" t="s">
        <v>8223</v>
      </c>
      <c r="I1656" t="s">
        <v>8245</v>
      </c>
      <c r="J1656">
        <v>1334784160</v>
      </c>
      <c r="K1656" s="9">
        <f>(J1656/86400) + DATE(1970,1,1)</f>
        <v>41017.890740740739</v>
      </c>
      <c r="L1656">
        <v>1332192160</v>
      </c>
      <c r="M1656" s="9">
        <f>(L1656/86400) + DATE(1970,1,1)</f>
        <v>40987.890740740739</v>
      </c>
      <c r="N1656" s="18">
        <f>YEAR(M1656)</f>
        <v>2012</v>
      </c>
      <c r="O1656" s="18">
        <f xml:space="preserve"> ROUND((J1656-L1656)/86400, 0)</f>
        <v>30</v>
      </c>
      <c r="P1656" t="b">
        <v>0</v>
      </c>
      <c r="Q1656">
        <v>34</v>
      </c>
      <c r="R1656" s="14">
        <f>IFERROR(ROUND(E1656/Q1656,2), "N/A")</f>
        <v>38.79</v>
      </c>
      <c r="S1656" t="b">
        <v>1</v>
      </c>
      <c r="T1656" t="s">
        <v>8283</v>
      </c>
      <c r="U1656" t="s">
        <v>8304</v>
      </c>
    </row>
    <row r="1657" spans="1:21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s="12">
        <f>ROUND(E1657/D1657, 0)</f>
        <v>1</v>
      </c>
      <c r="G1657" t="s">
        <v>8218</v>
      </c>
      <c r="H1657" t="s">
        <v>8223</v>
      </c>
      <c r="I1657" t="s">
        <v>8245</v>
      </c>
      <c r="J1657">
        <v>1333648820</v>
      </c>
      <c r="K1657" s="9">
        <f>(J1657/86400) + DATE(1970,1,1)</f>
        <v>41004.750231481477</v>
      </c>
      <c r="L1657">
        <v>1331060420</v>
      </c>
      <c r="M1657" s="9">
        <f>(L1657/86400) + DATE(1970,1,1)</f>
        <v>40974.791898148149</v>
      </c>
      <c r="N1657" s="18">
        <f>YEAR(M1657)</f>
        <v>2012</v>
      </c>
      <c r="O1657" s="18">
        <f xml:space="preserve"> ROUND((J1657-L1657)/86400, 0)</f>
        <v>30</v>
      </c>
      <c r="P1657" t="b">
        <v>0</v>
      </c>
      <c r="Q1657">
        <v>48</v>
      </c>
      <c r="R1657" s="14">
        <f>IFERROR(ROUND(E1657/Q1657,2), "N/A")</f>
        <v>44.65</v>
      </c>
      <c r="S1657" t="b">
        <v>1</v>
      </c>
      <c r="T1657" t="s">
        <v>8283</v>
      </c>
      <c r="U1657" t="s">
        <v>8304</v>
      </c>
    </row>
    <row r="1658" spans="1:21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s="12">
        <f>ROUND(E1658/D1658, 0)</f>
        <v>1</v>
      </c>
      <c r="G1658" t="s">
        <v>8218</v>
      </c>
      <c r="H1658" t="s">
        <v>8223</v>
      </c>
      <c r="I1658" t="s">
        <v>8245</v>
      </c>
      <c r="J1658">
        <v>1355437052</v>
      </c>
      <c r="K1658" s="9">
        <f>(J1658/86400) + DATE(1970,1,1)</f>
        <v>41256.928842592592</v>
      </c>
      <c r="L1658">
        <v>1352845052</v>
      </c>
      <c r="M1658" s="9">
        <f>(L1658/86400) + DATE(1970,1,1)</f>
        <v>41226.928842592592</v>
      </c>
      <c r="N1658" s="18">
        <f>YEAR(M1658)</f>
        <v>2012</v>
      </c>
      <c r="O1658" s="18">
        <f xml:space="preserve"> ROUND((J1658-L1658)/86400, 0)</f>
        <v>30</v>
      </c>
      <c r="P1658" t="b">
        <v>0</v>
      </c>
      <c r="Q1658">
        <v>48</v>
      </c>
      <c r="R1658" s="14">
        <f>IFERROR(ROUND(E1658/Q1658,2), "N/A")</f>
        <v>156.77000000000001</v>
      </c>
      <c r="S1658" t="b">
        <v>1</v>
      </c>
      <c r="T1658" t="s">
        <v>8283</v>
      </c>
      <c r="U1658" t="s">
        <v>8304</v>
      </c>
    </row>
    <row r="1659" spans="1:21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s="12">
        <f>ROUND(E1659/D1659, 0)</f>
        <v>1</v>
      </c>
      <c r="G1659" t="s">
        <v>8218</v>
      </c>
      <c r="H1659" t="s">
        <v>8223</v>
      </c>
      <c r="I1659" t="s">
        <v>8245</v>
      </c>
      <c r="J1659">
        <v>1337885168</v>
      </c>
      <c r="K1659" s="9">
        <f>(J1659/86400) + DATE(1970,1,1)</f>
        <v>41053.782037037039</v>
      </c>
      <c r="L1659">
        <v>1335293168</v>
      </c>
      <c r="M1659" s="9">
        <f>(L1659/86400) + DATE(1970,1,1)</f>
        <v>41023.782037037039</v>
      </c>
      <c r="N1659" s="18">
        <f>YEAR(M1659)</f>
        <v>2012</v>
      </c>
      <c r="O1659" s="18">
        <f xml:space="preserve"> ROUND((J1659-L1659)/86400, 0)</f>
        <v>30</v>
      </c>
      <c r="P1659" t="b">
        <v>0</v>
      </c>
      <c r="Q1659">
        <v>221</v>
      </c>
      <c r="R1659" s="14">
        <f>IFERROR(ROUND(E1659/Q1659,2), "N/A")</f>
        <v>118.7</v>
      </c>
      <c r="S1659" t="b">
        <v>1</v>
      </c>
      <c r="T1659" t="s">
        <v>8283</v>
      </c>
      <c r="U1659" t="s">
        <v>8304</v>
      </c>
    </row>
    <row r="1660" spans="1:21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s="12">
        <f>ROUND(E1660/D1660, 0)</f>
        <v>1</v>
      </c>
      <c r="G1660" t="s">
        <v>8218</v>
      </c>
      <c r="H1660" t="s">
        <v>8223</v>
      </c>
      <c r="I1660" t="s">
        <v>8245</v>
      </c>
      <c r="J1660">
        <v>1355840400</v>
      </c>
      <c r="K1660" s="9">
        <f>(J1660/86400) + DATE(1970,1,1)</f>
        <v>41261.597222222219</v>
      </c>
      <c r="L1660">
        <v>1352524767</v>
      </c>
      <c r="M1660" s="9">
        <f>(L1660/86400) + DATE(1970,1,1)</f>
        <v>41223.22184027778</v>
      </c>
      <c r="N1660" s="18">
        <f>YEAR(M1660)</f>
        <v>2012</v>
      </c>
      <c r="O1660" s="18">
        <f xml:space="preserve"> ROUND((J1660-L1660)/86400, 0)</f>
        <v>38</v>
      </c>
      <c r="P1660" t="b">
        <v>0</v>
      </c>
      <c r="Q1660">
        <v>107</v>
      </c>
      <c r="R1660" s="14">
        <f>IFERROR(ROUND(E1660/Q1660,2), "N/A")</f>
        <v>74.150000000000006</v>
      </c>
      <c r="S1660" t="b">
        <v>1</v>
      </c>
      <c r="T1660" t="s">
        <v>8283</v>
      </c>
      <c r="U1660" t="s">
        <v>8304</v>
      </c>
    </row>
    <row r="1661" spans="1:21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s="12">
        <f>ROUND(E1661/D1661, 0)</f>
        <v>1</v>
      </c>
      <c r="G1661" t="s">
        <v>8218</v>
      </c>
      <c r="H1661" t="s">
        <v>8224</v>
      </c>
      <c r="I1661" t="s">
        <v>8246</v>
      </c>
      <c r="J1661">
        <v>1387281600</v>
      </c>
      <c r="K1661" s="9">
        <f>(J1661/86400) + DATE(1970,1,1)</f>
        <v>41625.5</v>
      </c>
      <c r="L1661">
        <v>1384811721</v>
      </c>
      <c r="M1661" s="9">
        <f>(L1661/86400) + DATE(1970,1,1)</f>
        <v>41596.913437499999</v>
      </c>
      <c r="N1661" s="18">
        <f>YEAR(M1661)</f>
        <v>2013</v>
      </c>
      <c r="O1661" s="18">
        <f xml:space="preserve"> ROUND((J1661-L1661)/86400, 0)</f>
        <v>29</v>
      </c>
      <c r="P1661" t="b">
        <v>0</v>
      </c>
      <c r="Q1661">
        <v>45</v>
      </c>
      <c r="R1661" s="14">
        <f>IFERROR(ROUND(E1661/Q1661,2), "N/A")</f>
        <v>12.53</v>
      </c>
      <c r="S1661" t="b">
        <v>1</v>
      </c>
      <c r="T1661" t="s">
        <v>8283</v>
      </c>
      <c r="U1661" t="s">
        <v>8304</v>
      </c>
    </row>
    <row r="1662" spans="1:21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s="12">
        <f>ROUND(E1662/D1662, 0)</f>
        <v>13</v>
      </c>
      <c r="G1662" t="s">
        <v>8218</v>
      </c>
      <c r="H1662" t="s">
        <v>8236</v>
      </c>
      <c r="I1662" t="s">
        <v>8248</v>
      </c>
      <c r="J1662">
        <v>1462053540</v>
      </c>
      <c r="K1662" s="9">
        <f>(J1662/86400) + DATE(1970,1,1)</f>
        <v>42490.915972222225</v>
      </c>
      <c r="L1662">
        <v>1459355950</v>
      </c>
      <c r="M1662" s="9">
        <f>(L1662/86400) + DATE(1970,1,1)</f>
        <v>42459.693865740745</v>
      </c>
      <c r="N1662" s="18">
        <f>YEAR(M1662)</f>
        <v>2016</v>
      </c>
      <c r="O1662" s="18">
        <f xml:space="preserve"> ROUND((J1662-L1662)/86400, 0)</f>
        <v>31</v>
      </c>
      <c r="P1662" t="b">
        <v>0</v>
      </c>
      <c r="Q1662">
        <v>36</v>
      </c>
      <c r="R1662" s="14">
        <f>IFERROR(ROUND(E1662/Q1662,2), "N/A")</f>
        <v>27.86</v>
      </c>
      <c r="S1662" t="b">
        <v>1</v>
      </c>
      <c r="T1662" t="s">
        <v>8283</v>
      </c>
      <c r="U1662" t="s">
        <v>8304</v>
      </c>
    </row>
    <row r="1663" spans="1:21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s="12">
        <f>ROUND(E1663/D1663, 0)</f>
        <v>1</v>
      </c>
      <c r="G1663" t="s">
        <v>8218</v>
      </c>
      <c r="H1663" t="s">
        <v>8238</v>
      </c>
      <c r="I1663" t="s">
        <v>8248</v>
      </c>
      <c r="J1663">
        <v>1453064400</v>
      </c>
      <c r="K1663" s="9">
        <f>(J1663/86400) + DATE(1970,1,1)</f>
        <v>42386.875</v>
      </c>
      <c r="L1663">
        <v>1449359831</v>
      </c>
      <c r="M1663" s="9">
        <f>(L1663/86400) + DATE(1970,1,1)</f>
        <v>42343.998043981483</v>
      </c>
      <c r="N1663" s="18">
        <f>YEAR(M1663)</f>
        <v>2015</v>
      </c>
      <c r="O1663" s="18">
        <f xml:space="preserve"> ROUND((J1663-L1663)/86400, 0)</f>
        <v>43</v>
      </c>
      <c r="P1663" t="b">
        <v>0</v>
      </c>
      <c r="Q1663">
        <v>101</v>
      </c>
      <c r="R1663" s="14">
        <f>IFERROR(ROUND(E1663/Q1663,2), "N/A")</f>
        <v>80.180000000000007</v>
      </c>
      <c r="S1663" t="b">
        <v>1</v>
      </c>
      <c r="T1663" t="s">
        <v>8283</v>
      </c>
      <c r="U1663" t="s">
        <v>8304</v>
      </c>
    </row>
    <row r="1664" spans="1:21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s="12">
        <f>ROUND(E1664/D1664, 0)</f>
        <v>1</v>
      </c>
      <c r="G1664" t="s">
        <v>8218</v>
      </c>
      <c r="H1664" t="s">
        <v>8223</v>
      </c>
      <c r="I1664" t="s">
        <v>8245</v>
      </c>
      <c r="J1664">
        <v>1325310336</v>
      </c>
      <c r="K1664" s="9">
        <f>(J1664/86400) + DATE(1970,1,1)</f>
        <v>40908.239999999998</v>
      </c>
      <c r="L1664">
        <v>1320122736</v>
      </c>
      <c r="M1664" s="9">
        <f>(L1664/86400) + DATE(1970,1,1)</f>
        <v>40848.198333333334</v>
      </c>
      <c r="N1664" s="18">
        <f>YEAR(M1664)</f>
        <v>2011</v>
      </c>
      <c r="O1664" s="18">
        <f xml:space="preserve"> ROUND((J1664-L1664)/86400, 0)</f>
        <v>60</v>
      </c>
      <c r="P1664" t="b">
        <v>0</v>
      </c>
      <c r="Q1664">
        <v>62</v>
      </c>
      <c r="R1664" s="14">
        <f>IFERROR(ROUND(E1664/Q1664,2), "N/A")</f>
        <v>132.44</v>
      </c>
      <c r="S1664" t="b">
        <v>1</v>
      </c>
      <c r="T1664" t="s">
        <v>8283</v>
      </c>
      <c r="U1664" t="s">
        <v>8304</v>
      </c>
    </row>
    <row r="1665" spans="1:21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s="12">
        <f>ROUND(E1665/D1665, 0)</f>
        <v>1</v>
      </c>
      <c r="G1665" t="s">
        <v>8218</v>
      </c>
      <c r="H1665" t="s">
        <v>8223</v>
      </c>
      <c r="I1665" t="s">
        <v>8245</v>
      </c>
      <c r="J1665">
        <v>1422750707</v>
      </c>
      <c r="K1665" s="9">
        <f>(J1665/86400) + DATE(1970,1,1)</f>
        <v>42036.02207175926</v>
      </c>
      <c r="L1665">
        <v>1420158707</v>
      </c>
      <c r="M1665" s="9">
        <f>(L1665/86400) + DATE(1970,1,1)</f>
        <v>42006.02207175926</v>
      </c>
      <c r="N1665" s="18">
        <f>YEAR(M1665)</f>
        <v>2015</v>
      </c>
      <c r="O1665" s="18">
        <f xml:space="preserve"> ROUND((J1665-L1665)/86400, 0)</f>
        <v>30</v>
      </c>
      <c r="P1665" t="b">
        <v>0</v>
      </c>
      <c r="Q1665">
        <v>32</v>
      </c>
      <c r="R1665" s="14">
        <f>IFERROR(ROUND(E1665/Q1665,2), "N/A")</f>
        <v>33.75</v>
      </c>
      <c r="S1665" t="b">
        <v>1</v>
      </c>
      <c r="T1665" t="s">
        <v>8283</v>
      </c>
      <c r="U1665" t="s">
        <v>8304</v>
      </c>
    </row>
    <row r="1666" spans="1:21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s="12">
        <f>ROUND(E1666/D1666, 0)</f>
        <v>1</v>
      </c>
      <c r="G1666" t="s">
        <v>8218</v>
      </c>
      <c r="H1666" t="s">
        <v>8223</v>
      </c>
      <c r="I1666" t="s">
        <v>8245</v>
      </c>
      <c r="J1666">
        <v>1331870340</v>
      </c>
      <c r="K1666" s="9">
        <f>(J1666/86400) + DATE(1970,1,1)</f>
        <v>40984.165972222225</v>
      </c>
      <c r="L1666">
        <v>1328033818</v>
      </c>
      <c r="M1666" s="9">
        <f>(L1666/86400) + DATE(1970,1,1)</f>
        <v>40939.761782407411</v>
      </c>
      <c r="N1666" s="18">
        <f>YEAR(M1666)</f>
        <v>2012</v>
      </c>
      <c r="O1666" s="18">
        <f xml:space="preserve"> ROUND((J1666-L1666)/86400, 0)</f>
        <v>44</v>
      </c>
      <c r="P1666" t="b">
        <v>0</v>
      </c>
      <c r="Q1666">
        <v>89</v>
      </c>
      <c r="R1666" s="14">
        <f>IFERROR(ROUND(E1666/Q1666,2), "N/A")</f>
        <v>34.380000000000003</v>
      </c>
      <c r="S1666" t="b">
        <v>1</v>
      </c>
      <c r="T1666" t="s">
        <v>8283</v>
      </c>
      <c r="U1666" t="s">
        <v>8304</v>
      </c>
    </row>
    <row r="1667" spans="1:21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s="12">
        <f>ROUND(E1667/D1667, 0)</f>
        <v>1</v>
      </c>
      <c r="G1667" t="s">
        <v>8218</v>
      </c>
      <c r="H1667" t="s">
        <v>8223</v>
      </c>
      <c r="I1667" t="s">
        <v>8245</v>
      </c>
      <c r="J1667">
        <v>1298343600</v>
      </c>
      <c r="K1667" s="9">
        <f>(J1667/86400) + DATE(1970,1,1)</f>
        <v>40596.125</v>
      </c>
      <c r="L1667">
        <v>1295624113</v>
      </c>
      <c r="M1667" s="9">
        <f>(L1667/86400) + DATE(1970,1,1)</f>
        <v>40564.649456018517</v>
      </c>
      <c r="N1667" s="18">
        <f>YEAR(M1667)</f>
        <v>2011</v>
      </c>
      <c r="O1667" s="18">
        <f xml:space="preserve"> ROUND((J1667-L1667)/86400, 0)</f>
        <v>31</v>
      </c>
      <c r="P1667" t="b">
        <v>0</v>
      </c>
      <c r="Q1667">
        <v>93</v>
      </c>
      <c r="R1667" s="14">
        <f>IFERROR(ROUND(E1667/Q1667,2), "N/A")</f>
        <v>44.96</v>
      </c>
      <c r="S1667" t="b">
        <v>1</v>
      </c>
      <c r="T1667" t="s">
        <v>8283</v>
      </c>
      <c r="U1667" t="s">
        <v>8304</v>
      </c>
    </row>
    <row r="1668" spans="1:21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s="12">
        <f>ROUND(E1668/D1668, 0)</f>
        <v>2</v>
      </c>
      <c r="G1668" t="s">
        <v>8218</v>
      </c>
      <c r="H1668" t="s">
        <v>8223</v>
      </c>
      <c r="I1668" t="s">
        <v>8245</v>
      </c>
      <c r="J1668">
        <v>1364447073</v>
      </c>
      <c r="K1668" s="9">
        <f>(J1668/86400) + DATE(1970,1,1)</f>
        <v>41361.211493055554</v>
      </c>
      <c r="L1668">
        <v>1361858673</v>
      </c>
      <c r="M1668" s="9">
        <f>(L1668/86400) + DATE(1970,1,1)</f>
        <v>41331.253159722226</v>
      </c>
      <c r="N1668" s="18">
        <f>YEAR(M1668)</f>
        <v>2013</v>
      </c>
      <c r="O1668" s="18">
        <f xml:space="preserve"> ROUND((J1668-L1668)/86400, 0)</f>
        <v>30</v>
      </c>
      <c r="P1668" t="b">
        <v>0</v>
      </c>
      <c r="Q1668">
        <v>98</v>
      </c>
      <c r="R1668" s="14">
        <f>IFERROR(ROUND(E1668/Q1668,2), "N/A")</f>
        <v>41.04</v>
      </c>
      <c r="S1668" t="b">
        <v>1</v>
      </c>
      <c r="T1668" t="s">
        <v>8283</v>
      </c>
      <c r="U1668" t="s">
        <v>8304</v>
      </c>
    </row>
    <row r="1669" spans="1:21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s="12">
        <f>ROUND(E1669/D1669, 0)</f>
        <v>1</v>
      </c>
      <c r="G1669" t="s">
        <v>8218</v>
      </c>
      <c r="H1669" t="s">
        <v>8223</v>
      </c>
      <c r="I1669" t="s">
        <v>8245</v>
      </c>
      <c r="J1669">
        <v>1394521140</v>
      </c>
      <c r="K1669" s="9">
        <f>(J1669/86400) + DATE(1970,1,1)</f>
        <v>41709.290972222225</v>
      </c>
      <c r="L1669">
        <v>1392169298</v>
      </c>
      <c r="M1669" s="9">
        <f>(L1669/86400) + DATE(1970,1,1)</f>
        <v>41682.0705787037</v>
      </c>
      <c r="N1669" s="18">
        <f>YEAR(M1669)</f>
        <v>2014</v>
      </c>
      <c r="O1669" s="18">
        <f xml:space="preserve"> ROUND((J1669-L1669)/86400, 0)</f>
        <v>27</v>
      </c>
      <c r="P1669" t="b">
        <v>0</v>
      </c>
      <c r="Q1669">
        <v>82</v>
      </c>
      <c r="R1669" s="14">
        <f>IFERROR(ROUND(E1669/Q1669,2), "N/A")</f>
        <v>52.6</v>
      </c>
      <c r="S1669" t="b">
        <v>1</v>
      </c>
      <c r="T1669" t="s">
        <v>8283</v>
      </c>
      <c r="U1669" t="s">
        <v>8304</v>
      </c>
    </row>
    <row r="1670" spans="1:21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s="12">
        <f>ROUND(E1670/D1670, 0)</f>
        <v>1</v>
      </c>
      <c r="G1670" t="s">
        <v>8218</v>
      </c>
      <c r="H1670" t="s">
        <v>8223</v>
      </c>
      <c r="I1670" t="s">
        <v>8245</v>
      </c>
      <c r="J1670">
        <v>1322454939</v>
      </c>
      <c r="K1670" s="9">
        <f>(J1670/86400) + DATE(1970,1,1)</f>
        <v>40875.191423611112</v>
      </c>
      <c r="L1670">
        <v>1319859339</v>
      </c>
      <c r="M1670" s="9">
        <f>(L1670/86400) + DATE(1970,1,1)</f>
        <v>40845.149756944447</v>
      </c>
      <c r="N1670" s="18">
        <f>YEAR(M1670)</f>
        <v>2011</v>
      </c>
      <c r="O1670" s="18">
        <f xml:space="preserve"> ROUND((J1670-L1670)/86400, 0)</f>
        <v>30</v>
      </c>
      <c r="P1670" t="b">
        <v>0</v>
      </c>
      <c r="Q1670">
        <v>116</v>
      </c>
      <c r="R1670" s="14">
        <f>IFERROR(ROUND(E1670/Q1670,2), "N/A")</f>
        <v>70.78</v>
      </c>
      <c r="S1670" t="b">
        <v>1</v>
      </c>
      <c r="T1670" t="s">
        <v>8283</v>
      </c>
      <c r="U1670" t="s">
        <v>8304</v>
      </c>
    </row>
    <row r="1671" spans="1:21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s="12">
        <f>ROUND(E1671/D1671, 0)</f>
        <v>1</v>
      </c>
      <c r="G1671" t="s">
        <v>8218</v>
      </c>
      <c r="H1671" t="s">
        <v>8223</v>
      </c>
      <c r="I1671" t="s">
        <v>8245</v>
      </c>
      <c r="J1671">
        <v>1464729276</v>
      </c>
      <c r="K1671" s="9">
        <f>(J1671/86400) + DATE(1970,1,1)</f>
        <v>42521.885138888887</v>
      </c>
      <c r="L1671">
        <v>1459545276</v>
      </c>
      <c r="M1671" s="9">
        <f>(L1671/86400) + DATE(1970,1,1)</f>
        <v>42461.885138888887</v>
      </c>
      <c r="N1671" s="18">
        <f>YEAR(M1671)</f>
        <v>2016</v>
      </c>
      <c r="O1671" s="18">
        <f xml:space="preserve"> ROUND((J1671-L1671)/86400, 0)</f>
        <v>60</v>
      </c>
      <c r="P1671" t="b">
        <v>0</v>
      </c>
      <c r="Q1671">
        <v>52</v>
      </c>
      <c r="R1671" s="14">
        <f>IFERROR(ROUND(E1671/Q1671,2), "N/A")</f>
        <v>53.75</v>
      </c>
      <c r="S1671" t="b">
        <v>1</v>
      </c>
      <c r="T1671" t="s">
        <v>8283</v>
      </c>
      <c r="U1671" t="s">
        <v>8304</v>
      </c>
    </row>
    <row r="1672" spans="1:21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s="12">
        <f>ROUND(E1672/D1672, 0)</f>
        <v>1</v>
      </c>
      <c r="G1672" t="s">
        <v>8218</v>
      </c>
      <c r="H1672" t="s">
        <v>8223</v>
      </c>
      <c r="I1672" t="s">
        <v>8245</v>
      </c>
      <c r="J1672">
        <v>1278302400</v>
      </c>
      <c r="K1672" s="9">
        <f>(J1672/86400) + DATE(1970,1,1)</f>
        <v>40364.166666666664</v>
      </c>
      <c r="L1672">
        <v>1273961999</v>
      </c>
      <c r="M1672" s="9">
        <f>(L1672/86400) + DATE(1970,1,1)</f>
        <v>40313.930543981478</v>
      </c>
      <c r="N1672" s="18">
        <f>YEAR(M1672)</f>
        <v>2010</v>
      </c>
      <c r="O1672" s="18">
        <f xml:space="preserve"> ROUND((J1672-L1672)/86400, 0)</f>
        <v>50</v>
      </c>
      <c r="P1672" t="b">
        <v>0</v>
      </c>
      <c r="Q1672">
        <v>23</v>
      </c>
      <c r="R1672" s="14">
        <f>IFERROR(ROUND(E1672/Q1672,2), "N/A")</f>
        <v>44.61</v>
      </c>
      <c r="S1672" t="b">
        <v>1</v>
      </c>
      <c r="T1672" t="s">
        <v>8283</v>
      </c>
      <c r="U1672" t="s">
        <v>8304</v>
      </c>
    </row>
    <row r="1673" spans="1:21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s="12">
        <f>ROUND(E1673/D1673, 0)</f>
        <v>1</v>
      </c>
      <c r="G1673" t="s">
        <v>8218</v>
      </c>
      <c r="H1673" t="s">
        <v>8223</v>
      </c>
      <c r="I1673" t="s">
        <v>8245</v>
      </c>
      <c r="J1673">
        <v>1470056614</v>
      </c>
      <c r="K1673" s="9">
        <f>(J1673/86400) + DATE(1970,1,1)</f>
        <v>42583.54414351852</v>
      </c>
      <c r="L1673">
        <v>1467464614</v>
      </c>
      <c r="M1673" s="9">
        <f>(L1673/86400) + DATE(1970,1,1)</f>
        <v>42553.54414351852</v>
      </c>
      <c r="N1673" s="18">
        <f>YEAR(M1673)</f>
        <v>2016</v>
      </c>
      <c r="O1673" s="18">
        <f xml:space="preserve"> ROUND((J1673-L1673)/86400, 0)</f>
        <v>30</v>
      </c>
      <c r="P1673" t="b">
        <v>0</v>
      </c>
      <c r="Q1673">
        <v>77</v>
      </c>
      <c r="R1673" s="14">
        <f>IFERROR(ROUND(E1673/Q1673,2), "N/A")</f>
        <v>26.15</v>
      </c>
      <c r="S1673" t="b">
        <v>1</v>
      </c>
      <c r="T1673" t="s">
        <v>8283</v>
      </c>
      <c r="U1673" t="s">
        <v>8304</v>
      </c>
    </row>
    <row r="1674" spans="1:21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s="12">
        <f>ROUND(E1674/D1674, 0)</f>
        <v>1</v>
      </c>
      <c r="G1674" t="s">
        <v>8218</v>
      </c>
      <c r="H1674" t="s">
        <v>8223</v>
      </c>
      <c r="I1674" t="s">
        <v>8245</v>
      </c>
      <c r="J1674">
        <v>1338824730</v>
      </c>
      <c r="K1674" s="9">
        <f>(J1674/86400) + DATE(1970,1,1)</f>
        <v>41064.656597222223</v>
      </c>
      <c r="L1674">
        <v>1336232730</v>
      </c>
      <c r="M1674" s="9">
        <f>(L1674/86400) + DATE(1970,1,1)</f>
        <v>41034.656597222223</v>
      </c>
      <c r="N1674" s="18">
        <f>YEAR(M1674)</f>
        <v>2012</v>
      </c>
      <c r="O1674" s="18">
        <f xml:space="preserve"> ROUND((J1674-L1674)/86400, 0)</f>
        <v>30</v>
      </c>
      <c r="P1674" t="b">
        <v>0</v>
      </c>
      <c r="Q1674">
        <v>49</v>
      </c>
      <c r="R1674" s="14">
        <f>IFERROR(ROUND(E1674/Q1674,2), "N/A")</f>
        <v>39.18</v>
      </c>
      <c r="S1674" t="b">
        <v>1</v>
      </c>
      <c r="T1674" t="s">
        <v>8283</v>
      </c>
      <c r="U1674" t="s">
        <v>8304</v>
      </c>
    </row>
    <row r="1675" spans="1:21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s="12">
        <f>ROUND(E1675/D1675, 0)</f>
        <v>1</v>
      </c>
      <c r="G1675" t="s">
        <v>8218</v>
      </c>
      <c r="H1675" t="s">
        <v>8223</v>
      </c>
      <c r="I1675" t="s">
        <v>8245</v>
      </c>
      <c r="J1675">
        <v>1425675892</v>
      </c>
      <c r="K1675" s="9">
        <f>(J1675/86400) + DATE(1970,1,1)</f>
        <v>42069.878379629634</v>
      </c>
      <c r="L1675">
        <v>1423083892</v>
      </c>
      <c r="M1675" s="9">
        <f>(L1675/86400) + DATE(1970,1,1)</f>
        <v>42039.878379629634</v>
      </c>
      <c r="N1675" s="18">
        <f>YEAR(M1675)</f>
        <v>2015</v>
      </c>
      <c r="O1675" s="18">
        <f xml:space="preserve"> ROUND((J1675-L1675)/86400, 0)</f>
        <v>30</v>
      </c>
      <c r="P1675" t="b">
        <v>0</v>
      </c>
      <c r="Q1675">
        <v>59</v>
      </c>
      <c r="R1675" s="14">
        <f>IFERROR(ROUND(E1675/Q1675,2), "N/A")</f>
        <v>45.59</v>
      </c>
      <c r="S1675" t="b">
        <v>1</v>
      </c>
      <c r="T1675" t="s">
        <v>8283</v>
      </c>
      <c r="U1675" t="s">
        <v>8304</v>
      </c>
    </row>
    <row r="1676" spans="1:21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s="12">
        <f>ROUND(E1676/D1676, 0)</f>
        <v>2</v>
      </c>
      <c r="G1676" t="s">
        <v>8218</v>
      </c>
      <c r="H1676" t="s">
        <v>8223</v>
      </c>
      <c r="I1676" t="s">
        <v>8245</v>
      </c>
      <c r="J1676">
        <v>1471503540</v>
      </c>
      <c r="K1676" s="9">
        <f>(J1676/86400) + DATE(1970,1,1)</f>
        <v>42600.290972222225</v>
      </c>
      <c r="L1676">
        <v>1468852306</v>
      </c>
      <c r="M1676" s="9">
        <f>(L1676/86400) + DATE(1970,1,1)</f>
        <v>42569.605393518519</v>
      </c>
      <c r="N1676" s="18">
        <f>YEAR(M1676)</f>
        <v>2016</v>
      </c>
      <c r="O1676" s="18">
        <f xml:space="preserve"> ROUND((J1676-L1676)/86400, 0)</f>
        <v>31</v>
      </c>
      <c r="P1676" t="b">
        <v>0</v>
      </c>
      <c r="Q1676">
        <v>113</v>
      </c>
      <c r="R1676" s="14">
        <f>IFERROR(ROUND(E1676/Q1676,2), "N/A")</f>
        <v>89.25</v>
      </c>
      <c r="S1676" t="b">
        <v>1</v>
      </c>
      <c r="T1676" t="s">
        <v>8283</v>
      </c>
      <c r="U1676" t="s">
        <v>8304</v>
      </c>
    </row>
    <row r="1677" spans="1:21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s="12">
        <f>ROUND(E1677/D1677, 0)</f>
        <v>1</v>
      </c>
      <c r="G1677" t="s">
        <v>8218</v>
      </c>
      <c r="H1677" t="s">
        <v>8223</v>
      </c>
      <c r="I1677" t="s">
        <v>8245</v>
      </c>
      <c r="J1677">
        <v>1318802580</v>
      </c>
      <c r="K1677" s="9">
        <f>(J1677/86400) + DATE(1970,1,1)</f>
        <v>40832.918749999997</v>
      </c>
      <c r="L1677">
        <v>1316194540</v>
      </c>
      <c r="M1677" s="9">
        <f>(L1677/86400) + DATE(1970,1,1)</f>
        <v>40802.733101851853</v>
      </c>
      <c r="N1677" s="18">
        <f>YEAR(M1677)</f>
        <v>2011</v>
      </c>
      <c r="O1677" s="18">
        <f xml:space="preserve"> ROUND((J1677-L1677)/86400, 0)</f>
        <v>30</v>
      </c>
      <c r="P1677" t="b">
        <v>0</v>
      </c>
      <c r="Q1677">
        <v>34</v>
      </c>
      <c r="R1677" s="14">
        <f>IFERROR(ROUND(E1677/Q1677,2), "N/A")</f>
        <v>40.42</v>
      </c>
      <c r="S1677" t="b">
        <v>1</v>
      </c>
      <c r="T1677" t="s">
        <v>8283</v>
      </c>
      <c r="U1677" t="s">
        <v>8304</v>
      </c>
    </row>
    <row r="1678" spans="1:21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s="12">
        <f>ROUND(E1678/D1678, 0)</f>
        <v>1</v>
      </c>
      <c r="G1678" t="s">
        <v>8218</v>
      </c>
      <c r="H1678" t="s">
        <v>8223</v>
      </c>
      <c r="I1678" t="s">
        <v>8245</v>
      </c>
      <c r="J1678">
        <v>1334980740</v>
      </c>
      <c r="K1678" s="9">
        <f>(J1678/86400) + DATE(1970,1,1)</f>
        <v>41020.165972222225</v>
      </c>
      <c r="L1678">
        <v>1330968347</v>
      </c>
      <c r="M1678" s="9">
        <f>(L1678/86400) + DATE(1970,1,1)</f>
        <v>40973.726238425923</v>
      </c>
      <c r="N1678" s="18">
        <f>YEAR(M1678)</f>
        <v>2012</v>
      </c>
      <c r="O1678" s="18">
        <f xml:space="preserve"> ROUND((J1678-L1678)/86400, 0)</f>
        <v>46</v>
      </c>
      <c r="P1678" t="b">
        <v>0</v>
      </c>
      <c r="Q1678">
        <v>42</v>
      </c>
      <c r="R1678" s="14">
        <f>IFERROR(ROUND(E1678/Q1678,2), "N/A")</f>
        <v>82.38</v>
      </c>
      <c r="S1678" t="b">
        <v>1</v>
      </c>
      <c r="T1678" t="s">
        <v>8283</v>
      </c>
      <c r="U1678" t="s">
        <v>8304</v>
      </c>
    </row>
    <row r="1679" spans="1:21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s="12">
        <f>ROUND(E1679/D1679, 0)</f>
        <v>1</v>
      </c>
      <c r="G1679" t="s">
        <v>8218</v>
      </c>
      <c r="H1679" t="s">
        <v>8226</v>
      </c>
      <c r="I1679" t="s">
        <v>8248</v>
      </c>
      <c r="J1679">
        <v>1460786340</v>
      </c>
      <c r="K1679" s="9">
        <f>(J1679/86400) + DATE(1970,1,1)</f>
        <v>42476.249305555553</v>
      </c>
      <c r="L1679">
        <v>1455615976</v>
      </c>
      <c r="M1679" s="9">
        <f>(L1679/86400) + DATE(1970,1,1)</f>
        <v>42416.407129629632</v>
      </c>
      <c r="N1679" s="18">
        <f>YEAR(M1679)</f>
        <v>2016</v>
      </c>
      <c r="O1679" s="18">
        <f xml:space="preserve"> ROUND((J1679-L1679)/86400, 0)</f>
        <v>60</v>
      </c>
      <c r="P1679" t="b">
        <v>0</v>
      </c>
      <c r="Q1679">
        <v>42</v>
      </c>
      <c r="R1679" s="14">
        <f>IFERROR(ROUND(E1679/Q1679,2), "N/A")</f>
        <v>159.52000000000001</v>
      </c>
      <c r="S1679" t="b">
        <v>1</v>
      </c>
      <c r="T1679" t="s">
        <v>8283</v>
      </c>
      <c r="U1679" t="s">
        <v>8304</v>
      </c>
    </row>
    <row r="1680" spans="1:21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s="12">
        <f>ROUND(E1680/D1680, 0)</f>
        <v>1</v>
      </c>
      <c r="G1680" t="s">
        <v>8218</v>
      </c>
      <c r="H1680" t="s">
        <v>8223</v>
      </c>
      <c r="I1680" t="s">
        <v>8245</v>
      </c>
      <c r="J1680">
        <v>1391718671</v>
      </c>
      <c r="K1680" s="9">
        <f>(J1680/86400) + DATE(1970,1,1)</f>
        <v>41676.854988425926</v>
      </c>
      <c r="L1680">
        <v>1390509071</v>
      </c>
      <c r="M1680" s="9">
        <f>(L1680/86400) + DATE(1970,1,1)</f>
        <v>41662.854988425926</v>
      </c>
      <c r="N1680" s="18">
        <f>YEAR(M1680)</f>
        <v>2014</v>
      </c>
      <c r="O1680" s="18">
        <f xml:space="preserve"> ROUND((J1680-L1680)/86400, 0)</f>
        <v>14</v>
      </c>
      <c r="P1680" t="b">
        <v>0</v>
      </c>
      <c r="Q1680">
        <v>49</v>
      </c>
      <c r="R1680" s="14">
        <f>IFERROR(ROUND(E1680/Q1680,2), "N/A")</f>
        <v>36.24</v>
      </c>
      <c r="S1680" t="b">
        <v>1</v>
      </c>
      <c r="T1680" t="s">
        <v>8283</v>
      </c>
      <c r="U1680" t="s">
        <v>8304</v>
      </c>
    </row>
    <row r="1681" spans="1:21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s="12">
        <f>ROUND(E1681/D1681, 0)</f>
        <v>2</v>
      </c>
      <c r="G1681" t="s">
        <v>8218</v>
      </c>
      <c r="H1681" t="s">
        <v>8223</v>
      </c>
      <c r="I1681" t="s">
        <v>8245</v>
      </c>
      <c r="J1681">
        <v>1311298745</v>
      </c>
      <c r="K1681" s="9">
        <f>(J1681/86400) + DATE(1970,1,1)</f>
        <v>40746.068807870368</v>
      </c>
      <c r="L1681">
        <v>1309311545</v>
      </c>
      <c r="M1681" s="9">
        <f>(L1681/86400) + DATE(1970,1,1)</f>
        <v>40723.068807870368</v>
      </c>
      <c r="N1681" s="18">
        <f>YEAR(M1681)</f>
        <v>2011</v>
      </c>
      <c r="O1681" s="18">
        <f xml:space="preserve"> ROUND((J1681-L1681)/86400, 0)</f>
        <v>23</v>
      </c>
      <c r="P1681" t="b">
        <v>0</v>
      </c>
      <c r="Q1681">
        <v>56</v>
      </c>
      <c r="R1681" s="14">
        <f>IFERROR(ROUND(E1681/Q1681,2), "N/A")</f>
        <v>62.5</v>
      </c>
      <c r="S1681" t="b">
        <v>1</v>
      </c>
      <c r="T1681" t="s">
        <v>8283</v>
      </c>
      <c r="U1681" t="s">
        <v>8304</v>
      </c>
    </row>
    <row r="1682" spans="1:21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s="12">
        <f>ROUND(E1682/D1682, 0)</f>
        <v>1</v>
      </c>
      <c r="G1682" t="s">
        <v>8218</v>
      </c>
      <c r="H1682" t="s">
        <v>8223</v>
      </c>
      <c r="I1682" t="s">
        <v>8245</v>
      </c>
      <c r="J1682">
        <v>1405188667</v>
      </c>
      <c r="K1682" s="9">
        <f>(J1682/86400) + DATE(1970,1,1)</f>
        <v>41832.757719907408</v>
      </c>
      <c r="L1682">
        <v>1402596667</v>
      </c>
      <c r="M1682" s="9">
        <f>(L1682/86400) + DATE(1970,1,1)</f>
        <v>41802.757719907408</v>
      </c>
      <c r="N1682" s="18">
        <f>YEAR(M1682)</f>
        <v>2014</v>
      </c>
      <c r="O1682" s="18">
        <f xml:space="preserve"> ROUND((J1682-L1682)/86400, 0)</f>
        <v>30</v>
      </c>
      <c r="P1682" t="b">
        <v>0</v>
      </c>
      <c r="Q1682">
        <v>25</v>
      </c>
      <c r="R1682" s="14">
        <f>IFERROR(ROUND(E1682/Q1682,2), "N/A")</f>
        <v>47</v>
      </c>
      <c r="S1682" t="b">
        <v>1</v>
      </c>
      <c r="T1682" t="s">
        <v>8283</v>
      </c>
      <c r="U1682" t="s">
        <v>8304</v>
      </c>
    </row>
    <row r="1683" spans="1:21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s="12">
        <f>ROUND(E1683/D1683, 0)</f>
        <v>1</v>
      </c>
      <c r="G1683" t="s">
        <v>8221</v>
      </c>
      <c r="H1683" t="s">
        <v>8223</v>
      </c>
      <c r="I1683" t="s">
        <v>8245</v>
      </c>
      <c r="J1683">
        <v>1490752800</v>
      </c>
      <c r="K1683" s="9">
        <f>(J1683/86400) + DATE(1970,1,1)</f>
        <v>42823.083333333328</v>
      </c>
      <c r="L1683">
        <v>1486522484</v>
      </c>
      <c r="M1683" s="9">
        <f>(L1683/86400) + DATE(1970,1,1)</f>
        <v>42774.121342592596</v>
      </c>
      <c r="N1683" s="18">
        <f>YEAR(M1683)</f>
        <v>2017</v>
      </c>
      <c r="O1683" s="18">
        <f xml:space="preserve"> ROUND((J1683-L1683)/86400, 0)</f>
        <v>49</v>
      </c>
      <c r="P1683" t="b">
        <v>0</v>
      </c>
      <c r="Q1683">
        <v>884</v>
      </c>
      <c r="R1683" s="14">
        <f>IFERROR(ROUND(E1683/Q1683,2), "N/A")</f>
        <v>74.58</v>
      </c>
      <c r="S1683" t="b">
        <v>0</v>
      </c>
      <c r="T1683" t="s">
        <v>8283</v>
      </c>
      <c r="U1683" t="s">
        <v>8305</v>
      </c>
    </row>
    <row r="1684" spans="1:21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s="12">
        <f>ROUND(E1684/D1684, 0)</f>
        <v>0</v>
      </c>
      <c r="G1684" t="s">
        <v>8221</v>
      </c>
      <c r="H1684" t="s">
        <v>8223</v>
      </c>
      <c r="I1684" t="s">
        <v>8245</v>
      </c>
      <c r="J1684">
        <v>1492142860</v>
      </c>
      <c r="K1684" s="9">
        <f>(J1684/86400) + DATE(1970,1,1)</f>
        <v>42839.171990740739</v>
      </c>
      <c r="L1684">
        <v>1486962460</v>
      </c>
      <c r="M1684" s="9">
        <f>(L1684/86400) + DATE(1970,1,1)</f>
        <v>42779.21365740741</v>
      </c>
      <c r="N1684" s="18">
        <f>YEAR(M1684)</f>
        <v>2017</v>
      </c>
      <c r="O1684" s="18">
        <f xml:space="preserve"> ROUND((J1684-L1684)/86400, 0)</f>
        <v>60</v>
      </c>
      <c r="P1684" t="b">
        <v>0</v>
      </c>
      <c r="Q1684">
        <v>0</v>
      </c>
      <c r="R1684" s="14" t="str">
        <f>IFERROR(ROUND(E1684/Q1684,2), "N/A")</f>
        <v>N/A</v>
      </c>
      <c r="S1684" t="b">
        <v>0</v>
      </c>
      <c r="T1684" t="s">
        <v>8283</v>
      </c>
      <c r="U1684" t="s">
        <v>8305</v>
      </c>
    </row>
    <row r="1685" spans="1:21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s="12">
        <f>ROUND(E1685/D1685, 0)</f>
        <v>0</v>
      </c>
      <c r="G1685" t="s">
        <v>8221</v>
      </c>
      <c r="H1685" t="s">
        <v>8229</v>
      </c>
      <c r="I1685" t="s">
        <v>8248</v>
      </c>
      <c r="J1685">
        <v>1491590738</v>
      </c>
      <c r="K1685" s="9">
        <f>(J1685/86400) + DATE(1970,1,1)</f>
        <v>42832.781689814816</v>
      </c>
      <c r="L1685">
        <v>1489517138</v>
      </c>
      <c r="M1685" s="9">
        <f>(L1685/86400) + DATE(1970,1,1)</f>
        <v>42808.781689814816</v>
      </c>
      <c r="N1685" s="18">
        <f>YEAR(M1685)</f>
        <v>2017</v>
      </c>
      <c r="O1685" s="18">
        <f xml:space="preserve"> ROUND((J1685-L1685)/86400, 0)</f>
        <v>24</v>
      </c>
      <c r="P1685" t="b">
        <v>0</v>
      </c>
      <c r="Q1685">
        <v>10</v>
      </c>
      <c r="R1685" s="14">
        <f>IFERROR(ROUND(E1685/Q1685,2), "N/A")</f>
        <v>76</v>
      </c>
      <c r="S1685" t="b">
        <v>0</v>
      </c>
      <c r="T1685" t="s">
        <v>8283</v>
      </c>
      <c r="U1685" t="s">
        <v>8305</v>
      </c>
    </row>
    <row r="1686" spans="1:21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s="12">
        <f>ROUND(E1686/D1686, 0)</f>
        <v>1</v>
      </c>
      <c r="G1686" t="s">
        <v>8221</v>
      </c>
      <c r="H1686" t="s">
        <v>8223</v>
      </c>
      <c r="I1686" t="s">
        <v>8245</v>
      </c>
      <c r="J1686">
        <v>1489775641</v>
      </c>
      <c r="K1686" s="9">
        <f>(J1686/86400) + DATE(1970,1,1)</f>
        <v>42811.773622685185</v>
      </c>
      <c r="L1686">
        <v>1487360041</v>
      </c>
      <c r="M1686" s="9">
        <f>(L1686/86400) + DATE(1970,1,1)</f>
        <v>42783.815289351856</v>
      </c>
      <c r="N1686" s="18">
        <f>YEAR(M1686)</f>
        <v>2017</v>
      </c>
      <c r="O1686" s="18">
        <f xml:space="preserve"> ROUND((J1686-L1686)/86400, 0)</f>
        <v>28</v>
      </c>
      <c r="P1686" t="b">
        <v>0</v>
      </c>
      <c r="Q1686">
        <v>101</v>
      </c>
      <c r="R1686" s="14">
        <f>IFERROR(ROUND(E1686/Q1686,2), "N/A")</f>
        <v>86.44</v>
      </c>
      <c r="S1686" t="b">
        <v>0</v>
      </c>
      <c r="T1686" t="s">
        <v>8283</v>
      </c>
      <c r="U1686" t="s">
        <v>8305</v>
      </c>
    </row>
    <row r="1687" spans="1:21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s="12">
        <f>ROUND(E1687/D1687, 0)</f>
        <v>1</v>
      </c>
      <c r="G1687" t="s">
        <v>8221</v>
      </c>
      <c r="H1687" t="s">
        <v>8223</v>
      </c>
      <c r="I1687" t="s">
        <v>8245</v>
      </c>
      <c r="J1687">
        <v>1490331623</v>
      </c>
      <c r="K1687" s="9">
        <f>(J1687/86400) + DATE(1970,1,1)</f>
        <v>42818.208599537036</v>
      </c>
      <c r="L1687">
        <v>1487743223</v>
      </c>
      <c r="M1687" s="9">
        <f>(L1687/86400) + DATE(1970,1,1)</f>
        <v>42788.2502662037</v>
      </c>
      <c r="N1687" s="18">
        <f>YEAR(M1687)</f>
        <v>2017</v>
      </c>
      <c r="O1687" s="18">
        <f xml:space="preserve"> ROUND((J1687-L1687)/86400, 0)</f>
        <v>30</v>
      </c>
      <c r="P1687" t="b">
        <v>0</v>
      </c>
      <c r="Q1687">
        <v>15</v>
      </c>
      <c r="R1687" s="14">
        <f>IFERROR(ROUND(E1687/Q1687,2), "N/A")</f>
        <v>24</v>
      </c>
      <c r="S1687" t="b">
        <v>0</v>
      </c>
      <c r="T1687" t="s">
        <v>8283</v>
      </c>
      <c r="U1687" t="s">
        <v>8305</v>
      </c>
    </row>
    <row r="1688" spans="1:21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s="12">
        <f>ROUND(E1688/D1688, 0)</f>
        <v>0</v>
      </c>
      <c r="G1688" t="s">
        <v>8221</v>
      </c>
      <c r="H1688" t="s">
        <v>8228</v>
      </c>
      <c r="I1688" t="s">
        <v>8250</v>
      </c>
      <c r="J1688">
        <v>1493320519</v>
      </c>
      <c r="K1688" s="9">
        <f>(J1688/86400) + DATE(1970,1,1)</f>
        <v>42852.802303240736</v>
      </c>
      <c r="L1688">
        <v>1488140119</v>
      </c>
      <c r="M1688" s="9">
        <f>(L1688/86400) + DATE(1970,1,1)</f>
        <v>42792.843969907408</v>
      </c>
      <c r="N1688" s="18">
        <f>YEAR(M1688)</f>
        <v>2017</v>
      </c>
      <c r="O1688" s="18">
        <f xml:space="preserve"> ROUND((J1688-L1688)/86400, 0)</f>
        <v>60</v>
      </c>
      <c r="P1688" t="b">
        <v>0</v>
      </c>
      <c r="Q1688">
        <v>1</v>
      </c>
      <c r="R1688" s="14">
        <f>IFERROR(ROUND(E1688/Q1688,2), "N/A")</f>
        <v>18</v>
      </c>
      <c r="S1688" t="b">
        <v>0</v>
      </c>
      <c r="T1688" t="s">
        <v>8283</v>
      </c>
      <c r="U1688" t="s">
        <v>8305</v>
      </c>
    </row>
    <row r="1689" spans="1:21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s="12">
        <f>ROUND(E1689/D1689, 0)</f>
        <v>0</v>
      </c>
      <c r="G1689" t="s">
        <v>8221</v>
      </c>
      <c r="H1689" t="s">
        <v>8223</v>
      </c>
      <c r="I1689" t="s">
        <v>8245</v>
      </c>
      <c r="J1689">
        <v>1491855300</v>
      </c>
      <c r="K1689" s="9">
        <f>(J1689/86400) + DATE(1970,1,1)</f>
        <v>42835.84375</v>
      </c>
      <c r="L1689">
        <v>1488935245</v>
      </c>
      <c r="M1689" s="9">
        <f>(L1689/86400) + DATE(1970,1,1)</f>
        <v>42802.046817129631</v>
      </c>
      <c r="N1689" s="18">
        <f>YEAR(M1689)</f>
        <v>2017</v>
      </c>
      <c r="O1689" s="18">
        <f xml:space="preserve"> ROUND((J1689-L1689)/86400, 0)</f>
        <v>34</v>
      </c>
      <c r="P1689" t="b">
        <v>0</v>
      </c>
      <c r="Q1689">
        <v>39</v>
      </c>
      <c r="R1689" s="14">
        <f>IFERROR(ROUND(E1689/Q1689,2), "N/A")</f>
        <v>80.13</v>
      </c>
      <c r="S1689" t="b">
        <v>0</v>
      </c>
      <c r="T1689" t="s">
        <v>8283</v>
      </c>
      <c r="U1689" t="s">
        <v>8305</v>
      </c>
    </row>
    <row r="1690" spans="1:21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s="12">
        <f>ROUND(E1690/D1690, 0)</f>
        <v>0</v>
      </c>
      <c r="G1690" t="s">
        <v>8221</v>
      </c>
      <c r="H1690" t="s">
        <v>8223</v>
      </c>
      <c r="I1690" t="s">
        <v>8245</v>
      </c>
      <c r="J1690">
        <v>1491738594</v>
      </c>
      <c r="K1690" s="9">
        <f>(J1690/86400) + DATE(1970,1,1)</f>
        <v>42834.492986111116</v>
      </c>
      <c r="L1690">
        <v>1489150194</v>
      </c>
      <c r="M1690" s="9">
        <f>(L1690/86400) + DATE(1970,1,1)</f>
        <v>42804.534652777773</v>
      </c>
      <c r="N1690" s="18">
        <f>YEAR(M1690)</f>
        <v>2017</v>
      </c>
      <c r="O1690" s="18">
        <f xml:space="preserve"> ROUND((J1690-L1690)/86400, 0)</f>
        <v>30</v>
      </c>
      <c r="P1690" t="b">
        <v>0</v>
      </c>
      <c r="Q1690">
        <v>7</v>
      </c>
      <c r="R1690" s="14">
        <f>IFERROR(ROUND(E1690/Q1690,2), "N/A")</f>
        <v>253.14</v>
      </c>
      <c r="S1690" t="b">
        <v>0</v>
      </c>
      <c r="T1690" t="s">
        <v>8283</v>
      </c>
      <c r="U1690" t="s">
        <v>8305</v>
      </c>
    </row>
    <row r="1691" spans="1:21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s="12">
        <f>ROUND(E1691/D1691, 0)</f>
        <v>1</v>
      </c>
      <c r="G1691" t="s">
        <v>8221</v>
      </c>
      <c r="H1691" t="s">
        <v>8223</v>
      </c>
      <c r="I1691" t="s">
        <v>8245</v>
      </c>
      <c r="J1691">
        <v>1489700230</v>
      </c>
      <c r="K1691" s="9">
        <f>(J1691/86400) + DATE(1970,1,1)</f>
        <v>42810.900810185187</v>
      </c>
      <c r="L1691">
        <v>1487111830</v>
      </c>
      <c r="M1691" s="9">
        <f>(L1691/86400) + DATE(1970,1,1)</f>
        <v>42780.942476851851</v>
      </c>
      <c r="N1691" s="18">
        <f>YEAR(M1691)</f>
        <v>2017</v>
      </c>
      <c r="O1691" s="18">
        <f xml:space="preserve"> ROUND((J1691-L1691)/86400, 0)</f>
        <v>30</v>
      </c>
      <c r="P1691" t="b">
        <v>0</v>
      </c>
      <c r="Q1691">
        <v>14</v>
      </c>
      <c r="R1691" s="14">
        <f>IFERROR(ROUND(E1691/Q1691,2), "N/A")</f>
        <v>171.43</v>
      </c>
      <c r="S1691" t="b">
        <v>0</v>
      </c>
      <c r="T1691" t="s">
        <v>8283</v>
      </c>
      <c r="U1691" t="s">
        <v>8305</v>
      </c>
    </row>
    <row r="1692" spans="1:21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s="12">
        <f>ROUND(E1692/D1692, 0)</f>
        <v>0</v>
      </c>
      <c r="G1692" t="s">
        <v>8221</v>
      </c>
      <c r="H1692" t="s">
        <v>8223</v>
      </c>
      <c r="I1692" t="s">
        <v>8245</v>
      </c>
      <c r="J1692">
        <v>1491470442</v>
      </c>
      <c r="K1692" s="9">
        <f>(J1692/86400) + DATE(1970,1,1)</f>
        <v>42831.389374999999</v>
      </c>
      <c r="L1692">
        <v>1488882042</v>
      </c>
      <c r="M1692" s="9">
        <f>(L1692/86400) + DATE(1970,1,1)</f>
        <v>42801.43104166667</v>
      </c>
      <c r="N1692" s="18">
        <f>YEAR(M1692)</f>
        <v>2017</v>
      </c>
      <c r="O1692" s="18">
        <f xml:space="preserve"> ROUND((J1692-L1692)/86400, 0)</f>
        <v>30</v>
      </c>
      <c r="P1692" t="b">
        <v>0</v>
      </c>
      <c r="Q1692">
        <v>11</v>
      </c>
      <c r="R1692" s="14">
        <f>IFERROR(ROUND(E1692/Q1692,2), "N/A")</f>
        <v>57.73</v>
      </c>
      <c r="S1692" t="b">
        <v>0</v>
      </c>
      <c r="T1692" t="s">
        <v>8283</v>
      </c>
      <c r="U1692" t="s">
        <v>8305</v>
      </c>
    </row>
    <row r="1693" spans="1:21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s="12">
        <f>ROUND(E1693/D1693, 0)</f>
        <v>0</v>
      </c>
      <c r="G1693" t="s">
        <v>8221</v>
      </c>
      <c r="H1693" t="s">
        <v>8223</v>
      </c>
      <c r="I1693" t="s">
        <v>8245</v>
      </c>
      <c r="J1693">
        <v>1491181200</v>
      </c>
      <c r="K1693" s="9">
        <f>(J1693/86400) + DATE(1970,1,1)</f>
        <v>42828.041666666672</v>
      </c>
      <c r="L1693">
        <v>1488387008</v>
      </c>
      <c r="M1693" s="9">
        <f>(L1693/86400) + DATE(1970,1,1)</f>
        <v>42795.701481481483</v>
      </c>
      <c r="N1693" s="18">
        <f>YEAR(M1693)</f>
        <v>2017</v>
      </c>
      <c r="O1693" s="18">
        <f xml:space="preserve"> ROUND((J1693-L1693)/86400, 0)</f>
        <v>32</v>
      </c>
      <c r="P1693" t="b">
        <v>0</v>
      </c>
      <c r="Q1693">
        <v>38</v>
      </c>
      <c r="R1693" s="14">
        <f>IFERROR(ROUND(E1693/Q1693,2), "N/A")</f>
        <v>264.26</v>
      </c>
      <c r="S1693" t="b">
        <v>0</v>
      </c>
      <c r="T1693" t="s">
        <v>8283</v>
      </c>
      <c r="U1693" t="s">
        <v>8305</v>
      </c>
    </row>
    <row r="1694" spans="1:21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s="12">
        <f>ROUND(E1694/D1694, 0)</f>
        <v>0</v>
      </c>
      <c r="G1694" t="s">
        <v>8221</v>
      </c>
      <c r="H1694" t="s">
        <v>8223</v>
      </c>
      <c r="I1694" t="s">
        <v>8245</v>
      </c>
      <c r="J1694">
        <v>1490572740</v>
      </c>
      <c r="K1694" s="9">
        <f>(J1694/86400) + DATE(1970,1,1)</f>
        <v>42820.999305555553</v>
      </c>
      <c r="L1694">
        <v>1487734667</v>
      </c>
      <c r="M1694" s="9">
        <f>(L1694/86400) + DATE(1970,1,1)</f>
        <v>42788.151238425926</v>
      </c>
      <c r="N1694" s="18">
        <f>YEAR(M1694)</f>
        <v>2017</v>
      </c>
      <c r="O1694" s="18">
        <f xml:space="preserve"> ROUND((J1694-L1694)/86400, 0)</f>
        <v>33</v>
      </c>
      <c r="P1694" t="b">
        <v>0</v>
      </c>
      <c r="Q1694">
        <v>15</v>
      </c>
      <c r="R1694" s="14">
        <f>IFERROR(ROUND(E1694/Q1694,2), "N/A")</f>
        <v>159.33000000000001</v>
      </c>
      <c r="S1694" t="b">
        <v>0</v>
      </c>
      <c r="T1694" t="s">
        <v>8283</v>
      </c>
      <c r="U1694" t="s">
        <v>8305</v>
      </c>
    </row>
    <row r="1695" spans="1:21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s="12">
        <f>ROUND(E1695/D1695, 0)</f>
        <v>0</v>
      </c>
      <c r="G1695" t="s">
        <v>8221</v>
      </c>
      <c r="H1695" t="s">
        <v>8224</v>
      </c>
      <c r="I1695" t="s">
        <v>8246</v>
      </c>
      <c r="J1695">
        <v>1491768000</v>
      </c>
      <c r="K1695" s="9">
        <f>(J1695/86400) + DATE(1970,1,1)</f>
        <v>42834.833333333328</v>
      </c>
      <c r="L1695">
        <v>1489097112</v>
      </c>
      <c r="M1695" s="9">
        <f>(L1695/86400) + DATE(1970,1,1)</f>
        <v>42803.920277777783</v>
      </c>
      <c r="N1695" s="18">
        <f>YEAR(M1695)</f>
        <v>2017</v>
      </c>
      <c r="O1695" s="18">
        <f xml:space="preserve"> ROUND((J1695-L1695)/86400, 0)</f>
        <v>31</v>
      </c>
      <c r="P1695" t="b">
        <v>0</v>
      </c>
      <c r="Q1695">
        <v>8</v>
      </c>
      <c r="R1695" s="14">
        <f>IFERROR(ROUND(E1695/Q1695,2), "N/A")</f>
        <v>35</v>
      </c>
      <c r="S1695" t="b">
        <v>0</v>
      </c>
      <c r="T1695" t="s">
        <v>8283</v>
      </c>
      <c r="U1695" t="s">
        <v>8305</v>
      </c>
    </row>
    <row r="1696" spans="1:21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s="12">
        <f>ROUND(E1696/D1696, 0)</f>
        <v>0</v>
      </c>
      <c r="G1696" t="s">
        <v>8221</v>
      </c>
      <c r="H1696" t="s">
        <v>8223</v>
      </c>
      <c r="I1696" t="s">
        <v>8245</v>
      </c>
      <c r="J1696">
        <v>1490589360</v>
      </c>
      <c r="K1696" s="9">
        <f>(J1696/86400) + DATE(1970,1,1)</f>
        <v>42821.191666666666</v>
      </c>
      <c r="L1696">
        <v>1488038674</v>
      </c>
      <c r="M1696" s="9">
        <f>(L1696/86400) + DATE(1970,1,1)</f>
        <v>42791.669837962967</v>
      </c>
      <c r="N1696" s="18">
        <f>YEAR(M1696)</f>
        <v>2017</v>
      </c>
      <c r="O1696" s="18">
        <f xml:space="preserve"> ROUND((J1696-L1696)/86400, 0)</f>
        <v>30</v>
      </c>
      <c r="P1696" t="b">
        <v>0</v>
      </c>
      <c r="Q1696">
        <v>1</v>
      </c>
      <c r="R1696" s="14">
        <f>IFERROR(ROUND(E1696/Q1696,2), "N/A")</f>
        <v>5</v>
      </c>
      <c r="S1696" t="b">
        <v>0</v>
      </c>
      <c r="T1696" t="s">
        <v>8283</v>
      </c>
      <c r="U1696" t="s">
        <v>8305</v>
      </c>
    </row>
    <row r="1697" spans="1:21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s="12">
        <f>ROUND(E1697/D1697, 0)</f>
        <v>0</v>
      </c>
      <c r="G1697" t="s">
        <v>8221</v>
      </c>
      <c r="H1697" t="s">
        <v>8223</v>
      </c>
      <c r="I1697" t="s">
        <v>8245</v>
      </c>
      <c r="J1697">
        <v>1491786000</v>
      </c>
      <c r="K1697" s="9">
        <f>(J1697/86400) + DATE(1970,1,1)</f>
        <v>42835.041666666672</v>
      </c>
      <c r="L1697">
        <v>1488847514</v>
      </c>
      <c r="M1697" s="9">
        <f>(L1697/86400) + DATE(1970,1,1)</f>
        <v>42801.031412037039</v>
      </c>
      <c r="N1697" s="18">
        <f>YEAR(M1697)</f>
        <v>2017</v>
      </c>
      <c r="O1697" s="18">
        <f xml:space="preserve"> ROUND((J1697-L1697)/86400, 0)</f>
        <v>34</v>
      </c>
      <c r="P1697" t="b">
        <v>0</v>
      </c>
      <c r="Q1697">
        <v>23</v>
      </c>
      <c r="R1697" s="14">
        <f>IFERROR(ROUND(E1697/Q1697,2), "N/A")</f>
        <v>61.09</v>
      </c>
      <c r="S1697" t="b">
        <v>0</v>
      </c>
      <c r="T1697" t="s">
        <v>8283</v>
      </c>
      <c r="U1697" t="s">
        <v>8305</v>
      </c>
    </row>
    <row r="1698" spans="1:21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s="12">
        <f>ROUND(E1698/D1698, 0)</f>
        <v>0</v>
      </c>
      <c r="G1698" t="s">
        <v>8221</v>
      </c>
      <c r="H1698" t="s">
        <v>8223</v>
      </c>
      <c r="I1698" t="s">
        <v>8245</v>
      </c>
      <c r="J1698">
        <v>1491007211</v>
      </c>
      <c r="K1698" s="9">
        <f>(J1698/86400) + DATE(1970,1,1)</f>
        <v>42826.027905092589</v>
      </c>
      <c r="L1698">
        <v>1488418811</v>
      </c>
      <c r="M1698" s="9">
        <f>(L1698/86400) + DATE(1970,1,1)</f>
        <v>42796.069571759261</v>
      </c>
      <c r="N1698" s="18">
        <f>YEAR(M1698)</f>
        <v>2017</v>
      </c>
      <c r="O1698" s="18">
        <f xml:space="preserve"> ROUND((J1698-L1698)/86400, 0)</f>
        <v>30</v>
      </c>
      <c r="P1698" t="b">
        <v>0</v>
      </c>
      <c r="Q1698">
        <v>0</v>
      </c>
      <c r="R1698" s="14" t="str">
        <f>IFERROR(ROUND(E1698/Q1698,2), "N/A")</f>
        <v>N/A</v>
      </c>
      <c r="S1698" t="b">
        <v>0</v>
      </c>
      <c r="T1698" t="s">
        <v>8283</v>
      </c>
      <c r="U1698" t="s">
        <v>8305</v>
      </c>
    </row>
    <row r="1699" spans="1:21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s="12">
        <f>ROUND(E1699/D1699, 0)</f>
        <v>0</v>
      </c>
      <c r="G1699" t="s">
        <v>8221</v>
      </c>
      <c r="H1699" t="s">
        <v>8223</v>
      </c>
      <c r="I1699" t="s">
        <v>8245</v>
      </c>
      <c r="J1699">
        <v>1491781648</v>
      </c>
      <c r="K1699" s="9">
        <f>(J1699/86400) + DATE(1970,1,1)</f>
        <v>42834.991296296299</v>
      </c>
      <c r="L1699">
        <v>1489193248</v>
      </c>
      <c r="M1699" s="9">
        <f>(L1699/86400) + DATE(1970,1,1)</f>
        <v>42805.032962962963</v>
      </c>
      <c r="N1699" s="18">
        <f>YEAR(M1699)</f>
        <v>2017</v>
      </c>
      <c r="O1699" s="18">
        <f xml:space="preserve"> ROUND((J1699-L1699)/86400, 0)</f>
        <v>30</v>
      </c>
      <c r="P1699" t="b">
        <v>0</v>
      </c>
      <c r="Q1699">
        <v>22</v>
      </c>
      <c r="R1699" s="14">
        <f>IFERROR(ROUND(E1699/Q1699,2), "N/A")</f>
        <v>114.82</v>
      </c>
      <c r="S1699" t="b">
        <v>0</v>
      </c>
      <c r="T1699" t="s">
        <v>8283</v>
      </c>
      <c r="U1699" t="s">
        <v>8305</v>
      </c>
    </row>
    <row r="1700" spans="1:21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s="12">
        <f>ROUND(E1700/D1700, 0)</f>
        <v>0</v>
      </c>
      <c r="G1700" t="s">
        <v>8221</v>
      </c>
      <c r="H1700" t="s">
        <v>8223</v>
      </c>
      <c r="I1700" t="s">
        <v>8245</v>
      </c>
      <c r="J1700">
        <v>1490499180</v>
      </c>
      <c r="K1700" s="9">
        <f>(J1700/86400) + DATE(1970,1,1)</f>
        <v>42820.147916666669</v>
      </c>
      <c r="L1700">
        <v>1488430760</v>
      </c>
      <c r="M1700" s="9">
        <f>(L1700/86400) + DATE(1970,1,1)</f>
        <v>42796.207870370374</v>
      </c>
      <c r="N1700" s="18">
        <f>YEAR(M1700)</f>
        <v>2017</v>
      </c>
      <c r="O1700" s="18">
        <f xml:space="preserve"> ROUND((J1700-L1700)/86400, 0)</f>
        <v>24</v>
      </c>
      <c r="P1700" t="b">
        <v>0</v>
      </c>
      <c r="Q1700">
        <v>0</v>
      </c>
      <c r="R1700" s="14" t="str">
        <f>IFERROR(ROUND(E1700/Q1700,2), "N/A")</f>
        <v>N/A</v>
      </c>
      <c r="S1700" t="b">
        <v>0</v>
      </c>
      <c r="T1700" t="s">
        <v>8283</v>
      </c>
      <c r="U1700" t="s">
        <v>8305</v>
      </c>
    </row>
    <row r="1701" spans="1:21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s="12">
        <f>ROUND(E1701/D1701, 0)</f>
        <v>0</v>
      </c>
      <c r="G1701" t="s">
        <v>8221</v>
      </c>
      <c r="H1701" t="s">
        <v>8223</v>
      </c>
      <c r="I1701" t="s">
        <v>8245</v>
      </c>
      <c r="J1701">
        <v>1491943445</v>
      </c>
      <c r="K1701" s="9">
        <f>(J1701/86400) + DATE(1970,1,1)</f>
        <v>42836.863946759258</v>
      </c>
      <c r="L1701">
        <v>1489351445</v>
      </c>
      <c r="M1701" s="9">
        <f>(L1701/86400) + DATE(1970,1,1)</f>
        <v>42806.863946759258</v>
      </c>
      <c r="N1701" s="18">
        <f>YEAR(M1701)</f>
        <v>2017</v>
      </c>
      <c r="O1701" s="18">
        <f xml:space="preserve"> ROUND((J1701-L1701)/86400, 0)</f>
        <v>30</v>
      </c>
      <c r="P1701" t="b">
        <v>0</v>
      </c>
      <c r="Q1701">
        <v>4</v>
      </c>
      <c r="R1701" s="14">
        <f>IFERROR(ROUND(E1701/Q1701,2), "N/A")</f>
        <v>54</v>
      </c>
      <c r="S1701" t="b">
        <v>0</v>
      </c>
      <c r="T1701" t="s">
        <v>8283</v>
      </c>
      <c r="U1701" t="s">
        <v>8305</v>
      </c>
    </row>
    <row r="1702" spans="1:21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s="12">
        <f>ROUND(E1702/D1702, 0)</f>
        <v>0</v>
      </c>
      <c r="G1702" t="s">
        <v>8221</v>
      </c>
      <c r="H1702" t="s">
        <v>8223</v>
      </c>
      <c r="I1702" t="s">
        <v>8245</v>
      </c>
      <c r="J1702">
        <v>1491019200</v>
      </c>
      <c r="K1702" s="9">
        <f>(J1702/86400) + DATE(1970,1,1)</f>
        <v>42826.166666666672</v>
      </c>
      <c r="L1702">
        <v>1488418990</v>
      </c>
      <c r="M1702" s="9">
        <f>(L1702/86400) + DATE(1970,1,1)</f>
        <v>42796.071643518517</v>
      </c>
      <c r="N1702" s="18">
        <f>YEAR(M1702)</f>
        <v>2017</v>
      </c>
      <c r="O1702" s="18">
        <f xml:space="preserve"> ROUND((J1702-L1702)/86400, 0)</f>
        <v>30</v>
      </c>
      <c r="P1702" t="b">
        <v>0</v>
      </c>
      <c r="Q1702">
        <v>79</v>
      </c>
      <c r="R1702" s="14">
        <f>IFERROR(ROUND(E1702/Q1702,2), "N/A")</f>
        <v>65.97</v>
      </c>
      <c r="S1702" t="b">
        <v>0</v>
      </c>
      <c r="T1702" t="s">
        <v>8283</v>
      </c>
      <c r="U1702" t="s">
        <v>8305</v>
      </c>
    </row>
    <row r="1703" spans="1:21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s="12">
        <f>ROUND(E1703/D1703, 0)</f>
        <v>0</v>
      </c>
      <c r="G1703" t="s">
        <v>8220</v>
      </c>
      <c r="H1703" t="s">
        <v>8223</v>
      </c>
      <c r="I1703" t="s">
        <v>8245</v>
      </c>
      <c r="J1703">
        <v>1421337405</v>
      </c>
      <c r="K1703" s="9">
        <f>(J1703/86400) + DATE(1970,1,1)</f>
        <v>42019.664409722223</v>
      </c>
      <c r="L1703">
        <v>1418745405</v>
      </c>
      <c r="M1703" s="9">
        <f>(L1703/86400) + DATE(1970,1,1)</f>
        <v>41989.664409722223</v>
      </c>
      <c r="N1703" s="18">
        <f>YEAR(M1703)</f>
        <v>2014</v>
      </c>
      <c r="O1703" s="18">
        <f xml:space="preserve"> ROUND((J1703-L1703)/86400, 0)</f>
        <v>30</v>
      </c>
      <c r="P1703" t="b">
        <v>0</v>
      </c>
      <c r="Q1703">
        <v>2</v>
      </c>
      <c r="R1703" s="14">
        <f>IFERROR(ROUND(E1703/Q1703,2), "N/A")</f>
        <v>5</v>
      </c>
      <c r="S1703" t="b">
        <v>0</v>
      </c>
      <c r="T1703" t="s">
        <v>8283</v>
      </c>
      <c r="U1703" t="s">
        <v>8305</v>
      </c>
    </row>
    <row r="1704" spans="1:21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s="12">
        <f>ROUND(E1704/D1704, 0)</f>
        <v>0</v>
      </c>
      <c r="G1704" t="s">
        <v>8220</v>
      </c>
      <c r="H1704" t="s">
        <v>8223</v>
      </c>
      <c r="I1704" t="s">
        <v>8245</v>
      </c>
      <c r="J1704">
        <v>1427745150</v>
      </c>
      <c r="K1704" s="9">
        <f>(J1704/86400) + DATE(1970,1,1)</f>
        <v>42093.828125</v>
      </c>
      <c r="L1704">
        <v>1425156750</v>
      </c>
      <c r="M1704" s="9">
        <f>(L1704/86400) + DATE(1970,1,1)</f>
        <v>42063.869791666672</v>
      </c>
      <c r="N1704" s="18">
        <f>YEAR(M1704)</f>
        <v>2015</v>
      </c>
      <c r="O1704" s="18">
        <f xml:space="preserve"> ROUND((J1704-L1704)/86400, 0)</f>
        <v>30</v>
      </c>
      <c r="P1704" t="b">
        <v>0</v>
      </c>
      <c r="Q1704">
        <v>1</v>
      </c>
      <c r="R1704" s="14">
        <f>IFERROR(ROUND(E1704/Q1704,2), "N/A")</f>
        <v>1</v>
      </c>
      <c r="S1704" t="b">
        <v>0</v>
      </c>
      <c r="T1704" t="s">
        <v>8283</v>
      </c>
      <c r="U1704" t="s">
        <v>8305</v>
      </c>
    </row>
    <row r="1705" spans="1:21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s="12">
        <f>ROUND(E1705/D1705, 0)</f>
        <v>0</v>
      </c>
      <c r="G1705" t="s">
        <v>8220</v>
      </c>
      <c r="H1705" t="s">
        <v>8223</v>
      </c>
      <c r="I1705" t="s">
        <v>8245</v>
      </c>
      <c r="J1705">
        <v>1441003537</v>
      </c>
      <c r="K1705" s="9">
        <f>(J1705/86400) + DATE(1970,1,1)</f>
        <v>42247.281678240739</v>
      </c>
      <c r="L1705">
        <v>1435819537</v>
      </c>
      <c r="M1705" s="9">
        <f>(L1705/86400) + DATE(1970,1,1)</f>
        <v>42187.281678240739</v>
      </c>
      <c r="N1705" s="18">
        <f>YEAR(M1705)</f>
        <v>2015</v>
      </c>
      <c r="O1705" s="18">
        <f xml:space="preserve"> ROUND((J1705-L1705)/86400, 0)</f>
        <v>60</v>
      </c>
      <c r="P1705" t="b">
        <v>0</v>
      </c>
      <c r="Q1705">
        <v>2</v>
      </c>
      <c r="R1705" s="14">
        <f>IFERROR(ROUND(E1705/Q1705,2), "N/A")</f>
        <v>25.5</v>
      </c>
      <c r="S1705" t="b">
        <v>0</v>
      </c>
      <c r="T1705" t="s">
        <v>8283</v>
      </c>
      <c r="U1705" t="s">
        <v>8305</v>
      </c>
    </row>
    <row r="1706" spans="1:21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s="12">
        <f>ROUND(E1706/D1706, 0)</f>
        <v>1</v>
      </c>
      <c r="G1706" t="s">
        <v>8220</v>
      </c>
      <c r="H1706" t="s">
        <v>8223</v>
      </c>
      <c r="I1706" t="s">
        <v>8245</v>
      </c>
      <c r="J1706">
        <v>1424056873</v>
      </c>
      <c r="K1706" s="9">
        <f>(J1706/86400) + DATE(1970,1,1)</f>
        <v>42051.139733796299</v>
      </c>
      <c r="L1706">
        <v>1421464873</v>
      </c>
      <c r="M1706" s="9">
        <f>(L1706/86400) + DATE(1970,1,1)</f>
        <v>42021.139733796299</v>
      </c>
      <c r="N1706" s="18">
        <f>YEAR(M1706)</f>
        <v>2015</v>
      </c>
      <c r="O1706" s="18">
        <f xml:space="preserve"> ROUND((J1706-L1706)/86400, 0)</f>
        <v>30</v>
      </c>
      <c r="P1706" t="b">
        <v>0</v>
      </c>
      <c r="Q1706">
        <v>11</v>
      </c>
      <c r="R1706" s="14">
        <f>IFERROR(ROUND(E1706/Q1706,2), "N/A")</f>
        <v>118.36</v>
      </c>
      <c r="S1706" t="b">
        <v>0</v>
      </c>
      <c r="T1706" t="s">
        <v>8283</v>
      </c>
      <c r="U1706" t="s">
        <v>8305</v>
      </c>
    </row>
    <row r="1707" spans="1:21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s="12">
        <f>ROUND(E1707/D1707, 0)</f>
        <v>0</v>
      </c>
      <c r="G1707" t="s">
        <v>8220</v>
      </c>
      <c r="H1707" t="s">
        <v>8223</v>
      </c>
      <c r="I1707" t="s">
        <v>8245</v>
      </c>
      <c r="J1707">
        <v>1441814400</v>
      </c>
      <c r="K1707" s="9">
        <f>(J1707/86400) + DATE(1970,1,1)</f>
        <v>42256.666666666672</v>
      </c>
      <c r="L1707">
        <v>1440807846</v>
      </c>
      <c r="M1707" s="9">
        <f>(L1707/86400) + DATE(1970,1,1)</f>
        <v>42245.016736111109</v>
      </c>
      <c r="N1707" s="18">
        <f>YEAR(M1707)</f>
        <v>2015</v>
      </c>
      <c r="O1707" s="18">
        <f xml:space="preserve"> ROUND((J1707-L1707)/86400, 0)</f>
        <v>12</v>
      </c>
      <c r="P1707" t="b">
        <v>0</v>
      </c>
      <c r="Q1707">
        <v>0</v>
      </c>
      <c r="R1707" s="14" t="str">
        <f>IFERROR(ROUND(E1707/Q1707,2), "N/A")</f>
        <v>N/A</v>
      </c>
      <c r="S1707" t="b">
        <v>0</v>
      </c>
      <c r="T1707" t="s">
        <v>8283</v>
      </c>
      <c r="U1707" t="s">
        <v>8305</v>
      </c>
    </row>
    <row r="1708" spans="1:21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s="12">
        <f>ROUND(E1708/D1708, 0)</f>
        <v>0</v>
      </c>
      <c r="G1708" t="s">
        <v>8220</v>
      </c>
      <c r="H1708" t="s">
        <v>8235</v>
      </c>
      <c r="I1708" t="s">
        <v>8248</v>
      </c>
      <c r="J1708">
        <v>1440314472</v>
      </c>
      <c r="K1708" s="9">
        <f>(J1708/86400) + DATE(1970,1,1)</f>
        <v>42239.306388888886</v>
      </c>
      <c r="L1708">
        <v>1435130472</v>
      </c>
      <c r="M1708" s="9">
        <f>(L1708/86400) + DATE(1970,1,1)</f>
        <v>42179.306388888886</v>
      </c>
      <c r="N1708" s="18">
        <f>YEAR(M1708)</f>
        <v>2015</v>
      </c>
      <c r="O1708" s="18">
        <f xml:space="preserve"> ROUND((J1708-L1708)/86400, 0)</f>
        <v>60</v>
      </c>
      <c r="P1708" t="b">
        <v>0</v>
      </c>
      <c r="Q1708">
        <v>0</v>
      </c>
      <c r="R1708" s="14" t="str">
        <f>IFERROR(ROUND(E1708/Q1708,2), "N/A")</f>
        <v>N/A</v>
      </c>
      <c r="S1708" t="b">
        <v>0</v>
      </c>
      <c r="T1708" t="s">
        <v>8283</v>
      </c>
      <c r="U1708" t="s">
        <v>8305</v>
      </c>
    </row>
    <row r="1709" spans="1:21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s="12">
        <f>ROUND(E1709/D1709, 0)</f>
        <v>0</v>
      </c>
      <c r="G1709" t="s">
        <v>8220</v>
      </c>
      <c r="H1709" t="s">
        <v>8223</v>
      </c>
      <c r="I1709" t="s">
        <v>8245</v>
      </c>
      <c r="J1709">
        <v>1459181895</v>
      </c>
      <c r="K1709" s="9">
        <f>(J1709/86400) + DATE(1970,1,1)</f>
        <v>42457.679340277777</v>
      </c>
      <c r="L1709">
        <v>1456593495</v>
      </c>
      <c r="M1709" s="9">
        <f>(L1709/86400) + DATE(1970,1,1)</f>
        <v>42427.721006944441</v>
      </c>
      <c r="N1709" s="18">
        <f>YEAR(M1709)</f>
        <v>2016</v>
      </c>
      <c r="O1709" s="18">
        <f xml:space="preserve"> ROUND((J1709-L1709)/86400, 0)</f>
        <v>30</v>
      </c>
      <c r="P1709" t="b">
        <v>0</v>
      </c>
      <c r="Q1709">
        <v>9</v>
      </c>
      <c r="R1709" s="14">
        <f>IFERROR(ROUND(E1709/Q1709,2), "N/A")</f>
        <v>54.11</v>
      </c>
      <c r="S1709" t="b">
        <v>0</v>
      </c>
      <c r="T1709" t="s">
        <v>8283</v>
      </c>
      <c r="U1709" t="s">
        <v>8305</v>
      </c>
    </row>
    <row r="1710" spans="1:21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s="12">
        <f>ROUND(E1710/D1710, 0)</f>
        <v>0</v>
      </c>
      <c r="G1710" t="s">
        <v>8220</v>
      </c>
      <c r="H1710" t="s">
        <v>8223</v>
      </c>
      <c r="I1710" t="s">
        <v>8245</v>
      </c>
      <c r="J1710">
        <v>1462135706</v>
      </c>
      <c r="K1710" s="9">
        <f>(J1710/86400) + DATE(1970,1,1)</f>
        <v>42491.866967592592</v>
      </c>
      <c r="L1710">
        <v>1458679706</v>
      </c>
      <c r="M1710" s="9">
        <f>(L1710/86400) + DATE(1970,1,1)</f>
        <v>42451.866967592592</v>
      </c>
      <c r="N1710" s="18">
        <f>YEAR(M1710)</f>
        <v>2016</v>
      </c>
      <c r="O1710" s="18">
        <f xml:space="preserve"> ROUND((J1710-L1710)/86400, 0)</f>
        <v>40</v>
      </c>
      <c r="P1710" t="b">
        <v>0</v>
      </c>
      <c r="Q1710">
        <v>0</v>
      </c>
      <c r="R1710" s="14" t="str">
        <f>IFERROR(ROUND(E1710/Q1710,2), "N/A")</f>
        <v>N/A</v>
      </c>
      <c r="S1710" t="b">
        <v>0</v>
      </c>
      <c r="T1710" t="s">
        <v>8283</v>
      </c>
      <c r="U1710" t="s">
        <v>8305</v>
      </c>
    </row>
    <row r="1711" spans="1:21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s="12">
        <f>ROUND(E1711/D1711, 0)</f>
        <v>0</v>
      </c>
      <c r="G1711" t="s">
        <v>8220</v>
      </c>
      <c r="H1711" t="s">
        <v>8223</v>
      </c>
      <c r="I1711" t="s">
        <v>8245</v>
      </c>
      <c r="J1711">
        <v>1409513940</v>
      </c>
      <c r="K1711" s="9">
        <f>(J1711/86400) + DATE(1970,1,1)</f>
        <v>41882.818749999999</v>
      </c>
      <c r="L1711">
        <v>1405949514</v>
      </c>
      <c r="M1711" s="9">
        <f>(L1711/86400) + DATE(1970,1,1)</f>
        <v>41841.563819444447</v>
      </c>
      <c r="N1711" s="18">
        <f>YEAR(M1711)</f>
        <v>2014</v>
      </c>
      <c r="O1711" s="18">
        <f xml:space="preserve"> ROUND((J1711-L1711)/86400, 0)</f>
        <v>41</v>
      </c>
      <c r="P1711" t="b">
        <v>0</v>
      </c>
      <c r="Q1711">
        <v>4</v>
      </c>
      <c r="R1711" s="14">
        <f>IFERROR(ROUND(E1711/Q1711,2), "N/A")</f>
        <v>21.25</v>
      </c>
      <c r="S1711" t="b">
        <v>0</v>
      </c>
      <c r="T1711" t="s">
        <v>8283</v>
      </c>
      <c r="U1711" t="s">
        <v>8305</v>
      </c>
    </row>
    <row r="1712" spans="1:21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s="12">
        <f>ROUND(E1712/D1712, 0)</f>
        <v>0</v>
      </c>
      <c r="G1712" t="s">
        <v>8220</v>
      </c>
      <c r="H1712" t="s">
        <v>8235</v>
      </c>
      <c r="I1712" t="s">
        <v>8248</v>
      </c>
      <c r="J1712">
        <v>1453122000</v>
      </c>
      <c r="K1712" s="9">
        <f>(J1712/86400) + DATE(1970,1,1)</f>
        <v>42387.541666666672</v>
      </c>
      <c r="L1712">
        <v>1449151888</v>
      </c>
      <c r="M1712" s="9">
        <f>(L1712/86400) + DATE(1970,1,1)</f>
        <v>42341.591296296298</v>
      </c>
      <c r="N1712" s="18">
        <f>YEAR(M1712)</f>
        <v>2015</v>
      </c>
      <c r="O1712" s="18">
        <f xml:space="preserve"> ROUND((J1712-L1712)/86400, 0)</f>
        <v>46</v>
      </c>
      <c r="P1712" t="b">
        <v>0</v>
      </c>
      <c r="Q1712">
        <v>1</v>
      </c>
      <c r="R1712" s="14">
        <f>IFERROR(ROUND(E1712/Q1712,2), "N/A")</f>
        <v>34</v>
      </c>
      <c r="S1712" t="b">
        <v>0</v>
      </c>
      <c r="T1712" t="s">
        <v>8283</v>
      </c>
      <c r="U1712" t="s">
        <v>8305</v>
      </c>
    </row>
    <row r="1713" spans="1:21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s="12">
        <f>ROUND(E1713/D1713, 0)</f>
        <v>0</v>
      </c>
      <c r="G1713" t="s">
        <v>8220</v>
      </c>
      <c r="H1713" t="s">
        <v>8223</v>
      </c>
      <c r="I1713" t="s">
        <v>8245</v>
      </c>
      <c r="J1713">
        <v>1409585434</v>
      </c>
      <c r="K1713" s="9">
        <f>(J1713/86400) + DATE(1970,1,1)</f>
        <v>41883.646226851852</v>
      </c>
      <c r="L1713">
        <v>1406907034</v>
      </c>
      <c r="M1713" s="9">
        <f>(L1713/86400) + DATE(1970,1,1)</f>
        <v>41852.646226851852</v>
      </c>
      <c r="N1713" s="18">
        <f>YEAR(M1713)</f>
        <v>2014</v>
      </c>
      <c r="O1713" s="18">
        <f xml:space="preserve"> ROUND((J1713-L1713)/86400, 0)</f>
        <v>31</v>
      </c>
      <c r="P1713" t="b">
        <v>0</v>
      </c>
      <c r="Q1713">
        <v>2</v>
      </c>
      <c r="R1713" s="14">
        <f>IFERROR(ROUND(E1713/Q1713,2), "N/A")</f>
        <v>525</v>
      </c>
      <c r="S1713" t="b">
        <v>0</v>
      </c>
      <c r="T1713" t="s">
        <v>8283</v>
      </c>
      <c r="U1713" t="s">
        <v>8305</v>
      </c>
    </row>
    <row r="1714" spans="1:21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s="12">
        <f>ROUND(E1714/D1714, 0)</f>
        <v>0</v>
      </c>
      <c r="G1714" t="s">
        <v>8220</v>
      </c>
      <c r="H1714" t="s">
        <v>8223</v>
      </c>
      <c r="I1714" t="s">
        <v>8245</v>
      </c>
      <c r="J1714">
        <v>1435701353</v>
      </c>
      <c r="K1714" s="9">
        <f>(J1714/86400) + DATE(1970,1,1)</f>
        <v>42185.913807870369</v>
      </c>
      <c r="L1714">
        <v>1430517353</v>
      </c>
      <c r="M1714" s="9">
        <f>(L1714/86400) + DATE(1970,1,1)</f>
        <v>42125.913807870369</v>
      </c>
      <c r="N1714" s="18">
        <f>YEAR(M1714)</f>
        <v>2015</v>
      </c>
      <c r="O1714" s="18">
        <f xml:space="preserve"> ROUND((J1714-L1714)/86400, 0)</f>
        <v>60</v>
      </c>
      <c r="P1714" t="b">
        <v>0</v>
      </c>
      <c r="Q1714">
        <v>0</v>
      </c>
      <c r="R1714" s="14" t="str">
        <f>IFERROR(ROUND(E1714/Q1714,2), "N/A")</f>
        <v>N/A</v>
      </c>
      <c r="S1714" t="b">
        <v>0</v>
      </c>
      <c r="T1714" t="s">
        <v>8283</v>
      </c>
      <c r="U1714" t="s">
        <v>8305</v>
      </c>
    </row>
    <row r="1715" spans="1:21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s="12">
        <f>ROUND(E1715/D1715, 0)</f>
        <v>0</v>
      </c>
      <c r="G1715" t="s">
        <v>8220</v>
      </c>
      <c r="H1715" t="s">
        <v>8223</v>
      </c>
      <c r="I1715" t="s">
        <v>8245</v>
      </c>
      <c r="J1715">
        <v>1412536412</v>
      </c>
      <c r="K1715" s="9">
        <f>(J1715/86400) + DATE(1970,1,1)</f>
        <v>41917.801064814819</v>
      </c>
      <c r="L1715">
        <v>1409944412</v>
      </c>
      <c r="M1715" s="9">
        <f>(L1715/86400) + DATE(1970,1,1)</f>
        <v>41887.801064814819</v>
      </c>
      <c r="N1715" s="18">
        <f>YEAR(M1715)</f>
        <v>2014</v>
      </c>
      <c r="O1715" s="18">
        <f xml:space="preserve"> ROUND((J1715-L1715)/86400, 0)</f>
        <v>30</v>
      </c>
      <c r="P1715" t="b">
        <v>0</v>
      </c>
      <c r="Q1715">
        <v>1</v>
      </c>
      <c r="R1715" s="14">
        <f>IFERROR(ROUND(E1715/Q1715,2), "N/A")</f>
        <v>50</v>
      </c>
      <c r="S1715" t="b">
        <v>0</v>
      </c>
      <c r="T1715" t="s">
        <v>8283</v>
      </c>
      <c r="U1715" t="s">
        <v>8305</v>
      </c>
    </row>
    <row r="1716" spans="1:21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s="12">
        <f>ROUND(E1716/D1716, 0)</f>
        <v>0</v>
      </c>
      <c r="G1716" t="s">
        <v>8220</v>
      </c>
      <c r="H1716" t="s">
        <v>8223</v>
      </c>
      <c r="I1716" t="s">
        <v>8245</v>
      </c>
      <c r="J1716">
        <v>1430517761</v>
      </c>
      <c r="K1716" s="9">
        <f>(J1716/86400) + DATE(1970,1,1)</f>
        <v>42125.918530092589</v>
      </c>
      <c r="L1716">
        <v>1427925761</v>
      </c>
      <c r="M1716" s="9">
        <f>(L1716/86400) + DATE(1970,1,1)</f>
        <v>42095.918530092589</v>
      </c>
      <c r="N1716" s="18">
        <f>YEAR(M1716)</f>
        <v>2015</v>
      </c>
      <c r="O1716" s="18">
        <f xml:space="preserve"> ROUND((J1716-L1716)/86400, 0)</f>
        <v>30</v>
      </c>
      <c r="P1716" t="b">
        <v>0</v>
      </c>
      <c r="Q1716">
        <v>17</v>
      </c>
      <c r="R1716" s="14">
        <f>IFERROR(ROUND(E1716/Q1716,2), "N/A")</f>
        <v>115.71</v>
      </c>
      <c r="S1716" t="b">
        <v>0</v>
      </c>
      <c r="T1716" t="s">
        <v>8283</v>
      </c>
      <c r="U1716" t="s">
        <v>8305</v>
      </c>
    </row>
    <row r="1717" spans="1:21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s="12">
        <f>ROUND(E1717/D1717, 0)</f>
        <v>0</v>
      </c>
      <c r="G1717" t="s">
        <v>8220</v>
      </c>
      <c r="H1717" t="s">
        <v>8223</v>
      </c>
      <c r="I1717" t="s">
        <v>8245</v>
      </c>
      <c r="J1717">
        <v>1427772120</v>
      </c>
      <c r="K1717" s="9">
        <f>(J1717/86400) + DATE(1970,1,1)</f>
        <v>42094.140277777777</v>
      </c>
      <c r="L1717">
        <v>1425186785</v>
      </c>
      <c r="M1717" s="9">
        <f>(L1717/86400) + DATE(1970,1,1)</f>
        <v>42064.217418981483</v>
      </c>
      <c r="N1717" s="18">
        <f>YEAR(M1717)</f>
        <v>2015</v>
      </c>
      <c r="O1717" s="18">
        <f xml:space="preserve"> ROUND((J1717-L1717)/86400, 0)</f>
        <v>30</v>
      </c>
      <c r="P1717" t="b">
        <v>0</v>
      </c>
      <c r="Q1717">
        <v>2</v>
      </c>
      <c r="R1717" s="14">
        <f>IFERROR(ROUND(E1717/Q1717,2), "N/A")</f>
        <v>5.5</v>
      </c>
      <c r="S1717" t="b">
        <v>0</v>
      </c>
      <c r="T1717" t="s">
        <v>8283</v>
      </c>
      <c r="U1717" t="s">
        <v>8305</v>
      </c>
    </row>
    <row r="1718" spans="1:21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s="12">
        <f>ROUND(E1718/D1718, 0)</f>
        <v>0</v>
      </c>
      <c r="G1718" t="s">
        <v>8220</v>
      </c>
      <c r="H1718" t="s">
        <v>8223</v>
      </c>
      <c r="I1718" t="s">
        <v>8245</v>
      </c>
      <c r="J1718">
        <v>1481295099</v>
      </c>
      <c r="K1718" s="9">
        <f>(J1718/86400) + DATE(1970,1,1)</f>
        <v>42713.619201388894</v>
      </c>
      <c r="L1718">
        <v>1477835499</v>
      </c>
      <c r="M1718" s="9">
        <f>(L1718/86400) + DATE(1970,1,1)</f>
        <v>42673.577534722222</v>
      </c>
      <c r="N1718" s="18">
        <f>YEAR(M1718)</f>
        <v>2016</v>
      </c>
      <c r="O1718" s="18">
        <f xml:space="preserve"> ROUND((J1718-L1718)/86400, 0)</f>
        <v>40</v>
      </c>
      <c r="P1718" t="b">
        <v>0</v>
      </c>
      <c r="Q1718">
        <v>3</v>
      </c>
      <c r="R1718" s="14">
        <f>IFERROR(ROUND(E1718/Q1718,2), "N/A")</f>
        <v>50</v>
      </c>
      <c r="S1718" t="b">
        <v>0</v>
      </c>
      <c r="T1718" t="s">
        <v>8283</v>
      </c>
      <c r="U1718" t="s">
        <v>8305</v>
      </c>
    </row>
    <row r="1719" spans="1:21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s="12">
        <f>ROUND(E1719/D1719, 0)</f>
        <v>0</v>
      </c>
      <c r="G1719" t="s">
        <v>8220</v>
      </c>
      <c r="H1719" t="s">
        <v>8223</v>
      </c>
      <c r="I1719" t="s">
        <v>8245</v>
      </c>
      <c r="J1719">
        <v>1461211200</v>
      </c>
      <c r="K1719" s="9">
        <f>(J1719/86400) + DATE(1970,1,1)</f>
        <v>42481.166666666672</v>
      </c>
      <c r="L1719">
        <v>1459467238</v>
      </c>
      <c r="M1719" s="9">
        <f>(L1719/86400) + DATE(1970,1,1)</f>
        <v>42460.981921296298</v>
      </c>
      <c r="N1719" s="18">
        <f>YEAR(M1719)</f>
        <v>2016</v>
      </c>
      <c r="O1719" s="18">
        <f xml:space="preserve"> ROUND((J1719-L1719)/86400, 0)</f>
        <v>20</v>
      </c>
      <c r="P1719" t="b">
        <v>0</v>
      </c>
      <c r="Q1719">
        <v>41</v>
      </c>
      <c r="R1719" s="14">
        <f>IFERROR(ROUND(E1719/Q1719,2), "N/A")</f>
        <v>34.020000000000003</v>
      </c>
      <c r="S1719" t="b">
        <v>0</v>
      </c>
      <c r="T1719" t="s">
        <v>8283</v>
      </c>
      <c r="U1719" t="s">
        <v>8305</v>
      </c>
    </row>
    <row r="1720" spans="1:21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s="12">
        <f>ROUND(E1720/D1720, 0)</f>
        <v>0</v>
      </c>
      <c r="G1720" t="s">
        <v>8220</v>
      </c>
      <c r="H1720" t="s">
        <v>8223</v>
      </c>
      <c r="I1720" t="s">
        <v>8245</v>
      </c>
      <c r="J1720">
        <v>1463201940</v>
      </c>
      <c r="K1720" s="9">
        <f>(J1720/86400) + DATE(1970,1,1)</f>
        <v>42504.207638888889</v>
      </c>
      <c r="L1720">
        <v>1459435149</v>
      </c>
      <c r="M1720" s="9">
        <f>(L1720/86400) + DATE(1970,1,1)</f>
        <v>42460.610520833332</v>
      </c>
      <c r="N1720" s="18">
        <f>YEAR(M1720)</f>
        <v>2016</v>
      </c>
      <c r="O1720" s="18">
        <f xml:space="preserve"> ROUND((J1720-L1720)/86400, 0)</f>
        <v>44</v>
      </c>
      <c r="P1720" t="b">
        <v>0</v>
      </c>
      <c r="Q1720">
        <v>2</v>
      </c>
      <c r="R1720" s="14">
        <f>IFERROR(ROUND(E1720/Q1720,2), "N/A")</f>
        <v>37.5</v>
      </c>
      <c r="S1720" t="b">
        <v>0</v>
      </c>
      <c r="T1720" t="s">
        <v>8283</v>
      </c>
      <c r="U1720" t="s">
        <v>8305</v>
      </c>
    </row>
    <row r="1721" spans="1:21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s="12">
        <f>ROUND(E1721/D1721, 0)</f>
        <v>0</v>
      </c>
      <c r="G1721" t="s">
        <v>8220</v>
      </c>
      <c r="H1721" t="s">
        <v>8223</v>
      </c>
      <c r="I1721" t="s">
        <v>8245</v>
      </c>
      <c r="J1721">
        <v>1410958191</v>
      </c>
      <c r="K1721" s="9">
        <f>(J1721/86400) + DATE(1970,1,1)</f>
        <v>41899.534618055557</v>
      </c>
      <c r="L1721">
        <v>1408366191</v>
      </c>
      <c r="M1721" s="9">
        <f>(L1721/86400) + DATE(1970,1,1)</f>
        <v>41869.534618055557</v>
      </c>
      <c r="N1721" s="18">
        <f>YEAR(M1721)</f>
        <v>2014</v>
      </c>
      <c r="O1721" s="18">
        <f xml:space="preserve"> ROUND((J1721-L1721)/86400, 0)</f>
        <v>30</v>
      </c>
      <c r="P1721" t="b">
        <v>0</v>
      </c>
      <c r="Q1721">
        <v>3</v>
      </c>
      <c r="R1721" s="14">
        <f>IFERROR(ROUND(E1721/Q1721,2), "N/A")</f>
        <v>11.67</v>
      </c>
      <c r="S1721" t="b">
        <v>0</v>
      </c>
      <c r="T1721" t="s">
        <v>8283</v>
      </c>
      <c r="U1721" t="s">
        <v>8305</v>
      </c>
    </row>
    <row r="1722" spans="1:21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s="12">
        <f>ROUND(E1722/D1722, 0)</f>
        <v>0</v>
      </c>
      <c r="G1722" t="s">
        <v>8220</v>
      </c>
      <c r="H1722" t="s">
        <v>8223</v>
      </c>
      <c r="I1722" t="s">
        <v>8245</v>
      </c>
      <c r="J1722">
        <v>1415562471</v>
      </c>
      <c r="K1722" s="9">
        <f>(J1722/86400) + DATE(1970,1,1)</f>
        <v>41952.824895833335</v>
      </c>
      <c r="L1722">
        <v>1412966871</v>
      </c>
      <c r="M1722" s="9">
        <f>(L1722/86400) + DATE(1970,1,1)</f>
        <v>41922.783229166671</v>
      </c>
      <c r="N1722" s="18">
        <f>YEAR(M1722)</f>
        <v>2014</v>
      </c>
      <c r="O1722" s="18">
        <f xml:space="preserve"> ROUND((J1722-L1722)/86400, 0)</f>
        <v>30</v>
      </c>
      <c r="P1722" t="b">
        <v>0</v>
      </c>
      <c r="Q1722">
        <v>8</v>
      </c>
      <c r="R1722" s="14">
        <f>IFERROR(ROUND(E1722/Q1722,2), "N/A")</f>
        <v>28.13</v>
      </c>
      <c r="S1722" t="b">
        <v>0</v>
      </c>
      <c r="T1722" t="s">
        <v>8283</v>
      </c>
      <c r="U1722" t="s">
        <v>8305</v>
      </c>
    </row>
    <row r="1723" spans="1:21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s="12">
        <f>ROUND(E1723/D1723, 0)</f>
        <v>0</v>
      </c>
      <c r="G1723" t="s">
        <v>8220</v>
      </c>
      <c r="H1723" t="s">
        <v>8223</v>
      </c>
      <c r="I1723" t="s">
        <v>8245</v>
      </c>
      <c r="J1723">
        <v>1449831863</v>
      </c>
      <c r="K1723" s="9">
        <f>(J1723/86400) + DATE(1970,1,1)</f>
        <v>42349.461377314816</v>
      </c>
      <c r="L1723">
        <v>1447239863</v>
      </c>
      <c r="M1723" s="9">
        <f>(L1723/86400) + DATE(1970,1,1)</f>
        <v>42319.461377314816</v>
      </c>
      <c r="N1723" s="18">
        <f>YEAR(M1723)</f>
        <v>2015</v>
      </c>
      <c r="O1723" s="18">
        <f xml:space="preserve"> ROUND((J1723-L1723)/86400, 0)</f>
        <v>30</v>
      </c>
      <c r="P1723" t="b">
        <v>0</v>
      </c>
      <c r="Q1723">
        <v>0</v>
      </c>
      <c r="R1723" s="14" t="str">
        <f>IFERROR(ROUND(E1723/Q1723,2), "N/A")</f>
        <v>N/A</v>
      </c>
      <c r="S1723" t="b">
        <v>0</v>
      </c>
      <c r="T1723" t="s">
        <v>8283</v>
      </c>
      <c r="U1723" t="s">
        <v>8305</v>
      </c>
    </row>
    <row r="1724" spans="1:21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s="12">
        <f>ROUND(E1724/D1724, 0)</f>
        <v>0</v>
      </c>
      <c r="G1724" t="s">
        <v>8220</v>
      </c>
      <c r="H1724" t="s">
        <v>8223</v>
      </c>
      <c r="I1724" t="s">
        <v>8245</v>
      </c>
      <c r="J1724">
        <v>1459642200</v>
      </c>
      <c r="K1724" s="9">
        <f>(J1724/86400) + DATE(1970,1,1)</f>
        <v>42463.006944444445</v>
      </c>
      <c r="L1724">
        <v>1456441429</v>
      </c>
      <c r="M1724" s="9">
        <f>(L1724/86400) + DATE(1970,1,1)</f>
        <v>42425.960983796293</v>
      </c>
      <c r="N1724" s="18">
        <f>YEAR(M1724)</f>
        <v>2016</v>
      </c>
      <c r="O1724" s="18">
        <f xml:space="preserve"> ROUND((J1724-L1724)/86400, 0)</f>
        <v>37</v>
      </c>
      <c r="P1724" t="b">
        <v>0</v>
      </c>
      <c r="Q1724">
        <v>1</v>
      </c>
      <c r="R1724" s="14">
        <f>IFERROR(ROUND(E1724/Q1724,2), "N/A")</f>
        <v>1</v>
      </c>
      <c r="S1724" t="b">
        <v>0</v>
      </c>
      <c r="T1724" t="s">
        <v>8283</v>
      </c>
      <c r="U1724" t="s">
        <v>8305</v>
      </c>
    </row>
    <row r="1725" spans="1:21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s="12">
        <f>ROUND(E1725/D1725, 0)</f>
        <v>0</v>
      </c>
      <c r="G1725" t="s">
        <v>8220</v>
      </c>
      <c r="H1725" t="s">
        <v>8223</v>
      </c>
      <c r="I1725" t="s">
        <v>8245</v>
      </c>
      <c r="J1725">
        <v>1435730400</v>
      </c>
      <c r="K1725" s="9">
        <f>(J1725/86400) + DATE(1970,1,1)</f>
        <v>42186.25</v>
      </c>
      <c r="L1725">
        <v>1430855315</v>
      </c>
      <c r="M1725" s="9">
        <f>(L1725/86400) + DATE(1970,1,1)</f>
        <v>42129.82540509259</v>
      </c>
      <c r="N1725" s="18">
        <f>YEAR(M1725)</f>
        <v>2015</v>
      </c>
      <c r="O1725" s="18">
        <f xml:space="preserve"> ROUND((J1725-L1725)/86400, 0)</f>
        <v>56</v>
      </c>
      <c r="P1725" t="b">
        <v>0</v>
      </c>
      <c r="Q1725">
        <v>3</v>
      </c>
      <c r="R1725" s="14">
        <f>IFERROR(ROUND(E1725/Q1725,2), "N/A")</f>
        <v>216.67</v>
      </c>
      <c r="S1725" t="b">
        <v>0</v>
      </c>
      <c r="T1725" t="s">
        <v>8283</v>
      </c>
      <c r="U1725" t="s">
        <v>8305</v>
      </c>
    </row>
    <row r="1726" spans="1:21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s="12">
        <f>ROUND(E1726/D1726, 0)</f>
        <v>0</v>
      </c>
      <c r="G1726" t="s">
        <v>8220</v>
      </c>
      <c r="H1726" t="s">
        <v>8223</v>
      </c>
      <c r="I1726" t="s">
        <v>8245</v>
      </c>
      <c r="J1726">
        <v>1414707762</v>
      </c>
      <c r="K1726" s="9">
        <f>(J1726/86400) + DATE(1970,1,1)</f>
        <v>41942.932430555556</v>
      </c>
      <c r="L1726">
        <v>1412115762</v>
      </c>
      <c r="M1726" s="9">
        <f>(L1726/86400) + DATE(1970,1,1)</f>
        <v>41912.932430555556</v>
      </c>
      <c r="N1726" s="18">
        <f>YEAR(M1726)</f>
        <v>2014</v>
      </c>
      <c r="O1726" s="18">
        <f xml:space="preserve"> ROUND((J1726-L1726)/86400, 0)</f>
        <v>30</v>
      </c>
      <c r="P1726" t="b">
        <v>0</v>
      </c>
      <c r="Q1726">
        <v>4</v>
      </c>
      <c r="R1726" s="14">
        <f>IFERROR(ROUND(E1726/Q1726,2), "N/A")</f>
        <v>8.75</v>
      </c>
      <c r="S1726" t="b">
        <v>0</v>
      </c>
      <c r="T1726" t="s">
        <v>8283</v>
      </c>
      <c r="U1726" t="s">
        <v>8305</v>
      </c>
    </row>
    <row r="1727" spans="1:21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s="12">
        <f>ROUND(E1727/D1727, 0)</f>
        <v>0</v>
      </c>
      <c r="G1727" t="s">
        <v>8220</v>
      </c>
      <c r="H1727" t="s">
        <v>8223</v>
      </c>
      <c r="I1727" t="s">
        <v>8245</v>
      </c>
      <c r="J1727">
        <v>1408922049</v>
      </c>
      <c r="K1727" s="9">
        <f>(J1727/86400) + DATE(1970,1,1)</f>
        <v>41875.968159722222</v>
      </c>
      <c r="L1727">
        <v>1406330049</v>
      </c>
      <c r="M1727" s="9">
        <f>(L1727/86400) + DATE(1970,1,1)</f>
        <v>41845.968159722222</v>
      </c>
      <c r="N1727" s="18">
        <f>YEAR(M1727)</f>
        <v>2014</v>
      </c>
      <c r="O1727" s="18">
        <f xml:space="preserve"> ROUND((J1727-L1727)/86400, 0)</f>
        <v>30</v>
      </c>
      <c r="P1727" t="b">
        <v>0</v>
      </c>
      <c r="Q1727">
        <v>9</v>
      </c>
      <c r="R1727" s="14">
        <f>IFERROR(ROUND(E1727/Q1727,2), "N/A")</f>
        <v>62.22</v>
      </c>
      <c r="S1727" t="b">
        <v>0</v>
      </c>
      <c r="T1727" t="s">
        <v>8283</v>
      </c>
      <c r="U1727" t="s">
        <v>8305</v>
      </c>
    </row>
    <row r="1728" spans="1:21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s="12">
        <f>ROUND(E1728/D1728, 0)</f>
        <v>0</v>
      </c>
      <c r="G1728" t="s">
        <v>8220</v>
      </c>
      <c r="H1728" t="s">
        <v>8223</v>
      </c>
      <c r="I1728" t="s">
        <v>8245</v>
      </c>
      <c r="J1728">
        <v>1403906664</v>
      </c>
      <c r="K1728" s="9">
        <f>(J1728/86400) + DATE(1970,1,1)</f>
        <v>41817.919722222221</v>
      </c>
      <c r="L1728">
        <v>1401401064</v>
      </c>
      <c r="M1728" s="9">
        <f>(L1728/86400) + DATE(1970,1,1)</f>
        <v>41788.919722222221</v>
      </c>
      <c r="N1728" s="18">
        <f>YEAR(M1728)</f>
        <v>2014</v>
      </c>
      <c r="O1728" s="18">
        <f xml:space="preserve"> ROUND((J1728-L1728)/86400, 0)</f>
        <v>29</v>
      </c>
      <c r="P1728" t="b">
        <v>0</v>
      </c>
      <c r="Q1728">
        <v>16</v>
      </c>
      <c r="R1728" s="14">
        <f>IFERROR(ROUND(E1728/Q1728,2), "N/A")</f>
        <v>137.25</v>
      </c>
      <c r="S1728" t="b">
        <v>0</v>
      </c>
      <c r="T1728" t="s">
        <v>8283</v>
      </c>
      <c r="U1728" t="s">
        <v>8305</v>
      </c>
    </row>
    <row r="1729" spans="1:21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s="12">
        <f>ROUND(E1729/D1729, 0)</f>
        <v>0</v>
      </c>
      <c r="G1729" t="s">
        <v>8220</v>
      </c>
      <c r="H1729" t="s">
        <v>8224</v>
      </c>
      <c r="I1729" t="s">
        <v>8246</v>
      </c>
      <c r="J1729">
        <v>1428231600</v>
      </c>
      <c r="K1729" s="9">
        <f>(J1729/86400) + DATE(1970,1,1)</f>
        <v>42099.458333333328</v>
      </c>
      <c r="L1729">
        <v>1423520177</v>
      </c>
      <c r="M1729" s="9">
        <f>(L1729/86400) + DATE(1970,1,1)</f>
        <v>42044.927974537037</v>
      </c>
      <c r="N1729" s="18">
        <f>YEAR(M1729)</f>
        <v>2015</v>
      </c>
      <c r="O1729" s="18">
        <f xml:space="preserve"> ROUND((J1729-L1729)/86400, 0)</f>
        <v>55</v>
      </c>
      <c r="P1729" t="b">
        <v>0</v>
      </c>
      <c r="Q1729">
        <v>1</v>
      </c>
      <c r="R1729" s="14">
        <f>IFERROR(ROUND(E1729/Q1729,2), "N/A")</f>
        <v>1</v>
      </c>
      <c r="S1729" t="b">
        <v>0</v>
      </c>
      <c r="T1729" t="s">
        <v>8283</v>
      </c>
      <c r="U1729" t="s">
        <v>8305</v>
      </c>
    </row>
    <row r="1730" spans="1:21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s="12">
        <f>ROUND(E1730/D1730, 0)</f>
        <v>1</v>
      </c>
      <c r="G1730" t="s">
        <v>8220</v>
      </c>
      <c r="H1730" t="s">
        <v>8223</v>
      </c>
      <c r="I1730" t="s">
        <v>8245</v>
      </c>
      <c r="J1730">
        <v>1445439674</v>
      </c>
      <c r="K1730" s="9">
        <f>(J1730/86400) + DATE(1970,1,1)</f>
        <v>42298.625856481478</v>
      </c>
      <c r="L1730">
        <v>1442847674</v>
      </c>
      <c r="M1730" s="9">
        <f>(L1730/86400) + DATE(1970,1,1)</f>
        <v>42268.625856481478</v>
      </c>
      <c r="N1730" s="18">
        <f>YEAR(M1730)</f>
        <v>2015</v>
      </c>
      <c r="O1730" s="18">
        <f xml:space="preserve"> ROUND((J1730-L1730)/86400, 0)</f>
        <v>30</v>
      </c>
      <c r="P1730" t="b">
        <v>0</v>
      </c>
      <c r="Q1730">
        <v>7</v>
      </c>
      <c r="R1730" s="14">
        <f>IFERROR(ROUND(E1730/Q1730,2), "N/A")</f>
        <v>122.14</v>
      </c>
      <c r="S1730" t="b">
        <v>0</v>
      </c>
      <c r="T1730" t="s">
        <v>8283</v>
      </c>
      <c r="U1730" t="s">
        <v>8305</v>
      </c>
    </row>
    <row r="1731" spans="1:21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s="12">
        <f>ROUND(E1731/D1731, 0)</f>
        <v>0</v>
      </c>
      <c r="G1731" t="s">
        <v>8220</v>
      </c>
      <c r="H1731" t="s">
        <v>8223</v>
      </c>
      <c r="I1731" t="s">
        <v>8245</v>
      </c>
      <c r="J1731">
        <v>1465521306</v>
      </c>
      <c r="K1731" s="9">
        <f>(J1731/86400) + DATE(1970,1,1)</f>
        <v>42531.052152777775</v>
      </c>
      <c r="L1731">
        <v>1460337306</v>
      </c>
      <c r="M1731" s="9">
        <f>(L1731/86400) + DATE(1970,1,1)</f>
        <v>42471.052152777775</v>
      </c>
      <c r="N1731" s="18">
        <f>YEAR(M1731)</f>
        <v>2016</v>
      </c>
      <c r="O1731" s="18">
        <f xml:space="preserve"> ROUND((J1731-L1731)/86400, 0)</f>
        <v>60</v>
      </c>
      <c r="P1731" t="b">
        <v>0</v>
      </c>
      <c r="Q1731">
        <v>0</v>
      </c>
      <c r="R1731" s="14" t="str">
        <f>IFERROR(ROUND(E1731/Q1731,2), "N/A")</f>
        <v>N/A</v>
      </c>
      <c r="S1731" t="b">
        <v>0</v>
      </c>
      <c r="T1731" t="s">
        <v>8283</v>
      </c>
      <c r="U1731" t="s">
        <v>8305</v>
      </c>
    </row>
    <row r="1732" spans="1:21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s="12">
        <f>ROUND(E1732/D1732, 0)</f>
        <v>0</v>
      </c>
      <c r="G1732" t="s">
        <v>8220</v>
      </c>
      <c r="H1732" t="s">
        <v>8223</v>
      </c>
      <c r="I1732" t="s">
        <v>8245</v>
      </c>
      <c r="J1732">
        <v>1445738783</v>
      </c>
      <c r="K1732" s="9">
        <f>(J1732/86400) + DATE(1970,1,1)</f>
        <v>42302.087766203702</v>
      </c>
      <c r="L1732">
        <v>1443146783</v>
      </c>
      <c r="M1732" s="9">
        <f>(L1732/86400) + DATE(1970,1,1)</f>
        <v>42272.087766203702</v>
      </c>
      <c r="N1732" s="18">
        <f>YEAR(M1732)</f>
        <v>2015</v>
      </c>
      <c r="O1732" s="18">
        <f xml:space="preserve"> ROUND((J1732-L1732)/86400, 0)</f>
        <v>30</v>
      </c>
      <c r="P1732" t="b">
        <v>0</v>
      </c>
      <c r="Q1732">
        <v>0</v>
      </c>
      <c r="R1732" s="14" t="str">
        <f>IFERROR(ROUND(E1732/Q1732,2), "N/A")</f>
        <v>N/A</v>
      </c>
      <c r="S1732" t="b">
        <v>0</v>
      </c>
      <c r="T1732" t="s">
        <v>8283</v>
      </c>
      <c r="U1732" t="s">
        <v>8305</v>
      </c>
    </row>
    <row r="1733" spans="1:21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s="12">
        <f>ROUND(E1733/D1733, 0)</f>
        <v>0</v>
      </c>
      <c r="G1733" t="s">
        <v>8220</v>
      </c>
      <c r="H1733" t="s">
        <v>8223</v>
      </c>
      <c r="I1733" t="s">
        <v>8245</v>
      </c>
      <c r="J1733">
        <v>1434034800</v>
      </c>
      <c r="K1733" s="9">
        <f>(J1733/86400) + DATE(1970,1,1)</f>
        <v>42166.625</v>
      </c>
      <c r="L1733">
        <v>1432849552</v>
      </c>
      <c r="M1733" s="9">
        <f>(L1733/86400) + DATE(1970,1,1)</f>
        <v>42152.906851851847</v>
      </c>
      <c r="N1733" s="18">
        <f>YEAR(M1733)</f>
        <v>2015</v>
      </c>
      <c r="O1733" s="18">
        <f xml:space="preserve"> ROUND((J1733-L1733)/86400, 0)</f>
        <v>14</v>
      </c>
      <c r="P1733" t="b">
        <v>0</v>
      </c>
      <c r="Q1733">
        <v>0</v>
      </c>
      <c r="R1733" s="14" t="str">
        <f>IFERROR(ROUND(E1733/Q1733,2), "N/A")</f>
        <v>N/A</v>
      </c>
      <c r="S1733" t="b">
        <v>0</v>
      </c>
      <c r="T1733" t="s">
        <v>8283</v>
      </c>
      <c r="U1733" t="s">
        <v>8305</v>
      </c>
    </row>
    <row r="1734" spans="1:21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s="12">
        <f>ROUND(E1734/D1734, 0)</f>
        <v>0</v>
      </c>
      <c r="G1734" t="s">
        <v>8220</v>
      </c>
      <c r="H1734" t="s">
        <v>8223</v>
      </c>
      <c r="I1734" t="s">
        <v>8245</v>
      </c>
      <c r="J1734">
        <v>1452920400</v>
      </c>
      <c r="K1734" s="9">
        <f>(J1734/86400) + DATE(1970,1,1)</f>
        <v>42385.208333333328</v>
      </c>
      <c r="L1734">
        <v>1447777481</v>
      </c>
      <c r="M1734" s="9">
        <f>(L1734/86400) + DATE(1970,1,1)</f>
        <v>42325.683807870373</v>
      </c>
      <c r="N1734" s="18">
        <f>YEAR(M1734)</f>
        <v>2015</v>
      </c>
      <c r="O1734" s="18">
        <f xml:space="preserve"> ROUND((J1734-L1734)/86400, 0)</f>
        <v>60</v>
      </c>
      <c r="P1734" t="b">
        <v>0</v>
      </c>
      <c r="Q1734">
        <v>0</v>
      </c>
      <c r="R1734" s="14" t="str">
        <f>IFERROR(ROUND(E1734/Q1734,2), "N/A")</f>
        <v>N/A</v>
      </c>
      <c r="S1734" t="b">
        <v>0</v>
      </c>
      <c r="T1734" t="s">
        <v>8283</v>
      </c>
      <c r="U1734" t="s">
        <v>8305</v>
      </c>
    </row>
    <row r="1735" spans="1:21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s="12">
        <f>ROUND(E1735/D1735, 0)</f>
        <v>0</v>
      </c>
      <c r="G1735" t="s">
        <v>8220</v>
      </c>
      <c r="H1735" t="s">
        <v>8223</v>
      </c>
      <c r="I1735" t="s">
        <v>8245</v>
      </c>
      <c r="J1735">
        <v>1473802200</v>
      </c>
      <c r="K1735" s="9">
        <f>(J1735/86400) + DATE(1970,1,1)</f>
        <v>42626.895833333328</v>
      </c>
      <c r="L1735">
        <v>1472746374</v>
      </c>
      <c r="M1735" s="9">
        <f>(L1735/86400) + DATE(1970,1,1)</f>
        <v>42614.675625000003</v>
      </c>
      <c r="N1735" s="18">
        <f>YEAR(M1735)</f>
        <v>2016</v>
      </c>
      <c r="O1735" s="18">
        <f xml:space="preserve"> ROUND((J1735-L1735)/86400, 0)</f>
        <v>12</v>
      </c>
      <c r="P1735" t="b">
        <v>0</v>
      </c>
      <c r="Q1735">
        <v>0</v>
      </c>
      <c r="R1735" s="14" t="str">
        <f>IFERROR(ROUND(E1735/Q1735,2), "N/A")</f>
        <v>N/A</v>
      </c>
      <c r="S1735" t="b">
        <v>0</v>
      </c>
      <c r="T1735" t="s">
        <v>8283</v>
      </c>
      <c r="U1735" t="s">
        <v>8305</v>
      </c>
    </row>
    <row r="1736" spans="1:21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s="12">
        <f>ROUND(E1736/D1736, 0)</f>
        <v>0</v>
      </c>
      <c r="G1736" t="s">
        <v>8220</v>
      </c>
      <c r="H1736" t="s">
        <v>8223</v>
      </c>
      <c r="I1736" t="s">
        <v>8245</v>
      </c>
      <c r="J1736">
        <v>1431046356</v>
      </c>
      <c r="K1736" s="9">
        <f>(J1736/86400) + DATE(1970,1,1)</f>
        <v>42132.036527777775</v>
      </c>
      <c r="L1736">
        <v>1428454356</v>
      </c>
      <c r="M1736" s="9">
        <f>(L1736/86400) + DATE(1970,1,1)</f>
        <v>42102.036527777775</v>
      </c>
      <c r="N1736" s="18">
        <f>YEAR(M1736)</f>
        <v>2015</v>
      </c>
      <c r="O1736" s="18">
        <f xml:space="preserve"> ROUND((J1736-L1736)/86400, 0)</f>
        <v>30</v>
      </c>
      <c r="P1736" t="b">
        <v>0</v>
      </c>
      <c r="Q1736">
        <v>1</v>
      </c>
      <c r="R1736" s="14">
        <f>IFERROR(ROUND(E1736/Q1736,2), "N/A")</f>
        <v>1</v>
      </c>
      <c r="S1736" t="b">
        <v>0</v>
      </c>
      <c r="T1736" t="s">
        <v>8283</v>
      </c>
      <c r="U1736" t="s">
        <v>8305</v>
      </c>
    </row>
    <row r="1737" spans="1:21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s="12">
        <f>ROUND(E1737/D1737, 0)</f>
        <v>0</v>
      </c>
      <c r="G1737" t="s">
        <v>8220</v>
      </c>
      <c r="H1737" t="s">
        <v>8223</v>
      </c>
      <c r="I1737" t="s">
        <v>8245</v>
      </c>
      <c r="J1737">
        <v>1470598345</v>
      </c>
      <c r="K1737" s="9">
        <f>(J1737/86400) + DATE(1970,1,1)</f>
        <v>42589.81417824074</v>
      </c>
      <c r="L1737">
        <v>1468006345</v>
      </c>
      <c r="M1737" s="9">
        <f>(L1737/86400) + DATE(1970,1,1)</f>
        <v>42559.81417824074</v>
      </c>
      <c r="N1737" s="18">
        <f>YEAR(M1737)</f>
        <v>2016</v>
      </c>
      <c r="O1737" s="18">
        <f xml:space="preserve"> ROUND((J1737-L1737)/86400, 0)</f>
        <v>30</v>
      </c>
      <c r="P1737" t="b">
        <v>0</v>
      </c>
      <c r="Q1737">
        <v>2</v>
      </c>
      <c r="R1737" s="14">
        <f>IFERROR(ROUND(E1737/Q1737,2), "N/A")</f>
        <v>55</v>
      </c>
      <c r="S1737" t="b">
        <v>0</v>
      </c>
      <c r="T1737" t="s">
        <v>8283</v>
      </c>
      <c r="U1737" t="s">
        <v>8305</v>
      </c>
    </row>
    <row r="1738" spans="1:21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s="12">
        <f>ROUND(E1738/D1738, 0)</f>
        <v>0</v>
      </c>
      <c r="G1738" t="s">
        <v>8220</v>
      </c>
      <c r="H1738" t="s">
        <v>8223</v>
      </c>
      <c r="I1738" t="s">
        <v>8245</v>
      </c>
      <c r="J1738">
        <v>1447018833</v>
      </c>
      <c r="K1738" s="9">
        <f>(J1738/86400) + DATE(1970,1,1)</f>
        <v>42316.90315972222</v>
      </c>
      <c r="L1738">
        <v>1444423233</v>
      </c>
      <c r="M1738" s="9">
        <f>(L1738/86400) + DATE(1970,1,1)</f>
        <v>42286.861493055556</v>
      </c>
      <c r="N1738" s="18">
        <f>YEAR(M1738)</f>
        <v>2015</v>
      </c>
      <c r="O1738" s="18">
        <f xml:space="preserve"> ROUND((J1738-L1738)/86400, 0)</f>
        <v>30</v>
      </c>
      <c r="P1738" t="b">
        <v>0</v>
      </c>
      <c r="Q1738">
        <v>1</v>
      </c>
      <c r="R1738" s="14">
        <f>IFERROR(ROUND(E1738/Q1738,2), "N/A")</f>
        <v>22</v>
      </c>
      <c r="S1738" t="b">
        <v>0</v>
      </c>
      <c r="T1738" t="s">
        <v>8283</v>
      </c>
      <c r="U1738" t="s">
        <v>8305</v>
      </c>
    </row>
    <row r="1739" spans="1:21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s="12">
        <f>ROUND(E1739/D1739, 0)</f>
        <v>0</v>
      </c>
      <c r="G1739" t="s">
        <v>8220</v>
      </c>
      <c r="H1739" t="s">
        <v>8223</v>
      </c>
      <c r="I1739" t="s">
        <v>8245</v>
      </c>
      <c r="J1739">
        <v>1437432392</v>
      </c>
      <c r="K1739" s="9">
        <f>(J1739/86400) + DATE(1970,1,1)</f>
        <v>42205.948981481481</v>
      </c>
      <c r="L1739">
        <v>1434840392</v>
      </c>
      <c r="M1739" s="9">
        <f>(L1739/86400) + DATE(1970,1,1)</f>
        <v>42175.948981481481</v>
      </c>
      <c r="N1739" s="18">
        <f>YEAR(M1739)</f>
        <v>2015</v>
      </c>
      <c r="O1739" s="18">
        <f xml:space="preserve"> ROUND((J1739-L1739)/86400, 0)</f>
        <v>30</v>
      </c>
      <c r="P1739" t="b">
        <v>0</v>
      </c>
      <c r="Q1739">
        <v>15</v>
      </c>
      <c r="R1739" s="14">
        <f>IFERROR(ROUND(E1739/Q1739,2), "N/A")</f>
        <v>56.67</v>
      </c>
      <c r="S1739" t="b">
        <v>0</v>
      </c>
      <c r="T1739" t="s">
        <v>8283</v>
      </c>
      <c r="U1739" t="s">
        <v>8305</v>
      </c>
    </row>
    <row r="1740" spans="1:21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s="12">
        <f>ROUND(E1740/D1740, 0)</f>
        <v>0</v>
      </c>
      <c r="G1740" t="s">
        <v>8220</v>
      </c>
      <c r="H1740" t="s">
        <v>8223</v>
      </c>
      <c r="I1740" t="s">
        <v>8245</v>
      </c>
      <c r="J1740">
        <v>1412283542</v>
      </c>
      <c r="K1740" s="9">
        <f>(J1740/86400) + DATE(1970,1,1)</f>
        <v>41914.874328703707</v>
      </c>
      <c r="L1740">
        <v>1409691542</v>
      </c>
      <c r="M1740" s="9">
        <f>(L1740/86400) + DATE(1970,1,1)</f>
        <v>41884.874328703707</v>
      </c>
      <c r="N1740" s="18">
        <f>YEAR(M1740)</f>
        <v>2014</v>
      </c>
      <c r="O1740" s="18">
        <f xml:space="preserve"> ROUND((J1740-L1740)/86400, 0)</f>
        <v>30</v>
      </c>
      <c r="P1740" t="b">
        <v>0</v>
      </c>
      <c r="Q1740">
        <v>1</v>
      </c>
      <c r="R1740" s="14">
        <f>IFERROR(ROUND(E1740/Q1740,2), "N/A")</f>
        <v>20</v>
      </c>
      <c r="S1740" t="b">
        <v>0</v>
      </c>
      <c r="T1740" t="s">
        <v>8283</v>
      </c>
      <c r="U1740" t="s">
        <v>8305</v>
      </c>
    </row>
    <row r="1741" spans="1:21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s="12">
        <f>ROUND(E1741/D1741, 0)</f>
        <v>0</v>
      </c>
      <c r="G1741" t="s">
        <v>8220</v>
      </c>
      <c r="H1741" t="s">
        <v>8223</v>
      </c>
      <c r="I1741" t="s">
        <v>8245</v>
      </c>
      <c r="J1741">
        <v>1462391932</v>
      </c>
      <c r="K1741" s="9">
        <f>(J1741/86400) + DATE(1970,1,1)</f>
        <v>42494.832546296297</v>
      </c>
      <c r="L1741">
        <v>1457297932</v>
      </c>
      <c r="M1741" s="9">
        <f>(L1741/86400) + DATE(1970,1,1)</f>
        <v>42435.874212962968</v>
      </c>
      <c r="N1741" s="18">
        <f>YEAR(M1741)</f>
        <v>2016</v>
      </c>
      <c r="O1741" s="18">
        <f xml:space="preserve"> ROUND((J1741-L1741)/86400, 0)</f>
        <v>59</v>
      </c>
      <c r="P1741" t="b">
        <v>0</v>
      </c>
      <c r="Q1741">
        <v>1</v>
      </c>
      <c r="R1741" s="14">
        <f>IFERROR(ROUND(E1741/Q1741,2), "N/A")</f>
        <v>1</v>
      </c>
      <c r="S1741" t="b">
        <v>0</v>
      </c>
      <c r="T1741" t="s">
        <v>8283</v>
      </c>
      <c r="U1741" t="s">
        <v>8305</v>
      </c>
    </row>
    <row r="1742" spans="1:21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s="12">
        <f>ROUND(E1742/D1742, 0)</f>
        <v>0</v>
      </c>
      <c r="G1742" t="s">
        <v>8220</v>
      </c>
      <c r="H1742" t="s">
        <v>8223</v>
      </c>
      <c r="I1742" t="s">
        <v>8245</v>
      </c>
      <c r="J1742">
        <v>1437075422</v>
      </c>
      <c r="K1742" s="9">
        <f>(J1742/86400) + DATE(1970,1,1)</f>
        <v>42201.817384259259</v>
      </c>
      <c r="L1742">
        <v>1434483422</v>
      </c>
      <c r="M1742" s="9">
        <f>(L1742/86400) + DATE(1970,1,1)</f>
        <v>42171.817384259259</v>
      </c>
      <c r="N1742" s="18">
        <f>YEAR(M1742)</f>
        <v>2015</v>
      </c>
      <c r="O1742" s="18">
        <f xml:space="preserve"> ROUND((J1742-L1742)/86400, 0)</f>
        <v>30</v>
      </c>
      <c r="P1742" t="b">
        <v>0</v>
      </c>
      <c r="Q1742">
        <v>0</v>
      </c>
      <c r="R1742" s="14" t="str">
        <f>IFERROR(ROUND(E1742/Q1742,2), "N/A")</f>
        <v>N/A</v>
      </c>
      <c r="S1742" t="b">
        <v>0</v>
      </c>
      <c r="T1742" t="s">
        <v>8283</v>
      </c>
      <c r="U1742" t="s">
        <v>8305</v>
      </c>
    </row>
    <row r="1743" spans="1:21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s="12">
        <f>ROUND(E1743/D1743, 0)</f>
        <v>1</v>
      </c>
      <c r="G1743" t="s">
        <v>8218</v>
      </c>
      <c r="H1743" t="s">
        <v>8224</v>
      </c>
      <c r="I1743" t="s">
        <v>8246</v>
      </c>
      <c r="J1743">
        <v>1433948671</v>
      </c>
      <c r="K1743" s="9">
        <f>(J1743/86400) + DATE(1970,1,1)</f>
        <v>42165.628136574072</v>
      </c>
      <c r="L1743">
        <v>1430060671</v>
      </c>
      <c r="M1743" s="9">
        <f>(L1743/86400) + DATE(1970,1,1)</f>
        <v>42120.628136574072</v>
      </c>
      <c r="N1743" s="18">
        <f>YEAR(M1743)</f>
        <v>2015</v>
      </c>
      <c r="O1743" s="18">
        <f xml:space="preserve"> ROUND((J1743-L1743)/86400, 0)</f>
        <v>45</v>
      </c>
      <c r="P1743" t="b">
        <v>0</v>
      </c>
      <c r="Q1743">
        <v>52</v>
      </c>
      <c r="R1743" s="14">
        <f>IFERROR(ROUND(E1743/Q1743,2), "N/A")</f>
        <v>25.58</v>
      </c>
      <c r="S1743" t="b">
        <v>1</v>
      </c>
      <c r="T1743" t="s">
        <v>8296</v>
      </c>
      <c r="U1743" t="s">
        <v>8297</v>
      </c>
    </row>
    <row r="1744" spans="1:21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s="12">
        <f>ROUND(E1744/D1744, 0)</f>
        <v>1</v>
      </c>
      <c r="G1744" t="s">
        <v>8218</v>
      </c>
      <c r="H1744" t="s">
        <v>8223</v>
      </c>
      <c r="I1744" t="s">
        <v>8245</v>
      </c>
      <c r="J1744">
        <v>1483822800</v>
      </c>
      <c r="K1744" s="9">
        <f>(J1744/86400) + DATE(1970,1,1)</f>
        <v>42742.875</v>
      </c>
      <c r="L1744">
        <v>1481058170</v>
      </c>
      <c r="M1744" s="9">
        <f>(L1744/86400) + DATE(1970,1,1)</f>
        <v>42710.876967592594</v>
      </c>
      <c r="N1744" s="18">
        <f>YEAR(M1744)</f>
        <v>2016</v>
      </c>
      <c r="O1744" s="18">
        <f xml:space="preserve"> ROUND((J1744-L1744)/86400, 0)</f>
        <v>32</v>
      </c>
      <c r="P1744" t="b">
        <v>0</v>
      </c>
      <c r="Q1744">
        <v>34</v>
      </c>
      <c r="R1744" s="14">
        <f>IFERROR(ROUND(E1744/Q1744,2), "N/A")</f>
        <v>63.97</v>
      </c>
      <c r="S1744" t="b">
        <v>1</v>
      </c>
      <c r="T1744" t="s">
        <v>8296</v>
      </c>
      <c r="U1744" t="s">
        <v>8297</v>
      </c>
    </row>
    <row r="1745" spans="1:21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s="12">
        <f>ROUND(E1745/D1745, 0)</f>
        <v>1</v>
      </c>
      <c r="G1745" t="s">
        <v>8218</v>
      </c>
      <c r="H1745" t="s">
        <v>8223</v>
      </c>
      <c r="I1745" t="s">
        <v>8245</v>
      </c>
      <c r="J1745">
        <v>1472270340</v>
      </c>
      <c r="K1745" s="9">
        <f>(J1745/86400) + DATE(1970,1,1)</f>
        <v>42609.165972222225</v>
      </c>
      <c r="L1745">
        <v>1470348775</v>
      </c>
      <c r="M1745" s="9">
        <f>(L1745/86400) + DATE(1970,1,1)</f>
        <v>42586.925636574073</v>
      </c>
      <c r="N1745" s="18">
        <f>YEAR(M1745)</f>
        <v>2016</v>
      </c>
      <c r="O1745" s="18">
        <f xml:space="preserve"> ROUND((J1745-L1745)/86400, 0)</f>
        <v>22</v>
      </c>
      <c r="P1745" t="b">
        <v>0</v>
      </c>
      <c r="Q1745">
        <v>67</v>
      </c>
      <c r="R1745" s="14">
        <f>IFERROR(ROUND(E1745/Q1745,2), "N/A")</f>
        <v>89.93</v>
      </c>
      <c r="S1745" t="b">
        <v>1</v>
      </c>
      <c r="T1745" t="s">
        <v>8296</v>
      </c>
      <c r="U1745" t="s">
        <v>8297</v>
      </c>
    </row>
    <row r="1746" spans="1:21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s="12">
        <f>ROUND(E1746/D1746, 0)</f>
        <v>1</v>
      </c>
      <c r="G1746" t="s">
        <v>8218</v>
      </c>
      <c r="H1746" t="s">
        <v>8224</v>
      </c>
      <c r="I1746" t="s">
        <v>8246</v>
      </c>
      <c r="J1746">
        <v>1425821477</v>
      </c>
      <c r="K1746" s="9">
        <f>(J1746/86400) + DATE(1970,1,1)</f>
        <v>42071.563391203701</v>
      </c>
      <c r="L1746">
        <v>1421937077</v>
      </c>
      <c r="M1746" s="9">
        <f>(L1746/86400) + DATE(1970,1,1)</f>
        <v>42026.605057870373</v>
      </c>
      <c r="N1746" s="18">
        <f>YEAR(M1746)</f>
        <v>2015</v>
      </c>
      <c r="O1746" s="18">
        <f xml:space="preserve"> ROUND((J1746-L1746)/86400, 0)</f>
        <v>45</v>
      </c>
      <c r="P1746" t="b">
        <v>0</v>
      </c>
      <c r="Q1746">
        <v>70</v>
      </c>
      <c r="R1746" s="14">
        <f>IFERROR(ROUND(E1746/Q1746,2), "N/A")</f>
        <v>93.07</v>
      </c>
      <c r="S1746" t="b">
        <v>1</v>
      </c>
      <c r="T1746" t="s">
        <v>8296</v>
      </c>
      <c r="U1746" t="s">
        <v>8297</v>
      </c>
    </row>
    <row r="1747" spans="1:21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s="12">
        <f>ROUND(E1747/D1747, 0)</f>
        <v>1</v>
      </c>
      <c r="G1747" t="s">
        <v>8218</v>
      </c>
      <c r="H1747" t="s">
        <v>8223</v>
      </c>
      <c r="I1747" t="s">
        <v>8245</v>
      </c>
      <c r="J1747">
        <v>1482372000</v>
      </c>
      <c r="K1747" s="9">
        <f>(J1747/86400) + DATE(1970,1,1)</f>
        <v>42726.083333333328</v>
      </c>
      <c r="L1747">
        <v>1479276838</v>
      </c>
      <c r="M1747" s="9">
        <f>(L1747/86400) + DATE(1970,1,1)</f>
        <v>42690.259699074071</v>
      </c>
      <c r="N1747" s="18">
        <f>YEAR(M1747)</f>
        <v>2016</v>
      </c>
      <c r="O1747" s="18">
        <f xml:space="preserve"> ROUND((J1747-L1747)/86400, 0)</f>
        <v>36</v>
      </c>
      <c r="P1747" t="b">
        <v>0</v>
      </c>
      <c r="Q1747">
        <v>89</v>
      </c>
      <c r="R1747" s="14">
        <f>IFERROR(ROUND(E1747/Q1747,2), "N/A")</f>
        <v>89.67</v>
      </c>
      <c r="S1747" t="b">
        <v>1</v>
      </c>
      <c r="T1747" t="s">
        <v>8296</v>
      </c>
      <c r="U1747" t="s">
        <v>8297</v>
      </c>
    </row>
    <row r="1748" spans="1:21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s="12">
        <f>ROUND(E1748/D1748, 0)</f>
        <v>1</v>
      </c>
      <c r="G1748" t="s">
        <v>8218</v>
      </c>
      <c r="H1748" t="s">
        <v>8223</v>
      </c>
      <c r="I1748" t="s">
        <v>8245</v>
      </c>
      <c r="J1748">
        <v>1479952800</v>
      </c>
      <c r="K1748" s="9">
        <f>(J1748/86400) + DATE(1970,1,1)</f>
        <v>42698.083333333328</v>
      </c>
      <c r="L1748">
        <v>1477368867</v>
      </c>
      <c r="M1748" s="9">
        <f>(L1748/86400) + DATE(1970,1,1)</f>
        <v>42668.176701388889</v>
      </c>
      <c r="N1748" s="18">
        <f>YEAR(M1748)</f>
        <v>2016</v>
      </c>
      <c r="O1748" s="18">
        <f xml:space="preserve"> ROUND((J1748-L1748)/86400, 0)</f>
        <v>30</v>
      </c>
      <c r="P1748" t="b">
        <v>0</v>
      </c>
      <c r="Q1748">
        <v>107</v>
      </c>
      <c r="R1748" s="14">
        <f>IFERROR(ROUND(E1748/Q1748,2), "N/A")</f>
        <v>207.62</v>
      </c>
      <c r="S1748" t="b">
        <v>1</v>
      </c>
      <c r="T1748" t="s">
        <v>8296</v>
      </c>
      <c r="U1748" t="s">
        <v>8297</v>
      </c>
    </row>
    <row r="1749" spans="1:21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s="12">
        <f>ROUND(E1749/D1749, 0)</f>
        <v>1</v>
      </c>
      <c r="G1749" t="s">
        <v>8218</v>
      </c>
      <c r="H1749" t="s">
        <v>8224</v>
      </c>
      <c r="I1749" t="s">
        <v>8246</v>
      </c>
      <c r="J1749">
        <v>1447426800</v>
      </c>
      <c r="K1749" s="9">
        <f>(J1749/86400) + DATE(1970,1,1)</f>
        <v>42321.625</v>
      </c>
      <c r="L1749">
        <v>1444904830</v>
      </c>
      <c r="M1749" s="9">
        <f>(L1749/86400) + DATE(1970,1,1)</f>
        <v>42292.435532407406</v>
      </c>
      <c r="N1749" s="18">
        <f>YEAR(M1749)</f>
        <v>2015</v>
      </c>
      <c r="O1749" s="18">
        <f xml:space="preserve"> ROUND((J1749-L1749)/86400, 0)</f>
        <v>29</v>
      </c>
      <c r="P1749" t="b">
        <v>0</v>
      </c>
      <c r="Q1749">
        <v>159</v>
      </c>
      <c r="R1749" s="14">
        <f>IFERROR(ROUND(E1749/Q1749,2), "N/A")</f>
        <v>59.41</v>
      </c>
      <c r="S1749" t="b">
        <v>1</v>
      </c>
      <c r="T1749" t="s">
        <v>8296</v>
      </c>
      <c r="U1749" t="s">
        <v>8297</v>
      </c>
    </row>
    <row r="1750" spans="1:21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s="12">
        <f>ROUND(E1750/D1750, 0)</f>
        <v>1</v>
      </c>
      <c r="G1750" t="s">
        <v>8218</v>
      </c>
      <c r="H1750" t="s">
        <v>8228</v>
      </c>
      <c r="I1750" t="s">
        <v>8250</v>
      </c>
      <c r="J1750">
        <v>1441234143</v>
      </c>
      <c r="K1750" s="9">
        <f>(J1750/86400) + DATE(1970,1,1)</f>
        <v>42249.950729166667</v>
      </c>
      <c r="L1750">
        <v>1438642143</v>
      </c>
      <c r="M1750" s="9">
        <f>(L1750/86400) + DATE(1970,1,1)</f>
        <v>42219.950729166667</v>
      </c>
      <c r="N1750" s="18">
        <f>YEAR(M1750)</f>
        <v>2015</v>
      </c>
      <c r="O1750" s="18">
        <f xml:space="preserve"> ROUND((J1750-L1750)/86400, 0)</f>
        <v>30</v>
      </c>
      <c r="P1750" t="b">
        <v>0</v>
      </c>
      <c r="Q1750">
        <v>181</v>
      </c>
      <c r="R1750" s="14">
        <f>IFERROR(ROUND(E1750/Q1750,2), "N/A")</f>
        <v>358.97</v>
      </c>
      <c r="S1750" t="b">
        <v>1</v>
      </c>
      <c r="T1750" t="s">
        <v>8296</v>
      </c>
      <c r="U1750" t="s">
        <v>8297</v>
      </c>
    </row>
    <row r="1751" spans="1:21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s="12">
        <f>ROUND(E1751/D1751, 0)</f>
        <v>1</v>
      </c>
      <c r="G1751" t="s">
        <v>8218</v>
      </c>
      <c r="H1751" t="s">
        <v>8242</v>
      </c>
      <c r="I1751" t="s">
        <v>8248</v>
      </c>
      <c r="J1751">
        <v>1488394800</v>
      </c>
      <c r="K1751" s="9">
        <f>(J1751/86400) + DATE(1970,1,1)</f>
        <v>42795.791666666672</v>
      </c>
      <c r="L1751">
        <v>1485213921</v>
      </c>
      <c r="M1751" s="9">
        <f>(L1751/86400) + DATE(1970,1,1)</f>
        <v>42758.975937499999</v>
      </c>
      <c r="N1751" s="18">
        <f>YEAR(M1751)</f>
        <v>2017</v>
      </c>
      <c r="O1751" s="18">
        <f xml:space="preserve"> ROUND((J1751-L1751)/86400, 0)</f>
        <v>37</v>
      </c>
      <c r="P1751" t="b">
        <v>0</v>
      </c>
      <c r="Q1751">
        <v>131</v>
      </c>
      <c r="R1751" s="14">
        <f>IFERROR(ROUND(E1751/Q1751,2), "N/A")</f>
        <v>94.74</v>
      </c>
      <c r="S1751" t="b">
        <v>1</v>
      </c>
      <c r="T1751" t="s">
        <v>8296</v>
      </c>
      <c r="U1751" t="s">
        <v>8297</v>
      </c>
    </row>
    <row r="1752" spans="1:21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s="12">
        <f>ROUND(E1752/D1752, 0)</f>
        <v>2</v>
      </c>
      <c r="G1752" t="s">
        <v>8218</v>
      </c>
      <c r="H1752" t="s">
        <v>8223</v>
      </c>
      <c r="I1752" t="s">
        <v>8245</v>
      </c>
      <c r="J1752">
        <v>1461096304</v>
      </c>
      <c r="K1752" s="9">
        <f>(J1752/86400) + DATE(1970,1,1)</f>
        <v>42479.836851851855</v>
      </c>
      <c r="L1752">
        <v>1458936304</v>
      </c>
      <c r="M1752" s="9">
        <f>(L1752/86400) + DATE(1970,1,1)</f>
        <v>42454.836851851855</v>
      </c>
      <c r="N1752" s="18">
        <f>YEAR(M1752)</f>
        <v>2016</v>
      </c>
      <c r="O1752" s="18">
        <f xml:space="preserve"> ROUND((J1752-L1752)/86400, 0)</f>
        <v>25</v>
      </c>
      <c r="P1752" t="b">
        <v>0</v>
      </c>
      <c r="Q1752">
        <v>125</v>
      </c>
      <c r="R1752" s="14">
        <f>IFERROR(ROUND(E1752/Q1752,2), "N/A")</f>
        <v>80.650000000000006</v>
      </c>
      <c r="S1752" t="b">
        <v>1</v>
      </c>
      <c r="T1752" t="s">
        <v>8296</v>
      </c>
      <c r="U1752" t="s">
        <v>8297</v>
      </c>
    </row>
    <row r="1753" spans="1:21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s="12">
        <f>ROUND(E1753/D1753, 0)</f>
        <v>1</v>
      </c>
      <c r="G1753" t="s">
        <v>8218</v>
      </c>
      <c r="H1753" t="s">
        <v>8223</v>
      </c>
      <c r="I1753" t="s">
        <v>8245</v>
      </c>
      <c r="J1753">
        <v>1426787123</v>
      </c>
      <c r="K1753" s="9">
        <f>(J1753/86400) + DATE(1970,1,1)</f>
        <v>42082.739849537036</v>
      </c>
      <c r="L1753">
        <v>1424198723</v>
      </c>
      <c r="M1753" s="9">
        <f>(L1753/86400) + DATE(1970,1,1)</f>
        <v>42052.7815162037</v>
      </c>
      <c r="N1753" s="18">
        <f>YEAR(M1753)</f>
        <v>2015</v>
      </c>
      <c r="O1753" s="18">
        <f xml:space="preserve"> ROUND((J1753-L1753)/86400, 0)</f>
        <v>30</v>
      </c>
      <c r="P1753" t="b">
        <v>0</v>
      </c>
      <c r="Q1753">
        <v>61</v>
      </c>
      <c r="R1753" s="14">
        <f>IFERROR(ROUND(E1753/Q1753,2), "N/A")</f>
        <v>168.69</v>
      </c>
      <c r="S1753" t="b">
        <v>1</v>
      </c>
      <c r="T1753" t="s">
        <v>8296</v>
      </c>
      <c r="U1753" t="s">
        <v>8297</v>
      </c>
    </row>
    <row r="1754" spans="1:21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s="12">
        <f>ROUND(E1754/D1754, 0)</f>
        <v>3</v>
      </c>
      <c r="G1754" t="s">
        <v>8218</v>
      </c>
      <c r="H1754" t="s">
        <v>8224</v>
      </c>
      <c r="I1754" t="s">
        <v>8246</v>
      </c>
      <c r="J1754">
        <v>1476425082</v>
      </c>
      <c r="K1754" s="9">
        <f>(J1754/86400) + DATE(1970,1,1)</f>
        <v>42657.253263888888</v>
      </c>
      <c r="L1754">
        <v>1473833082</v>
      </c>
      <c r="M1754" s="9">
        <f>(L1754/86400) + DATE(1970,1,1)</f>
        <v>42627.253263888888</v>
      </c>
      <c r="N1754" s="18">
        <f>YEAR(M1754)</f>
        <v>2016</v>
      </c>
      <c r="O1754" s="18">
        <f xml:space="preserve"> ROUND((J1754-L1754)/86400, 0)</f>
        <v>30</v>
      </c>
      <c r="P1754" t="b">
        <v>0</v>
      </c>
      <c r="Q1754">
        <v>90</v>
      </c>
      <c r="R1754" s="14">
        <f>IFERROR(ROUND(E1754/Q1754,2), "N/A")</f>
        <v>34.69</v>
      </c>
      <c r="S1754" t="b">
        <v>1</v>
      </c>
      <c r="T1754" t="s">
        <v>8296</v>
      </c>
      <c r="U1754" t="s">
        <v>8297</v>
      </c>
    </row>
    <row r="1755" spans="1:21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s="12">
        <f>ROUND(E1755/D1755, 0)</f>
        <v>1</v>
      </c>
      <c r="G1755" t="s">
        <v>8218</v>
      </c>
      <c r="H1755" t="s">
        <v>8231</v>
      </c>
      <c r="I1755" t="s">
        <v>8252</v>
      </c>
      <c r="J1755">
        <v>1458579568</v>
      </c>
      <c r="K1755" s="9">
        <f>(J1755/86400) + DATE(1970,1,1)</f>
        <v>42450.707962962959</v>
      </c>
      <c r="L1755">
        <v>1455991168</v>
      </c>
      <c r="M1755" s="9">
        <f>(L1755/86400) + DATE(1970,1,1)</f>
        <v>42420.74962962963</v>
      </c>
      <c r="N1755" s="18">
        <f>YEAR(M1755)</f>
        <v>2016</v>
      </c>
      <c r="O1755" s="18">
        <f xml:space="preserve"> ROUND((J1755-L1755)/86400, 0)</f>
        <v>30</v>
      </c>
      <c r="P1755" t="b">
        <v>0</v>
      </c>
      <c r="Q1755">
        <v>35</v>
      </c>
      <c r="R1755" s="14">
        <f>IFERROR(ROUND(E1755/Q1755,2), "N/A")</f>
        <v>462.86</v>
      </c>
      <c r="S1755" t="b">
        <v>1</v>
      </c>
      <c r="T1755" t="s">
        <v>8296</v>
      </c>
      <c r="U1755" t="s">
        <v>8297</v>
      </c>
    </row>
    <row r="1756" spans="1:21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s="12">
        <f>ROUND(E1756/D1756, 0)</f>
        <v>1</v>
      </c>
      <c r="G1756" t="s">
        <v>8218</v>
      </c>
      <c r="H1756" t="s">
        <v>8228</v>
      </c>
      <c r="I1756" t="s">
        <v>8250</v>
      </c>
      <c r="J1756">
        <v>1428091353</v>
      </c>
      <c r="K1756" s="9">
        <f>(J1756/86400) + DATE(1970,1,1)</f>
        <v>42097.835104166668</v>
      </c>
      <c r="L1756">
        <v>1425502953</v>
      </c>
      <c r="M1756" s="9">
        <f>(L1756/86400) + DATE(1970,1,1)</f>
        <v>42067.876770833333</v>
      </c>
      <c r="N1756" s="18">
        <f>YEAR(M1756)</f>
        <v>2015</v>
      </c>
      <c r="O1756" s="18">
        <f xml:space="preserve"> ROUND((J1756-L1756)/86400, 0)</f>
        <v>30</v>
      </c>
      <c r="P1756" t="b">
        <v>0</v>
      </c>
      <c r="Q1756">
        <v>90</v>
      </c>
      <c r="R1756" s="14">
        <f>IFERROR(ROUND(E1756/Q1756,2), "N/A")</f>
        <v>104.39</v>
      </c>
      <c r="S1756" t="b">
        <v>1</v>
      </c>
      <c r="T1756" t="s">
        <v>8296</v>
      </c>
      <c r="U1756" t="s">
        <v>8297</v>
      </c>
    </row>
    <row r="1757" spans="1:21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s="12">
        <f>ROUND(E1757/D1757, 0)</f>
        <v>1</v>
      </c>
      <c r="G1757" t="s">
        <v>8218</v>
      </c>
      <c r="H1757" t="s">
        <v>8223</v>
      </c>
      <c r="I1757" t="s">
        <v>8245</v>
      </c>
      <c r="J1757">
        <v>1444071361</v>
      </c>
      <c r="K1757" s="9">
        <f>(J1757/86400) + DATE(1970,1,1)</f>
        <v>42282.788900462961</v>
      </c>
      <c r="L1757">
        <v>1441479361</v>
      </c>
      <c r="M1757" s="9">
        <f>(L1757/86400) + DATE(1970,1,1)</f>
        <v>42252.788900462961</v>
      </c>
      <c r="N1757" s="18">
        <f>YEAR(M1757)</f>
        <v>2015</v>
      </c>
      <c r="O1757" s="18">
        <f xml:space="preserve"> ROUND((J1757-L1757)/86400, 0)</f>
        <v>30</v>
      </c>
      <c r="P1757" t="b">
        <v>0</v>
      </c>
      <c r="Q1757">
        <v>4</v>
      </c>
      <c r="R1757" s="14">
        <f>IFERROR(ROUND(E1757/Q1757,2), "N/A")</f>
        <v>7.5</v>
      </c>
      <c r="S1757" t="b">
        <v>1</v>
      </c>
      <c r="T1757" t="s">
        <v>8296</v>
      </c>
      <c r="U1757" t="s">
        <v>8297</v>
      </c>
    </row>
    <row r="1758" spans="1:21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s="12">
        <f>ROUND(E1758/D1758, 0)</f>
        <v>1</v>
      </c>
      <c r="G1758" t="s">
        <v>8218</v>
      </c>
      <c r="H1758" t="s">
        <v>8223</v>
      </c>
      <c r="I1758" t="s">
        <v>8245</v>
      </c>
      <c r="J1758">
        <v>1472443269</v>
      </c>
      <c r="K1758" s="9">
        <f>(J1758/86400) + DATE(1970,1,1)</f>
        <v>42611.167465277773</v>
      </c>
      <c r="L1758">
        <v>1468987269</v>
      </c>
      <c r="M1758" s="9">
        <f>(L1758/86400) + DATE(1970,1,1)</f>
        <v>42571.167465277773</v>
      </c>
      <c r="N1758" s="18">
        <f>YEAR(M1758)</f>
        <v>2016</v>
      </c>
      <c r="O1758" s="18">
        <f xml:space="preserve"> ROUND((J1758-L1758)/86400, 0)</f>
        <v>40</v>
      </c>
      <c r="P1758" t="b">
        <v>0</v>
      </c>
      <c r="Q1758">
        <v>120</v>
      </c>
      <c r="R1758" s="14">
        <f>IFERROR(ROUND(E1758/Q1758,2), "N/A")</f>
        <v>47.13</v>
      </c>
      <c r="S1758" t="b">
        <v>1</v>
      </c>
      <c r="T1758" t="s">
        <v>8296</v>
      </c>
      <c r="U1758" t="s">
        <v>8297</v>
      </c>
    </row>
    <row r="1759" spans="1:21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s="12">
        <f>ROUND(E1759/D1759, 0)</f>
        <v>1</v>
      </c>
      <c r="G1759" t="s">
        <v>8218</v>
      </c>
      <c r="H1759" t="s">
        <v>8223</v>
      </c>
      <c r="I1759" t="s">
        <v>8245</v>
      </c>
      <c r="J1759">
        <v>1485631740</v>
      </c>
      <c r="K1759" s="9">
        <f>(J1759/86400) + DATE(1970,1,1)</f>
        <v>42763.811805555553</v>
      </c>
      <c r="L1759">
        <v>1483041083</v>
      </c>
      <c r="M1759" s="9">
        <f>(L1759/86400) + DATE(1970,1,1)</f>
        <v>42733.827349537038</v>
      </c>
      <c r="N1759" s="18">
        <f>YEAR(M1759)</f>
        <v>2016</v>
      </c>
      <c r="O1759" s="18">
        <f xml:space="preserve"> ROUND((J1759-L1759)/86400, 0)</f>
        <v>30</v>
      </c>
      <c r="P1759" t="b">
        <v>0</v>
      </c>
      <c r="Q1759">
        <v>14</v>
      </c>
      <c r="R1759" s="14">
        <f>IFERROR(ROUND(E1759/Q1759,2), "N/A")</f>
        <v>414.29</v>
      </c>
      <c r="S1759" t="b">
        <v>1</v>
      </c>
      <c r="T1759" t="s">
        <v>8296</v>
      </c>
      <c r="U1759" t="s">
        <v>8297</v>
      </c>
    </row>
    <row r="1760" spans="1:21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s="12">
        <f>ROUND(E1760/D1760, 0)</f>
        <v>1</v>
      </c>
      <c r="G1760" t="s">
        <v>8218</v>
      </c>
      <c r="H1760" t="s">
        <v>8223</v>
      </c>
      <c r="I1760" t="s">
        <v>8245</v>
      </c>
      <c r="J1760">
        <v>1468536992</v>
      </c>
      <c r="K1760" s="9">
        <f>(J1760/86400) + DATE(1970,1,1)</f>
        <v>42565.955925925926</v>
      </c>
      <c r="L1760">
        <v>1463352992</v>
      </c>
      <c r="M1760" s="9">
        <f>(L1760/86400) + DATE(1970,1,1)</f>
        <v>42505.955925925926</v>
      </c>
      <c r="N1760" s="18">
        <f>YEAR(M1760)</f>
        <v>2016</v>
      </c>
      <c r="O1760" s="18">
        <f xml:space="preserve"> ROUND((J1760-L1760)/86400, 0)</f>
        <v>60</v>
      </c>
      <c r="P1760" t="b">
        <v>0</v>
      </c>
      <c r="Q1760">
        <v>27</v>
      </c>
      <c r="R1760" s="14">
        <f>IFERROR(ROUND(E1760/Q1760,2), "N/A")</f>
        <v>42.48</v>
      </c>
      <c r="S1760" t="b">
        <v>1</v>
      </c>
      <c r="T1760" t="s">
        <v>8296</v>
      </c>
      <c r="U1760" t="s">
        <v>8297</v>
      </c>
    </row>
    <row r="1761" spans="1:21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s="12">
        <f>ROUND(E1761/D1761, 0)</f>
        <v>1</v>
      </c>
      <c r="G1761" t="s">
        <v>8218</v>
      </c>
      <c r="H1761" t="s">
        <v>8223</v>
      </c>
      <c r="I1761" t="s">
        <v>8245</v>
      </c>
      <c r="J1761">
        <v>1427309629</v>
      </c>
      <c r="K1761" s="9">
        <f>(J1761/86400) + DATE(1970,1,1)</f>
        <v>42088.787372685183</v>
      </c>
      <c r="L1761">
        <v>1425585229</v>
      </c>
      <c r="M1761" s="9">
        <f>(L1761/86400) + DATE(1970,1,1)</f>
        <v>42068.829039351855</v>
      </c>
      <c r="N1761" s="18">
        <f>YEAR(M1761)</f>
        <v>2015</v>
      </c>
      <c r="O1761" s="18">
        <f xml:space="preserve"> ROUND((J1761-L1761)/86400, 0)</f>
        <v>20</v>
      </c>
      <c r="P1761" t="b">
        <v>0</v>
      </c>
      <c r="Q1761">
        <v>49</v>
      </c>
      <c r="R1761" s="14">
        <f>IFERROR(ROUND(E1761/Q1761,2), "N/A")</f>
        <v>108.78</v>
      </c>
      <c r="S1761" t="b">
        <v>1</v>
      </c>
      <c r="T1761" t="s">
        <v>8296</v>
      </c>
      <c r="U1761" t="s">
        <v>8297</v>
      </c>
    </row>
    <row r="1762" spans="1:21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s="12">
        <f>ROUND(E1762/D1762, 0)</f>
        <v>2</v>
      </c>
      <c r="G1762" t="s">
        <v>8218</v>
      </c>
      <c r="H1762" t="s">
        <v>8223</v>
      </c>
      <c r="I1762" t="s">
        <v>8245</v>
      </c>
      <c r="J1762">
        <v>1456416513</v>
      </c>
      <c r="K1762" s="9">
        <f>(J1762/86400) + DATE(1970,1,1)</f>
        <v>42425.67260416667</v>
      </c>
      <c r="L1762">
        <v>1454688513</v>
      </c>
      <c r="M1762" s="9">
        <f>(L1762/86400) + DATE(1970,1,1)</f>
        <v>42405.67260416667</v>
      </c>
      <c r="N1762" s="18">
        <f>YEAR(M1762)</f>
        <v>2016</v>
      </c>
      <c r="O1762" s="18">
        <f xml:space="preserve"> ROUND((J1762-L1762)/86400, 0)</f>
        <v>20</v>
      </c>
      <c r="P1762" t="b">
        <v>0</v>
      </c>
      <c r="Q1762">
        <v>102</v>
      </c>
      <c r="R1762" s="14">
        <f>IFERROR(ROUND(E1762/Q1762,2), "N/A")</f>
        <v>81.099999999999994</v>
      </c>
      <c r="S1762" t="b">
        <v>1</v>
      </c>
      <c r="T1762" t="s">
        <v>8296</v>
      </c>
      <c r="U1762" t="s">
        <v>8297</v>
      </c>
    </row>
    <row r="1763" spans="1:21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s="12">
        <f>ROUND(E1763/D1763, 0)</f>
        <v>2</v>
      </c>
      <c r="G1763" t="s">
        <v>8218</v>
      </c>
      <c r="H1763" t="s">
        <v>8224</v>
      </c>
      <c r="I1763" t="s">
        <v>8246</v>
      </c>
      <c r="J1763">
        <v>1442065060</v>
      </c>
      <c r="K1763" s="9">
        <f>(J1763/86400) + DATE(1970,1,1)</f>
        <v>42259.567824074074</v>
      </c>
      <c r="L1763">
        <v>1437745060</v>
      </c>
      <c r="M1763" s="9">
        <f>(L1763/86400) + DATE(1970,1,1)</f>
        <v>42209.567824074074</v>
      </c>
      <c r="N1763" s="18">
        <f>YEAR(M1763)</f>
        <v>2015</v>
      </c>
      <c r="O1763" s="18">
        <f xml:space="preserve"> ROUND((J1763-L1763)/86400, 0)</f>
        <v>50</v>
      </c>
      <c r="P1763" t="b">
        <v>0</v>
      </c>
      <c r="Q1763">
        <v>3</v>
      </c>
      <c r="R1763" s="14">
        <f>IFERROR(ROUND(E1763/Q1763,2), "N/A")</f>
        <v>51.67</v>
      </c>
      <c r="S1763" t="b">
        <v>1</v>
      </c>
      <c r="T1763" t="s">
        <v>8296</v>
      </c>
      <c r="U1763" t="s">
        <v>8297</v>
      </c>
    </row>
    <row r="1764" spans="1:21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s="12">
        <f>ROUND(E1764/D1764, 0)</f>
        <v>9</v>
      </c>
      <c r="G1764" t="s">
        <v>8218</v>
      </c>
      <c r="H1764" t="s">
        <v>8223</v>
      </c>
      <c r="I1764" t="s">
        <v>8245</v>
      </c>
      <c r="J1764">
        <v>1457739245</v>
      </c>
      <c r="K1764" s="9">
        <f>(J1764/86400) + DATE(1970,1,1)</f>
        <v>42440.982002314813</v>
      </c>
      <c r="L1764">
        <v>1455147245</v>
      </c>
      <c r="M1764" s="9">
        <f>(L1764/86400) + DATE(1970,1,1)</f>
        <v>42410.982002314813</v>
      </c>
      <c r="N1764" s="18">
        <f>YEAR(M1764)</f>
        <v>2016</v>
      </c>
      <c r="O1764" s="18">
        <f xml:space="preserve"> ROUND((J1764-L1764)/86400, 0)</f>
        <v>30</v>
      </c>
      <c r="P1764" t="b">
        <v>0</v>
      </c>
      <c r="Q1764">
        <v>25</v>
      </c>
      <c r="R1764" s="14">
        <f>IFERROR(ROUND(E1764/Q1764,2), "N/A")</f>
        <v>35.4</v>
      </c>
      <c r="S1764" t="b">
        <v>1</v>
      </c>
      <c r="T1764" t="s">
        <v>8296</v>
      </c>
      <c r="U1764" t="s">
        <v>8297</v>
      </c>
    </row>
    <row r="1765" spans="1:21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s="12">
        <f>ROUND(E1765/D1765, 0)</f>
        <v>1</v>
      </c>
      <c r="G1765" t="s">
        <v>8218</v>
      </c>
      <c r="H1765" t="s">
        <v>8223</v>
      </c>
      <c r="I1765" t="s">
        <v>8245</v>
      </c>
      <c r="J1765">
        <v>1477255840</v>
      </c>
      <c r="K1765" s="9">
        <f>(J1765/86400) + DATE(1970,1,1)</f>
        <v>42666.868518518517</v>
      </c>
      <c r="L1765">
        <v>1474663840</v>
      </c>
      <c r="M1765" s="9">
        <f>(L1765/86400) + DATE(1970,1,1)</f>
        <v>42636.868518518517</v>
      </c>
      <c r="N1765" s="18">
        <f>YEAR(M1765)</f>
        <v>2016</v>
      </c>
      <c r="O1765" s="18">
        <f xml:space="preserve"> ROUND((J1765-L1765)/86400, 0)</f>
        <v>30</v>
      </c>
      <c r="P1765" t="b">
        <v>0</v>
      </c>
      <c r="Q1765">
        <v>118</v>
      </c>
      <c r="R1765" s="14">
        <f>IFERROR(ROUND(E1765/Q1765,2), "N/A")</f>
        <v>103.64</v>
      </c>
      <c r="S1765" t="b">
        <v>1</v>
      </c>
      <c r="T1765" t="s">
        <v>8296</v>
      </c>
      <c r="U1765" t="s">
        <v>8297</v>
      </c>
    </row>
    <row r="1766" spans="1:21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s="12">
        <f>ROUND(E1766/D1766, 0)</f>
        <v>0</v>
      </c>
      <c r="G1766" t="s">
        <v>8220</v>
      </c>
      <c r="H1766" t="s">
        <v>8224</v>
      </c>
      <c r="I1766" t="s">
        <v>8246</v>
      </c>
      <c r="J1766">
        <v>1407065979</v>
      </c>
      <c r="K1766" s="9">
        <f>(J1766/86400) + DATE(1970,1,1)</f>
        <v>41854.485868055555</v>
      </c>
      <c r="L1766">
        <v>1404560379</v>
      </c>
      <c r="M1766" s="9">
        <f>(L1766/86400) + DATE(1970,1,1)</f>
        <v>41825.485868055555</v>
      </c>
      <c r="N1766" s="18">
        <f>YEAR(M1766)</f>
        <v>2014</v>
      </c>
      <c r="O1766" s="18">
        <f xml:space="preserve"> ROUND((J1766-L1766)/86400, 0)</f>
        <v>29</v>
      </c>
      <c r="P1766" t="b">
        <v>1</v>
      </c>
      <c r="Q1766">
        <v>39</v>
      </c>
      <c r="R1766" s="14">
        <f>IFERROR(ROUND(E1766/Q1766,2), "N/A")</f>
        <v>55.28</v>
      </c>
      <c r="S1766" t="b">
        <v>0</v>
      </c>
      <c r="T1766" t="s">
        <v>8296</v>
      </c>
      <c r="U1766" t="s">
        <v>8297</v>
      </c>
    </row>
    <row r="1767" spans="1:21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s="12">
        <f>ROUND(E1767/D1767, 0)</f>
        <v>1</v>
      </c>
      <c r="G1767" t="s">
        <v>8220</v>
      </c>
      <c r="H1767" t="s">
        <v>8223</v>
      </c>
      <c r="I1767" t="s">
        <v>8245</v>
      </c>
      <c r="J1767">
        <v>1407972712</v>
      </c>
      <c r="K1767" s="9">
        <f>(J1767/86400) + DATE(1970,1,1)</f>
        <v>41864.980462962965</v>
      </c>
      <c r="L1767">
        <v>1405380712</v>
      </c>
      <c r="M1767" s="9">
        <f>(L1767/86400) + DATE(1970,1,1)</f>
        <v>41834.980462962965</v>
      </c>
      <c r="N1767" s="18">
        <f>YEAR(M1767)</f>
        <v>2014</v>
      </c>
      <c r="O1767" s="18">
        <f xml:space="preserve"> ROUND((J1767-L1767)/86400, 0)</f>
        <v>30</v>
      </c>
      <c r="P1767" t="b">
        <v>1</v>
      </c>
      <c r="Q1767">
        <v>103</v>
      </c>
      <c r="R1767" s="14">
        <f>IFERROR(ROUND(E1767/Q1767,2), "N/A")</f>
        <v>72.17</v>
      </c>
      <c r="S1767" t="b">
        <v>0</v>
      </c>
      <c r="T1767" t="s">
        <v>8296</v>
      </c>
      <c r="U1767" t="s">
        <v>8297</v>
      </c>
    </row>
    <row r="1768" spans="1:21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s="12">
        <f>ROUND(E1768/D1768, 0)</f>
        <v>0</v>
      </c>
      <c r="G1768" t="s">
        <v>8220</v>
      </c>
      <c r="H1768" t="s">
        <v>8225</v>
      </c>
      <c r="I1768" t="s">
        <v>8247</v>
      </c>
      <c r="J1768">
        <v>1408999088</v>
      </c>
      <c r="K1768" s="9">
        <f>(J1768/86400) + DATE(1970,1,1)</f>
        <v>41876.859814814816</v>
      </c>
      <c r="L1768">
        <v>1407184688</v>
      </c>
      <c r="M1768" s="9">
        <f>(L1768/86400) + DATE(1970,1,1)</f>
        <v>41855.859814814816</v>
      </c>
      <c r="N1768" s="18">
        <f>YEAR(M1768)</f>
        <v>2014</v>
      </c>
      <c r="O1768" s="18">
        <f xml:space="preserve"> ROUND((J1768-L1768)/86400, 0)</f>
        <v>21</v>
      </c>
      <c r="P1768" t="b">
        <v>1</v>
      </c>
      <c r="Q1768">
        <v>0</v>
      </c>
      <c r="R1768" s="14" t="str">
        <f>IFERROR(ROUND(E1768/Q1768,2), "N/A")</f>
        <v>N/A</v>
      </c>
      <c r="S1768" t="b">
        <v>0</v>
      </c>
      <c r="T1768" t="s">
        <v>8296</v>
      </c>
      <c r="U1768" t="s">
        <v>8297</v>
      </c>
    </row>
    <row r="1769" spans="1:21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s="12">
        <f>ROUND(E1769/D1769, 0)</f>
        <v>0</v>
      </c>
      <c r="G1769" t="s">
        <v>8220</v>
      </c>
      <c r="H1769" t="s">
        <v>8223</v>
      </c>
      <c r="I1769" t="s">
        <v>8245</v>
      </c>
      <c r="J1769">
        <v>1407080884</v>
      </c>
      <c r="K1769" s="9">
        <f>(J1769/86400) + DATE(1970,1,1)</f>
        <v>41854.658379629633</v>
      </c>
      <c r="L1769">
        <v>1404488884</v>
      </c>
      <c r="M1769" s="9">
        <f>(L1769/86400) + DATE(1970,1,1)</f>
        <v>41824.658379629633</v>
      </c>
      <c r="N1769" s="18">
        <f>YEAR(M1769)</f>
        <v>2014</v>
      </c>
      <c r="O1769" s="18">
        <f xml:space="preserve"> ROUND((J1769-L1769)/86400, 0)</f>
        <v>30</v>
      </c>
      <c r="P1769" t="b">
        <v>1</v>
      </c>
      <c r="Q1769">
        <v>39</v>
      </c>
      <c r="R1769" s="14">
        <f>IFERROR(ROUND(E1769/Q1769,2), "N/A")</f>
        <v>58.62</v>
      </c>
      <c r="S1769" t="b">
        <v>0</v>
      </c>
      <c r="T1769" t="s">
        <v>8296</v>
      </c>
      <c r="U1769" t="s">
        <v>8297</v>
      </c>
    </row>
    <row r="1770" spans="1:21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s="12">
        <f>ROUND(E1770/D1770, 0)</f>
        <v>0</v>
      </c>
      <c r="G1770" t="s">
        <v>8220</v>
      </c>
      <c r="H1770" t="s">
        <v>8223</v>
      </c>
      <c r="I1770" t="s">
        <v>8245</v>
      </c>
      <c r="J1770">
        <v>1411824444</v>
      </c>
      <c r="K1770" s="9">
        <f>(J1770/86400) + DATE(1970,1,1)</f>
        <v>41909.560694444444</v>
      </c>
      <c r="L1770">
        <v>1406640444</v>
      </c>
      <c r="M1770" s="9">
        <f>(L1770/86400) + DATE(1970,1,1)</f>
        <v>41849.560694444444</v>
      </c>
      <c r="N1770" s="18">
        <f>YEAR(M1770)</f>
        <v>2014</v>
      </c>
      <c r="O1770" s="18">
        <f xml:space="preserve"> ROUND((J1770-L1770)/86400, 0)</f>
        <v>60</v>
      </c>
      <c r="P1770" t="b">
        <v>1</v>
      </c>
      <c r="Q1770">
        <v>15</v>
      </c>
      <c r="R1770" s="14">
        <f>IFERROR(ROUND(E1770/Q1770,2), "N/A")</f>
        <v>12.47</v>
      </c>
      <c r="S1770" t="b">
        <v>0</v>
      </c>
      <c r="T1770" t="s">
        <v>8296</v>
      </c>
      <c r="U1770" t="s">
        <v>8297</v>
      </c>
    </row>
    <row r="1771" spans="1:21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s="12">
        <f>ROUND(E1771/D1771, 0)</f>
        <v>0</v>
      </c>
      <c r="G1771" t="s">
        <v>8220</v>
      </c>
      <c r="H1771" t="s">
        <v>8223</v>
      </c>
      <c r="I1771" t="s">
        <v>8245</v>
      </c>
      <c r="J1771">
        <v>1421177959</v>
      </c>
      <c r="K1771" s="9">
        <f>(J1771/86400) + DATE(1970,1,1)</f>
        <v>42017.818969907406</v>
      </c>
      <c r="L1771">
        <v>1418585959</v>
      </c>
      <c r="M1771" s="9">
        <f>(L1771/86400) + DATE(1970,1,1)</f>
        <v>41987.818969907406</v>
      </c>
      <c r="N1771" s="18">
        <f>YEAR(M1771)</f>
        <v>2014</v>
      </c>
      <c r="O1771" s="18">
        <f xml:space="preserve"> ROUND((J1771-L1771)/86400, 0)</f>
        <v>30</v>
      </c>
      <c r="P1771" t="b">
        <v>1</v>
      </c>
      <c r="Q1771">
        <v>22</v>
      </c>
      <c r="R1771" s="14">
        <f>IFERROR(ROUND(E1771/Q1771,2), "N/A")</f>
        <v>49.14</v>
      </c>
      <c r="S1771" t="b">
        <v>0</v>
      </c>
      <c r="T1771" t="s">
        <v>8296</v>
      </c>
      <c r="U1771" t="s">
        <v>8297</v>
      </c>
    </row>
    <row r="1772" spans="1:21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s="12">
        <f>ROUND(E1772/D1772, 0)</f>
        <v>1</v>
      </c>
      <c r="G1772" t="s">
        <v>8220</v>
      </c>
      <c r="H1772" t="s">
        <v>8223</v>
      </c>
      <c r="I1772" t="s">
        <v>8245</v>
      </c>
      <c r="J1772">
        <v>1413312194</v>
      </c>
      <c r="K1772" s="9">
        <f>(J1772/86400) + DATE(1970,1,1)</f>
        <v>41926.780023148152</v>
      </c>
      <c r="L1772">
        <v>1410288194</v>
      </c>
      <c r="M1772" s="9">
        <f>(L1772/86400) + DATE(1970,1,1)</f>
        <v>41891.780023148152</v>
      </c>
      <c r="N1772" s="18">
        <f>YEAR(M1772)</f>
        <v>2014</v>
      </c>
      <c r="O1772" s="18">
        <f xml:space="preserve"> ROUND((J1772-L1772)/86400, 0)</f>
        <v>35</v>
      </c>
      <c r="P1772" t="b">
        <v>1</v>
      </c>
      <c r="Q1772">
        <v>92</v>
      </c>
      <c r="R1772" s="14">
        <f>IFERROR(ROUND(E1772/Q1772,2), "N/A")</f>
        <v>150.5</v>
      </c>
      <c r="S1772" t="b">
        <v>0</v>
      </c>
      <c r="T1772" t="s">
        <v>8296</v>
      </c>
      <c r="U1772" t="s">
        <v>8297</v>
      </c>
    </row>
    <row r="1773" spans="1:21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s="12">
        <f>ROUND(E1773/D1773, 0)</f>
        <v>0</v>
      </c>
      <c r="G1773" t="s">
        <v>8220</v>
      </c>
      <c r="H1773" t="s">
        <v>8224</v>
      </c>
      <c r="I1773" t="s">
        <v>8246</v>
      </c>
      <c r="J1773">
        <v>1414107040</v>
      </c>
      <c r="K1773" s="9">
        <f>(J1773/86400) + DATE(1970,1,1)</f>
        <v>41935.979629629626</v>
      </c>
      <c r="L1773">
        <v>1411515040</v>
      </c>
      <c r="M1773" s="9">
        <f>(L1773/86400) + DATE(1970,1,1)</f>
        <v>41905.979629629626</v>
      </c>
      <c r="N1773" s="18">
        <f>YEAR(M1773)</f>
        <v>2014</v>
      </c>
      <c r="O1773" s="18">
        <f xml:space="preserve"> ROUND((J1773-L1773)/86400, 0)</f>
        <v>30</v>
      </c>
      <c r="P1773" t="b">
        <v>1</v>
      </c>
      <c r="Q1773">
        <v>25</v>
      </c>
      <c r="R1773" s="14">
        <f>IFERROR(ROUND(E1773/Q1773,2), "N/A")</f>
        <v>35.799999999999997</v>
      </c>
      <c r="S1773" t="b">
        <v>0</v>
      </c>
      <c r="T1773" t="s">
        <v>8296</v>
      </c>
      <c r="U1773" t="s">
        <v>8297</v>
      </c>
    </row>
    <row r="1774" spans="1:21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s="12">
        <f>ROUND(E1774/D1774, 0)</f>
        <v>0</v>
      </c>
      <c r="G1774" t="s">
        <v>8220</v>
      </c>
      <c r="H1774" t="s">
        <v>8224</v>
      </c>
      <c r="I1774" t="s">
        <v>8246</v>
      </c>
      <c r="J1774">
        <v>1404666836</v>
      </c>
      <c r="K1774" s="9">
        <f>(J1774/86400) + DATE(1970,1,1)</f>
        <v>41826.718009259261</v>
      </c>
      <c r="L1774">
        <v>1399482836</v>
      </c>
      <c r="M1774" s="9">
        <f>(L1774/86400) + DATE(1970,1,1)</f>
        <v>41766.718009259261</v>
      </c>
      <c r="N1774" s="18">
        <f>YEAR(M1774)</f>
        <v>2014</v>
      </c>
      <c r="O1774" s="18">
        <f xml:space="preserve"> ROUND((J1774-L1774)/86400, 0)</f>
        <v>60</v>
      </c>
      <c r="P1774" t="b">
        <v>1</v>
      </c>
      <c r="Q1774">
        <v>19</v>
      </c>
      <c r="R1774" s="14">
        <f>IFERROR(ROUND(E1774/Q1774,2), "N/A")</f>
        <v>45.16</v>
      </c>
      <c r="S1774" t="b">
        <v>0</v>
      </c>
      <c r="T1774" t="s">
        <v>8296</v>
      </c>
      <c r="U1774" t="s">
        <v>8297</v>
      </c>
    </row>
    <row r="1775" spans="1:21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s="12">
        <f>ROUND(E1775/D1775, 0)</f>
        <v>0</v>
      </c>
      <c r="G1775" t="s">
        <v>8220</v>
      </c>
      <c r="H1775" t="s">
        <v>8223</v>
      </c>
      <c r="I1775" t="s">
        <v>8245</v>
      </c>
      <c r="J1775">
        <v>1421691298</v>
      </c>
      <c r="K1775" s="9">
        <f>(J1775/86400) + DATE(1970,1,1)</f>
        <v>42023.760393518518</v>
      </c>
      <c r="L1775">
        <v>1417803298</v>
      </c>
      <c r="M1775" s="9">
        <f>(L1775/86400) + DATE(1970,1,1)</f>
        <v>41978.760393518518</v>
      </c>
      <c r="N1775" s="18">
        <f>YEAR(M1775)</f>
        <v>2014</v>
      </c>
      <c r="O1775" s="18">
        <f xml:space="preserve"> ROUND((J1775-L1775)/86400, 0)</f>
        <v>45</v>
      </c>
      <c r="P1775" t="b">
        <v>1</v>
      </c>
      <c r="Q1775">
        <v>19</v>
      </c>
      <c r="R1775" s="14">
        <f>IFERROR(ROUND(E1775/Q1775,2), "N/A")</f>
        <v>98.79</v>
      </c>
      <c r="S1775" t="b">
        <v>0</v>
      </c>
      <c r="T1775" t="s">
        <v>8296</v>
      </c>
      <c r="U1775" t="s">
        <v>8297</v>
      </c>
    </row>
    <row r="1776" spans="1:21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s="12">
        <f>ROUND(E1776/D1776, 0)</f>
        <v>0</v>
      </c>
      <c r="G1776" t="s">
        <v>8220</v>
      </c>
      <c r="H1776" t="s">
        <v>8223</v>
      </c>
      <c r="I1776" t="s">
        <v>8245</v>
      </c>
      <c r="J1776">
        <v>1417273140</v>
      </c>
      <c r="K1776" s="9">
        <f>(J1776/86400) + DATE(1970,1,1)</f>
        <v>41972.624305555553</v>
      </c>
      <c r="L1776">
        <v>1413609292</v>
      </c>
      <c r="M1776" s="9">
        <f>(L1776/86400) + DATE(1970,1,1)</f>
        <v>41930.218657407408</v>
      </c>
      <c r="N1776" s="18">
        <f>YEAR(M1776)</f>
        <v>2014</v>
      </c>
      <c r="O1776" s="18">
        <f xml:space="preserve"> ROUND((J1776-L1776)/86400, 0)</f>
        <v>42</v>
      </c>
      <c r="P1776" t="b">
        <v>1</v>
      </c>
      <c r="Q1776">
        <v>13</v>
      </c>
      <c r="R1776" s="14">
        <f>IFERROR(ROUND(E1776/Q1776,2), "N/A")</f>
        <v>88.31</v>
      </c>
      <c r="S1776" t="b">
        <v>0</v>
      </c>
      <c r="T1776" t="s">
        <v>8296</v>
      </c>
      <c r="U1776" t="s">
        <v>8297</v>
      </c>
    </row>
    <row r="1777" spans="1:21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s="12">
        <f>ROUND(E1777/D1777, 0)</f>
        <v>1</v>
      </c>
      <c r="G1777" t="s">
        <v>8220</v>
      </c>
      <c r="H1777" t="s">
        <v>8223</v>
      </c>
      <c r="I1777" t="s">
        <v>8245</v>
      </c>
      <c r="J1777">
        <v>1414193160</v>
      </c>
      <c r="K1777" s="9">
        <f>(J1777/86400) + DATE(1970,1,1)</f>
        <v>41936.976388888885</v>
      </c>
      <c r="L1777">
        <v>1410305160</v>
      </c>
      <c r="M1777" s="9">
        <f>(L1777/86400) + DATE(1970,1,1)</f>
        <v>41891.976388888885</v>
      </c>
      <c r="N1777" s="18">
        <f>YEAR(M1777)</f>
        <v>2014</v>
      </c>
      <c r="O1777" s="18">
        <f xml:space="preserve"> ROUND((J1777-L1777)/86400, 0)</f>
        <v>45</v>
      </c>
      <c r="P1777" t="b">
        <v>1</v>
      </c>
      <c r="Q1777">
        <v>124</v>
      </c>
      <c r="R1777" s="14">
        <f>IFERROR(ROUND(E1777/Q1777,2), "N/A")</f>
        <v>170.63</v>
      </c>
      <c r="S1777" t="b">
        <v>0</v>
      </c>
      <c r="T1777" t="s">
        <v>8296</v>
      </c>
      <c r="U1777" t="s">
        <v>8297</v>
      </c>
    </row>
    <row r="1778" spans="1:21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s="12">
        <f>ROUND(E1778/D1778, 0)</f>
        <v>0</v>
      </c>
      <c r="G1778" t="s">
        <v>8220</v>
      </c>
      <c r="H1778" t="s">
        <v>8224</v>
      </c>
      <c r="I1778" t="s">
        <v>8246</v>
      </c>
      <c r="J1778">
        <v>1414623471</v>
      </c>
      <c r="K1778" s="9">
        <f>(J1778/86400) + DATE(1970,1,1)</f>
        <v>41941.95684027778</v>
      </c>
      <c r="L1778">
        <v>1411513071</v>
      </c>
      <c r="M1778" s="9">
        <f>(L1778/86400) + DATE(1970,1,1)</f>
        <v>41905.95684027778</v>
      </c>
      <c r="N1778" s="18">
        <f>YEAR(M1778)</f>
        <v>2014</v>
      </c>
      <c r="O1778" s="18">
        <f xml:space="preserve"> ROUND((J1778-L1778)/86400, 0)</f>
        <v>36</v>
      </c>
      <c r="P1778" t="b">
        <v>1</v>
      </c>
      <c r="Q1778">
        <v>4</v>
      </c>
      <c r="R1778" s="14">
        <f>IFERROR(ROUND(E1778/Q1778,2), "N/A")</f>
        <v>83.75</v>
      </c>
      <c r="S1778" t="b">
        <v>0</v>
      </c>
      <c r="T1778" t="s">
        <v>8296</v>
      </c>
      <c r="U1778" t="s">
        <v>8297</v>
      </c>
    </row>
    <row r="1779" spans="1:21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s="12">
        <f>ROUND(E1779/D1779, 0)</f>
        <v>0</v>
      </c>
      <c r="G1779" t="s">
        <v>8220</v>
      </c>
      <c r="H1779" t="s">
        <v>8232</v>
      </c>
      <c r="I1779" t="s">
        <v>8248</v>
      </c>
      <c r="J1779">
        <v>1424421253</v>
      </c>
      <c r="K1779" s="9">
        <f>(J1779/86400) + DATE(1970,1,1)</f>
        <v>42055.357094907406</v>
      </c>
      <c r="L1779">
        <v>1421829253</v>
      </c>
      <c r="M1779" s="9">
        <f>(L1779/86400) + DATE(1970,1,1)</f>
        <v>42025.357094907406</v>
      </c>
      <c r="N1779" s="18">
        <f>YEAR(M1779)</f>
        <v>2015</v>
      </c>
      <c r="O1779" s="18">
        <f xml:space="preserve"> ROUND((J1779-L1779)/86400, 0)</f>
        <v>30</v>
      </c>
      <c r="P1779" t="b">
        <v>1</v>
      </c>
      <c r="Q1779">
        <v>10</v>
      </c>
      <c r="R1779" s="14">
        <f>IFERROR(ROUND(E1779/Q1779,2), "N/A")</f>
        <v>65.099999999999994</v>
      </c>
      <c r="S1779" t="b">
        <v>0</v>
      </c>
      <c r="T1779" t="s">
        <v>8296</v>
      </c>
      <c r="U1779" t="s">
        <v>8297</v>
      </c>
    </row>
    <row r="1780" spans="1:21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s="12">
        <f>ROUND(E1780/D1780, 0)</f>
        <v>0</v>
      </c>
      <c r="G1780" t="s">
        <v>8220</v>
      </c>
      <c r="H1780" t="s">
        <v>8223</v>
      </c>
      <c r="I1780" t="s">
        <v>8245</v>
      </c>
      <c r="J1780">
        <v>1427485395</v>
      </c>
      <c r="K1780" s="9">
        <f>(J1780/86400) + DATE(1970,1,1)</f>
        <v>42090.821701388893</v>
      </c>
      <c r="L1780">
        <v>1423600995</v>
      </c>
      <c r="M1780" s="9">
        <f>(L1780/86400) + DATE(1970,1,1)</f>
        <v>42045.86336805555</v>
      </c>
      <c r="N1780" s="18">
        <f>YEAR(M1780)</f>
        <v>2015</v>
      </c>
      <c r="O1780" s="18">
        <f xml:space="preserve"> ROUND((J1780-L1780)/86400, 0)</f>
        <v>45</v>
      </c>
      <c r="P1780" t="b">
        <v>1</v>
      </c>
      <c r="Q1780">
        <v>15</v>
      </c>
      <c r="R1780" s="14">
        <f>IFERROR(ROUND(E1780/Q1780,2), "N/A")</f>
        <v>66.33</v>
      </c>
      <c r="S1780" t="b">
        <v>0</v>
      </c>
      <c r="T1780" t="s">
        <v>8296</v>
      </c>
      <c r="U1780" t="s">
        <v>8297</v>
      </c>
    </row>
    <row r="1781" spans="1:21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s="12">
        <f>ROUND(E1781/D1781, 0)</f>
        <v>0</v>
      </c>
      <c r="G1781" t="s">
        <v>8220</v>
      </c>
      <c r="H1781" t="s">
        <v>8223</v>
      </c>
      <c r="I1781" t="s">
        <v>8245</v>
      </c>
      <c r="J1781">
        <v>1472834180</v>
      </c>
      <c r="K1781" s="9">
        <f>(J1781/86400) + DATE(1970,1,1)</f>
        <v>42615.691898148143</v>
      </c>
      <c r="L1781">
        <v>1470242180</v>
      </c>
      <c r="M1781" s="9">
        <f>(L1781/86400) + DATE(1970,1,1)</f>
        <v>42585.691898148143</v>
      </c>
      <c r="N1781" s="18">
        <f>YEAR(M1781)</f>
        <v>2016</v>
      </c>
      <c r="O1781" s="18">
        <f xml:space="preserve"> ROUND((J1781-L1781)/86400, 0)</f>
        <v>30</v>
      </c>
      <c r="P1781" t="b">
        <v>1</v>
      </c>
      <c r="Q1781">
        <v>38</v>
      </c>
      <c r="R1781" s="14">
        <f>IFERROR(ROUND(E1781/Q1781,2), "N/A")</f>
        <v>104.89</v>
      </c>
      <c r="S1781" t="b">
        <v>0</v>
      </c>
      <c r="T1781" t="s">
        <v>8296</v>
      </c>
      <c r="U1781" t="s">
        <v>8297</v>
      </c>
    </row>
    <row r="1782" spans="1:21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s="12">
        <f>ROUND(E1782/D1782, 0)</f>
        <v>0</v>
      </c>
      <c r="G1782" t="s">
        <v>8220</v>
      </c>
      <c r="H1782" t="s">
        <v>8223</v>
      </c>
      <c r="I1782" t="s">
        <v>8245</v>
      </c>
      <c r="J1782">
        <v>1467469510</v>
      </c>
      <c r="K1782" s="9">
        <f>(J1782/86400) + DATE(1970,1,1)</f>
        <v>42553.600810185184</v>
      </c>
      <c r="L1782">
        <v>1462285510</v>
      </c>
      <c r="M1782" s="9">
        <f>(L1782/86400) + DATE(1970,1,1)</f>
        <v>42493.600810185184</v>
      </c>
      <c r="N1782" s="18">
        <f>YEAR(M1782)</f>
        <v>2016</v>
      </c>
      <c r="O1782" s="18">
        <f xml:space="preserve"> ROUND((J1782-L1782)/86400, 0)</f>
        <v>60</v>
      </c>
      <c r="P1782" t="b">
        <v>1</v>
      </c>
      <c r="Q1782">
        <v>152</v>
      </c>
      <c r="R1782" s="14">
        <f>IFERROR(ROUND(E1782/Q1782,2), "N/A")</f>
        <v>78.44</v>
      </c>
      <c r="S1782" t="b">
        <v>0</v>
      </c>
      <c r="T1782" t="s">
        <v>8296</v>
      </c>
      <c r="U1782" t="s">
        <v>8297</v>
      </c>
    </row>
    <row r="1783" spans="1:21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s="12">
        <f>ROUND(E1783/D1783, 0)</f>
        <v>0</v>
      </c>
      <c r="G1783" t="s">
        <v>8220</v>
      </c>
      <c r="H1783" t="s">
        <v>8223</v>
      </c>
      <c r="I1783" t="s">
        <v>8245</v>
      </c>
      <c r="J1783">
        <v>1473950945</v>
      </c>
      <c r="K1783" s="9">
        <f>(J1783/86400) + DATE(1970,1,1)</f>
        <v>42628.617418981477</v>
      </c>
      <c r="L1783">
        <v>1471272545</v>
      </c>
      <c r="M1783" s="9">
        <f>(L1783/86400) + DATE(1970,1,1)</f>
        <v>42597.617418981477</v>
      </c>
      <c r="N1783" s="18">
        <f>YEAR(M1783)</f>
        <v>2016</v>
      </c>
      <c r="O1783" s="18">
        <f xml:space="preserve"> ROUND((J1783-L1783)/86400, 0)</f>
        <v>31</v>
      </c>
      <c r="P1783" t="b">
        <v>1</v>
      </c>
      <c r="Q1783">
        <v>24</v>
      </c>
      <c r="R1783" s="14">
        <f>IFERROR(ROUND(E1783/Q1783,2), "N/A")</f>
        <v>59.04</v>
      </c>
      <c r="S1783" t="b">
        <v>0</v>
      </c>
      <c r="T1783" t="s">
        <v>8296</v>
      </c>
      <c r="U1783" t="s">
        <v>8297</v>
      </c>
    </row>
    <row r="1784" spans="1:21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s="12">
        <f>ROUND(E1784/D1784, 0)</f>
        <v>0</v>
      </c>
      <c r="G1784" t="s">
        <v>8220</v>
      </c>
      <c r="H1784" t="s">
        <v>8223</v>
      </c>
      <c r="I1784" t="s">
        <v>8245</v>
      </c>
      <c r="J1784">
        <v>1456062489</v>
      </c>
      <c r="K1784" s="9">
        <f>(J1784/86400) + DATE(1970,1,1)</f>
        <v>42421.575104166666</v>
      </c>
      <c r="L1784">
        <v>1453211289</v>
      </c>
      <c r="M1784" s="9">
        <f>(L1784/86400) + DATE(1970,1,1)</f>
        <v>42388.575104166666</v>
      </c>
      <c r="N1784" s="18">
        <f>YEAR(M1784)</f>
        <v>2016</v>
      </c>
      <c r="O1784" s="18">
        <f xml:space="preserve"> ROUND((J1784-L1784)/86400, 0)</f>
        <v>33</v>
      </c>
      <c r="P1784" t="b">
        <v>1</v>
      </c>
      <c r="Q1784">
        <v>76</v>
      </c>
      <c r="R1784" s="14">
        <f>IFERROR(ROUND(E1784/Q1784,2), "N/A")</f>
        <v>71.34</v>
      </c>
      <c r="S1784" t="b">
        <v>0</v>
      </c>
      <c r="T1784" t="s">
        <v>8296</v>
      </c>
      <c r="U1784" t="s">
        <v>8297</v>
      </c>
    </row>
    <row r="1785" spans="1:21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s="12">
        <f>ROUND(E1785/D1785, 0)</f>
        <v>0</v>
      </c>
      <c r="G1785" t="s">
        <v>8220</v>
      </c>
      <c r="H1785" t="s">
        <v>8223</v>
      </c>
      <c r="I1785" t="s">
        <v>8245</v>
      </c>
      <c r="J1785">
        <v>1432248478</v>
      </c>
      <c r="K1785" s="9">
        <f>(J1785/86400) + DATE(1970,1,1)</f>
        <v>42145.949976851851</v>
      </c>
      <c r="L1785">
        <v>1429656478</v>
      </c>
      <c r="M1785" s="9">
        <f>(L1785/86400) + DATE(1970,1,1)</f>
        <v>42115.949976851851</v>
      </c>
      <c r="N1785" s="18">
        <f>YEAR(M1785)</f>
        <v>2015</v>
      </c>
      <c r="O1785" s="18">
        <f xml:space="preserve"> ROUND((J1785-L1785)/86400, 0)</f>
        <v>30</v>
      </c>
      <c r="P1785" t="b">
        <v>1</v>
      </c>
      <c r="Q1785">
        <v>185</v>
      </c>
      <c r="R1785" s="14">
        <f>IFERROR(ROUND(E1785/Q1785,2), "N/A")</f>
        <v>51.23</v>
      </c>
      <c r="S1785" t="b">
        <v>0</v>
      </c>
      <c r="T1785" t="s">
        <v>8296</v>
      </c>
      <c r="U1785" t="s">
        <v>8297</v>
      </c>
    </row>
    <row r="1786" spans="1:21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s="12">
        <f>ROUND(E1786/D1786, 0)</f>
        <v>0</v>
      </c>
      <c r="G1786" t="s">
        <v>8220</v>
      </c>
      <c r="H1786" t="s">
        <v>8223</v>
      </c>
      <c r="I1786" t="s">
        <v>8245</v>
      </c>
      <c r="J1786">
        <v>1422674700</v>
      </c>
      <c r="K1786" s="9">
        <f>(J1786/86400) + DATE(1970,1,1)</f>
        <v>42035.142361111109</v>
      </c>
      <c r="L1786">
        <v>1419954240</v>
      </c>
      <c r="M1786" s="9">
        <f>(L1786/86400) + DATE(1970,1,1)</f>
        <v>42003.655555555553</v>
      </c>
      <c r="N1786" s="18">
        <f>YEAR(M1786)</f>
        <v>2014</v>
      </c>
      <c r="O1786" s="18">
        <f xml:space="preserve"> ROUND((J1786-L1786)/86400, 0)</f>
        <v>31</v>
      </c>
      <c r="P1786" t="b">
        <v>1</v>
      </c>
      <c r="Q1786">
        <v>33</v>
      </c>
      <c r="R1786" s="14">
        <f>IFERROR(ROUND(E1786/Q1786,2), "N/A")</f>
        <v>60.24</v>
      </c>
      <c r="S1786" t="b">
        <v>0</v>
      </c>
      <c r="T1786" t="s">
        <v>8296</v>
      </c>
      <c r="U1786" t="s">
        <v>8297</v>
      </c>
    </row>
    <row r="1787" spans="1:21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s="12">
        <f>ROUND(E1787/D1787, 0)</f>
        <v>0</v>
      </c>
      <c r="G1787" t="s">
        <v>8220</v>
      </c>
      <c r="H1787" t="s">
        <v>8223</v>
      </c>
      <c r="I1787" t="s">
        <v>8245</v>
      </c>
      <c r="J1787">
        <v>1413417600</v>
      </c>
      <c r="K1787" s="9">
        <f>(J1787/86400) + DATE(1970,1,1)</f>
        <v>41928</v>
      </c>
      <c r="L1787">
        <v>1410750855</v>
      </c>
      <c r="M1787" s="9">
        <f>(L1787/86400) + DATE(1970,1,1)</f>
        <v>41897.134895833333</v>
      </c>
      <c r="N1787" s="18">
        <f>YEAR(M1787)</f>
        <v>2014</v>
      </c>
      <c r="O1787" s="18">
        <f xml:space="preserve"> ROUND((J1787-L1787)/86400, 0)</f>
        <v>31</v>
      </c>
      <c r="P1787" t="b">
        <v>1</v>
      </c>
      <c r="Q1787">
        <v>108</v>
      </c>
      <c r="R1787" s="14">
        <f>IFERROR(ROUND(E1787/Q1787,2), "N/A")</f>
        <v>44.94</v>
      </c>
      <c r="S1787" t="b">
        <v>0</v>
      </c>
      <c r="T1787" t="s">
        <v>8296</v>
      </c>
      <c r="U1787" t="s">
        <v>8297</v>
      </c>
    </row>
    <row r="1788" spans="1:21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s="12">
        <f>ROUND(E1788/D1788, 0)</f>
        <v>0</v>
      </c>
      <c r="G1788" t="s">
        <v>8220</v>
      </c>
      <c r="H1788" t="s">
        <v>8232</v>
      </c>
      <c r="I1788" t="s">
        <v>8248</v>
      </c>
      <c r="J1788">
        <v>1418649177</v>
      </c>
      <c r="K1788" s="9">
        <f>(J1788/86400) + DATE(1970,1,1)</f>
        <v>41988.550659722227</v>
      </c>
      <c r="L1788">
        <v>1416057177</v>
      </c>
      <c r="M1788" s="9">
        <f>(L1788/86400) + DATE(1970,1,1)</f>
        <v>41958.550659722227</v>
      </c>
      <c r="N1788" s="18">
        <f>YEAR(M1788)</f>
        <v>2014</v>
      </c>
      <c r="O1788" s="18">
        <f xml:space="preserve"> ROUND((J1788-L1788)/86400, 0)</f>
        <v>30</v>
      </c>
      <c r="P1788" t="b">
        <v>1</v>
      </c>
      <c r="Q1788">
        <v>29</v>
      </c>
      <c r="R1788" s="14">
        <f>IFERROR(ROUND(E1788/Q1788,2), "N/A")</f>
        <v>31.21</v>
      </c>
      <c r="S1788" t="b">
        <v>0</v>
      </c>
      <c r="T1788" t="s">
        <v>8296</v>
      </c>
      <c r="U1788" t="s">
        <v>8297</v>
      </c>
    </row>
    <row r="1789" spans="1:21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s="12">
        <f>ROUND(E1789/D1789, 0)</f>
        <v>0</v>
      </c>
      <c r="G1789" t="s">
        <v>8220</v>
      </c>
      <c r="H1789" t="s">
        <v>8223</v>
      </c>
      <c r="I1789" t="s">
        <v>8245</v>
      </c>
      <c r="J1789">
        <v>1428158637</v>
      </c>
      <c r="K1789" s="9">
        <f>(J1789/86400) + DATE(1970,1,1)</f>
        <v>42098.613854166666</v>
      </c>
      <c r="L1789">
        <v>1425570237</v>
      </c>
      <c r="M1789" s="9">
        <f>(L1789/86400) + DATE(1970,1,1)</f>
        <v>42068.65552083333</v>
      </c>
      <c r="N1789" s="18">
        <f>YEAR(M1789)</f>
        <v>2015</v>
      </c>
      <c r="O1789" s="18">
        <f xml:space="preserve"> ROUND((J1789-L1789)/86400, 0)</f>
        <v>30</v>
      </c>
      <c r="P1789" t="b">
        <v>1</v>
      </c>
      <c r="Q1789">
        <v>24</v>
      </c>
      <c r="R1789" s="14">
        <f>IFERROR(ROUND(E1789/Q1789,2), "N/A")</f>
        <v>63.88</v>
      </c>
      <c r="S1789" t="b">
        <v>0</v>
      </c>
      <c r="T1789" t="s">
        <v>8296</v>
      </c>
      <c r="U1789" t="s">
        <v>8297</v>
      </c>
    </row>
    <row r="1790" spans="1:21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s="12">
        <f>ROUND(E1790/D1790, 0)</f>
        <v>0</v>
      </c>
      <c r="G1790" t="s">
        <v>8220</v>
      </c>
      <c r="H1790" t="s">
        <v>8224</v>
      </c>
      <c r="I1790" t="s">
        <v>8246</v>
      </c>
      <c r="J1790">
        <v>1414795542</v>
      </c>
      <c r="K1790" s="9">
        <f>(J1790/86400) + DATE(1970,1,1)</f>
        <v>41943.94840277778</v>
      </c>
      <c r="L1790">
        <v>1412203542</v>
      </c>
      <c r="M1790" s="9">
        <f>(L1790/86400) + DATE(1970,1,1)</f>
        <v>41913.94840277778</v>
      </c>
      <c r="N1790" s="18">
        <f>YEAR(M1790)</f>
        <v>2014</v>
      </c>
      <c r="O1790" s="18">
        <f xml:space="preserve"> ROUND((J1790-L1790)/86400, 0)</f>
        <v>30</v>
      </c>
      <c r="P1790" t="b">
        <v>1</v>
      </c>
      <c r="Q1790">
        <v>4</v>
      </c>
      <c r="R1790" s="14">
        <f>IFERROR(ROUND(E1790/Q1790,2), "N/A")</f>
        <v>19</v>
      </c>
      <c r="S1790" t="b">
        <v>0</v>
      </c>
      <c r="T1790" t="s">
        <v>8296</v>
      </c>
      <c r="U1790" t="s">
        <v>8297</v>
      </c>
    </row>
    <row r="1791" spans="1:21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s="12">
        <f>ROUND(E1791/D1791, 0)</f>
        <v>0</v>
      </c>
      <c r="G1791" t="s">
        <v>8220</v>
      </c>
      <c r="H1791" t="s">
        <v>8223</v>
      </c>
      <c r="I1791" t="s">
        <v>8245</v>
      </c>
      <c r="J1791">
        <v>1421042403</v>
      </c>
      <c r="K1791" s="9">
        <f>(J1791/86400) + DATE(1970,1,1)</f>
        <v>42016.250034722223</v>
      </c>
      <c r="L1791">
        <v>1415858403</v>
      </c>
      <c r="M1791" s="9">
        <f>(L1791/86400) + DATE(1970,1,1)</f>
        <v>41956.250034722223</v>
      </c>
      <c r="N1791" s="18">
        <f>YEAR(M1791)</f>
        <v>2014</v>
      </c>
      <c r="O1791" s="18">
        <f xml:space="preserve"> ROUND((J1791-L1791)/86400, 0)</f>
        <v>60</v>
      </c>
      <c r="P1791" t="b">
        <v>1</v>
      </c>
      <c r="Q1791">
        <v>4</v>
      </c>
      <c r="R1791" s="14">
        <f>IFERROR(ROUND(E1791/Q1791,2), "N/A")</f>
        <v>10</v>
      </c>
      <c r="S1791" t="b">
        <v>0</v>
      </c>
      <c r="T1791" t="s">
        <v>8296</v>
      </c>
      <c r="U1791" t="s">
        <v>8297</v>
      </c>
    </row>
    <row r="1792" spans="1:21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s="12">
        <f>ROUND(E1792/D1792, 0)</f>
        <v>0</v>
      </c>
      <c r="G1792" t="s">
        <v>8220</v>
      </c>
      <c r="H1792" t="s">
        <v>8223</v>
      </c>
      <c r="I1792" t="s">
        <v>8245</v>
      </c>
      <c r="J1792">
        <v>1423152678</v>
      </c>
      <c r="K1792" s="9">
        <f>(J1792/86400) + DATE(1970,1,1)</f>
        <v>42040.674513888887</v>
      </c>
      <c r="L1792">
        <v>1420560678</v>
      </c>
      <c r="M1792" s="9">
        <f>(L1792/86400) + DATE(1970,1,1)</f>
        <v>42010.674513888887</v>
      </c>
      <c r="N1792" s="18">
        <f>YEAR(M1792)</f>
        <v>2015</v>
      </c>
      <c r="O1792" s="18">
        <f xml:space="preserve"> ROUND((J1792-L1792)/86400, 0)</f>
        <v>30</v>
      </c>
      <c r="P1792" t="b">
        <v>1</v>
      </c>
      <c r="Q1792">
        <v>15</v>
      </c>
      <c r="R1792" s="14">
        <f>IFERROR(ROUND(E1792/Q1792,2), "N/A")</f>
        <v>109.07</v>
      </c>
      <c r="S1792" t="b">
        <v>0</v>
      </c>
      <c r="T1792" t="s">
        <v>8296</v>
      </c>
      <c r="U1792" t="s">
        <v>8297</v>
      </c>
    </row>
    <row r="1793" spans="1:21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s="12">
        <f>ROUND(E1793/D1793, 0)</f>
        <v>0</v>
      </c>
      <c r="G1793" t="s">
        <v>8220</v>
      </c>
      <c r="H1793" t="s">
        <v>8224</v>
      </c>
      <c r="I1793" t="s">
        <v>8246</v>
      </c>
      <c r="J1793">
        <v>1422553565</v>
      </c>
      <c r="K1793" s="9">
        <f>(J1793/86400) + DATE(1970,1,1)</f>
        <v>42033.740335648152</v>
      </c>
      <c r="L1793">
        <v>1417369565</v>
      </c>
      <c r="M1793" s="9">
        <f>(L1793/86400) + DATE(1970,1,1)</f>
        <v>41973.740335648152</v>
      </c>
      <c r="N1793" s="18">
        <f>YEAR(M1793)</f>
        <v>2014</v>
      </c>
      <c r="O1793" s="18">
        <f xml:space="preserve"> ROUND((J1793-L1793)/86400, 0)</f>
        <v>60</v>
      </c>
      <c r="P1793" t="b">
        <v>1</v>
      </c>
      <c r="Q1793">
        <v>4</v>
      </c>
      <c r="R1793" s="14">
        <f>IFERROR(ROUND(E1793/Q1793,2), "N/A")</f>
        <v>26.75</v>
      </c>
      <c r="S1793" t="b">
        <v>0</v>
      </c>
      <c r="T1793" t="s">
        <v>8296</v>
      </c>
      <c r="U1793" t="s">
        <v>8297</v>
      </c>
    </row>
    <row r="1794" spans="1:21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s="12">
        <f>ROUND(E1794/D1794, 0)</f>
        <v>1</v>
      </c>
      <c r="G1794" t="s">
        <v>8220</v>
      </c>
      <c r="H1794" t="s">
        <v>8223</v>
      </c>
      <c r="I1794" t="s">
        <v>8245</v>
      </c>
      <c r="J1794">
        <v>1439189940</v>
      </c>
      <c r="K1794" s="9">
        <f>(J1794/86400) + DATE(1970,1,1)</f>
        <v>42226.290972222225</v>
      </c>
      <c r="L1794">
        <v>1435970682</v>
      </c>
      <c r="M1794" s="9">
        <f>(L1794/86400) + DATE(1970,1,1)</f>
        <v>42189.031041666662</v>
      </c>
      <c r="N1794" s="18">
        <f>YEAR(M1794)</f>
        <v>2015</v>
      </c>
      <c r="O1794" s="18">
        <f xml:space="preserve"> ROUND((J1794-L1794)/86400, 0)</f>
        <v>37</v>
      </c>
      <c r="P1794" t="b">
        <v>1</v>
      </c>
      <c r="Q1794">
        <v>139</v>
      </c>
      <c r="R1794" s="14">
        <f>IFERROR(ROUND(E1794/Q1794,2), "N/A")</f>
        <v>109.94</v>
      </c>
      <c r="S1794" t="b">
        <v>0</v>
      </c>
      <c r="T1794" t="s">
        <v>8296</v>
      </c>
      <c r="U1794" t="s">
        <v>8297</v>
      </c>
    </row>
    <row r="1795" spans="1:21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s="12">
        <f>ROUND(E1795/D1795, 0)</f>
        <v>0</v>
      </c>
      <c r="G1795" t="s">
        <v>8220</v>
      </c>
      <c r="H1795" t="s">
        <v>8225</v>
      </c>
      <c r="I1795" t="s">
        <v>8247</v>
      </c>
      <c r="J1795">
        <v>1417127040</v>
      </c>
      <c r="K1795" s="9">
        <f>(J1795/86400) + DATE(1970,1,1)</f>
        <v>41970.933333333334</v>
      </c>
      <c r="L1795">
        <v>1414531440</v>
      </c>
      <c r="M1795" s="9">
        <f>(L1795/86400) + DATE(1970,1,1)</f>
        <v>41940.891666666663</v>
      </c>
      <c r="N1795" s="18">
        <f>YEAR(M1795)</f>
        <v>2014</v>
      </c>
      <c r="O1795" s="18">
        <f xml:space="preserve"> ROUND((J1795-L1795)/86400, 0)</f>
        <v>30</v>
      </c>
      <c r="P1795" t="b">
        <v>1</v>
      </c>
      <c r="Q1795">
        <v>2</v>
      </c>
      <c r="R1795" s="14">
        <f>IFERROR(ROUND(E1795/Q1795,2), "N/A")</f>
        <v>20</v>
      </c>
      <c r="S1795" t="b">
        <v>0</v>
      </c>
      <c r="T1795" t="s">
        <v>8296</v>
      </c>
      <c r="U1795" t="s">
        <v>8297</v>
      </c>
    </row>
    <row r="1796" spans="1:21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s="12">
        <f>ROUND(E1796/D1796, 0)</f>
        <v>0</v>
      </c>
      <c r="G1796" t="s">
        <v>8220</v>
      </c>
      <c r="H1796" t="s">
        <v>8223</v>
      </c>
      <c r="I1796" t="s">
        <v>8245</v>
      </c>
      <c r="J1796">
        <v>1423660422</v>
      </c>
      <c r="K1796" s="9">
        <f>(J1796/86400) + DATE(1970,1,1)</f>
        <v>42046.551180555558</v>
      </c>
      <c r="L1796">
        <v>1420636422</v>
      </c>
      <c r="M1796" s="9">
        <f>(L1796/86400) + DATE(1970,1,1)</f>
        <v>42011.551180555558</v>
      </c>
      <c r="N1796" s="18">
        <f>YEAR(M1796)</f>
        <v>2015</v>
      </c>
      <c r="O1796" s="18">
        <f xml:space="preserve"> ROUND((J1796-L1796)/86400, 0)</f>
        <v>35</v>
      </c>
      <c r="P1796" t="b">
        <v>1</v>
      </c>
      <c r="Q1796">
        <v>18</v>
      </c>
      <c r="R1796" s="14">
        <f>IFERROR(ROUND(E1796/Q1796,2), "N/A")</f>
        <v>55.39</v>
      </c>
      <c r="S1796" t="b">
        <v>0</v>
      </c>
      <c r="T1796" t="s">
        <v>8296</v>
      </c>
      <c r="U1796" t="s">
        <v>8297</v>
      </c>
    </row>
    <row r="1797" spans="1:21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s="12">
        <f>ROUND(E1797/D1797, 0)</f>
        <v>0</v>
      </c>
      <c r="G1797" t="s">
        <v>8220</v>
      </c>
      <c r="H1797" t="s">
        <v>8235</v>
      </c>
      <c r="I1797" t="s">
        <v>8248</v>
      </c>
      <c r="J1797">
        <v>1476460800</v>
      </c>
      <c r="K1797" s="9">
        <f>(J1797/86400) + DATE(1970,1,1)</f>
        <v>42657.666666666672</v>
      </c>
      <c r="L1797">
        <v>1473922541</v>
      </c>
      <c r="M1797" s="9">
        <f>(L1797/86400) + DATE(1970,1,1)</f>
        <v>42628.288668981477</v>
      </c>
      <c r="N1797" s="18">
        <f>YEAR(M1797)</f>
        <v>2016</v>
      </c>
      <c r="O1797" s="18">
        <f xml:space="preserve"> ROUND((J1797-L1797)/86400, 0)</f>
        <v>29</v>
      </c>
      <c r="P1797" t="b">
        <v>1</v>
      </c>
      <c r="Q1797">
        <v>81</v>
      </c>
      <c r="R1797" s="14">
        <f>IFERROR(ROUND(E1797/Q1797,2), "N/A")</f>
        <v>133.9</v>
      </c>
      <c r="S1797" t="b">
        <v>0</v>
      </c>
      <c r="T1797" t="s">
        <v>8296</v>
      </c>
      <c r="U1797" t="s">
        <v>8297</v>
      </c>
    </row>
    <row r="1798" spans="1:21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s="12">
        <f>ROUND(E1798/D1798, 0)</f>
        <v>0</v>
      </c>
      <c r="G1798" t="s">
        <v>8220</v>
      </c>
      <c r="H1798" t="s">
        <v>8224</v>
      </c>
      <c r="I1798" t="s">
        <v>8246</v>
      </c>
      <c r="J1798">
        <v>1469356366</v>
      </c>
      <c r="K1798" s="9">
        <f>(J1798/86400) + DATE(1970,1,1)</f>
        <v>42575.439421296294</v>
      </c>
      <c r="L1798">
        <v>1464172366</v>
      </c>
      <c r="M1798" s="9">
        <f>(L1798/86400) + DATE(1970,1,1)</f>
        <v>42515.439421296294</v>
      </c>
      <c r="N1798" s="18">
        <f>YEAR(M1798)</f>
        <v>2016</v>
      </c>
      <c r="O1798" s="18">
        <f xml:space="preserve"> ROUND((J1798-L1798)/86400, 0)</f>
        <v>60</v>
      </c>
      <c r="P1798" t="b">
        <v>1</v>
      </c>
      <c r="Q1798">
        <v>86</v>
      </c>
      <c r="R1798" s="14">
        <f>IFERROR(ROUND(E1798/Q1798,2), "N/A")</f>
        <v>48.72</v>
      </c>
      <c r="S1798" t="b">
        <v>0</v>
      </c>
      <c r="T1798" t="s">
        <v>8296</v>
      </c>
      <c r="U1798" t="s">
        <v>8297</v>
      </c>
    </row>
    <row r="1799" spans="1:21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s="12">
        <f>ROUND(E1799/D1799, 0)</f>
        <v>1</v>
      </c>
      <c r="G1799" t="s">
        <v>8220</v>
      </c>
      <c r="H1799" t="s">
        <v>8223</v>
      </c>
      <c r="I1799" t="s">
        <v>8245</v>
      </c>
      <c r="J1799">
        <v>1481809189</v>
      </c>
      <c r="K1799" s="9">
        <f>(J1799/86400) + DATE(1970,1,1)</f>
        <v>42719.56931712963</v>
      </c>
      <c r="L1799">
        <v>1479217189</v>
      </c>
      <c r="M1799" s="9">
        <f>(L1799/86400) + DATE(1970,1,1)</f>
        <v>42689.56931712963</v>
      </c>
      <c r="N1799" s="18">
        <f>YEAR(M1799)</f>
        <v>2016</v>
      </c>
      <c r="O1799" s="18">
        <f xml:space="preserve"> ROUND((J1799-L1799)/86400, 0)</f>
        <v>30</v>
      </c>
      <c r="P1799" t="b">
        <v>1</v>
      </c>
      <c r="Q1799">
        <v>140</v>
      </c>
      <c r="R1799" s="14">
        <f>IFERROR(ROUND(E1799/Q1799,2), "N/A")</f>
        <v>48.25</v>
      </c>
      <c r="S1799" t="b">
        <v>0</v>
      </c>
      <c r="T1799" t="s">
        <v>8296</v>
      </c>
      <c r="U1799" t="s">
        <v>8297</v>
      </c>
    </row>
    <row r="1800" spans="1:21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s="12">
        <f>ROUND(E1800/D1800, 0)</f>
        <v>0</v>
      </c>
      <c r="G1800" t="s">
        <v>8220</v>
      </c>
      <c r="H1800" t="s">
        <v>8223</v>
      </c>
      <c r="I1800" t="s">
        <v>8245</v>
      </c>
      <c r="J1800">
        <v>1454572233</v>
      </c>
      <c r="K1800" s="9">
        <f>(J1800/86400) + DATE(1970,1,1)</f>
        <v>42404.32677083333</v>
      </c>
      <c r="L1800">
        <v>1449388233</v>
      </c>
      <c r="M1800" s="9">
        <f>(L1800/86400) + DATE(1970,1,1)</f>
        <v>42344.32677083333</v>
      </c>
      <c r="N1800" s="18">
        <f>YEAR(M1800)</f>
        <v>2015</v>
      </c>
      <c r="O1800" s="18">
        <f xml:space="preserve"> ROUND((J1800-L1800)/86400, 0)</f>
        <v>60</v>
      </c>
      <c r="P1800" t="b">
        <v>1</v>
      </c>
      <c r="Q1800">
        <v>37</v>
      </c>
      <c r="R1800" s="14">
        <f>IFERROR(ROUND(E1800/Q1800,2), "N/A")</f>
        <v>58.97</v>
      </c>
      <c r="S1800" t="b">
        <v>0</v>
      </c>
      <c r="T1800" t="s">
        <v>8296</v>
      </c>
      <c r="U1800" t="s">
        <v>8297</v>
      </c>
    </row>
    <row r="1801" spans="1:21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s="12">
        <f>ROUND(E1801/D1801, 0)</f>
        <v>0</v>
      </c>
      <c r="G1801" t="s">
        <v>8220</v>
      </c>
      <c r="H1801" t="s">
        <v>8224</v>
      </c>
      <c r="I1801" t="s">
        <v>8246</v>
      </c>
      <c r="J1801">
        <v>1415740408</v>
      </c>
      <c r="K1801" s="9">
        <f>(J1801/86400) + DATE(1970,1,1)</f>
        <v>41954.884351851855</v>
      </c>
      <c r="L1801">
        <v>1414008808</v>
      </c>
      <c r="M1801" s="9">
        <f>(L1801/86400) + DATE(1970,1,1)</f>
        <v>41934.842685185184</v>
      </c>
      <c r="N1801" s="18">
        <f>YEAR(M1801)</f>
        <v>2014</v>
      </c>
      <c r="O1801" s="18">
        <f xml:space="preserve"> ROUND((J1801-L1801)/86400, 0)</f>
        <v>20</v>
      </c>
      <c r="P1801" t="b">
        <v>1</v>
      </c>
      <c r="Q1801">
        <v>6</v>
      </c>
      <c r="R1801" s="14">
        <f>IFERROR(ROUND(E1801/Q1801,2), "N/A")</f>
        <v>11.64</v>
      </c>
      <c r="S1801" t="b">
        <v>0</v>
      </c>
      <c r="T1801" t="s">
        <v>8296</v>
      </c>
      <c r="U1801" t="s">
        <v>8297</v>
      </c>
    </row>
    <row r="1802" spans="1:21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s="12">
        <f>ROUND(E1802/D1802, 0)</f>
        <v>0</v>
      </c>
      <c r="G1802" t="s">
        <v>8220</v>
      </c>
      <c r="H1802" t="s">
        <v>8224</v>
      </c>
      <c r="I1802" t="s">
        <v>8246</v>
      </c>
      <c r="J1802">
        <v>1476109970</v>
      </c>
      <c r="K1802" s="9">
        <f>(J1802/86400) + DATE(1970,1,1)</f>
        <v>42653.606134259258</v>
      </c>
      <c r="L1802">
        <v>1473517970</v>
      </c>
      <c r="M1802" s="9">
        <f>(L1802/86400) + DATE(1970,1,1)</f>
        <v>42623.606134259258</v>
      </c>
      <c r="N1802" s="18">
        <f>YEAR(M1802)</f>
        <v>2016</v>
      </c>
      <c r="O1802" s="18">
        <f xml:space="preserve"> ROUND((J1802-L1802)/86400, 0)</f>
        <v>30</v>
      </c>
      <c r="P1802" t="b">
        <v>1</v>
      </c>
      <c r="Q1802">
        <v>113</v>
      </c>
      <c r="R1802" s="14">
        <f>IFERROR(ROUND(E1802/Q1802,2), "N/A")</f>
        <v>83.72</v>
      </c>
      <c r="S1802" t="b">
        <v>0</v>
      </c>
      <c r="T1802" t="s">
        <v>8296</v>
      </c>
      <c r="U1802" t="s">
        <v>8297</v>
      </c>
    </row>
    <row r="1803" spans="1:21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s="12">
        <f>ROUND(E1803/D1803, 0)</f>
        <v>0</v>
      </c>
      <c r="G1803" t="s">
        <v>8220</v>
      </c>
      <c r="H1803" t="s">
        <v>8224</v>
      </c>
      <c r="I1803" t="s">
        <v>8246</v>
      </c>
      <c r="J1803">
        <v>1450181400</v>
      </c>
      <c r="K1803" s="9">
        <f>(J1803/86400) + DATE(1970,1,1)</f>
        <v>42353.506944444445</v>
      </c>
      <c r="L1803">
        <v>1447429868</v>
      </c>
      <c r="M1803" s="9">
        <f>(L1803/86400) + DATE(1970,1,1)</f>
        <v>42321.660509259258</v>
      </c>
      <c r="N1803" s="18">
        <f>YEAR(M1803)</f>
        <v>2015</v>
      </c>
      <c r="O1803" s="18">
        <f xml:space="preserve"> ROUND((J1803-L1803)/86400, 0)</f>
        <v>32</v>
      </c>
      <c r="P1803" t="b">
        <v>1</v>
      </c>
      <c r="Q1803">
        <v>37</v>
      </c>
      <c r="R1803" s="14">
        <f>IFERROR(ROUND(E1803/Q1803,2), "N/A")</f>
        <v>63.65</v>
      </c>
      <c r="S1803" t="b">
        <v>0</v>
      </c>
      <c r="T1803" t="s">
        <v>8296</v>
      </c>
      <c r="U1803" t="s">
        <v>8297</v>
      </c>
    </row>
    <row r="1804" spans="1:21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s="12">
        <f>ROUND(E1804/D1804, 0)</f>
        <v>0</v>
      </c>
      <c r="G1804" t="s">
        <v>8220</v>
      </c>
      <c r="H1804" t="s">
        <v>8235</v>
      </c>
      <c r="I1804" t="s">
        <v>8248</v>
      </c>
      <c r="J1804">
        <v>1435442340</v>
      </c>
      <c r="K1804" s="9">
        <f>(J1804/86400) + DATE(1970,1,1)</f>
        <v>42182.915972222225</v>
      </c>
      <c r="L1804">
        <v>1433416830</v>
      </c>
      <c r="M1804" s="9">
        <f>(L1804/86400) + DATE(1970,1,1)</f>
        <v>42159.47256944445</v>
      </c>
      <c r="N1804" s="18">
        <f>YEAR(M1804)</f>
        <v>2015</v>
      </c>
      <c r="O1804" s="18">
        <f xml:space="preserve"> ROUND((J1804-L1804)/86400, 0)</f>
        <v>23</v>
      </c>
      <c r="P1804" t="b">
        <v>1</v>
      </c>
      <c r="Q1804">
        <v>18</v>
      </c>
      <c r="R1804" s="14">
        <f>IFERROR(ROUND(E1804/Q1804,2), "N/A")</f>
        <v>94.28</v>
      </c>
      <c r="S1804" t="b">
        <v>0</v>
      </c>
      <c r="T1804" t="s">
        <v>8296</v>
      </c>
      <c r="U1804" t="s">
        <v>8297</v>
      </c>
    </row>
    <row r="1805" spans="1:21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s="12">
        <f>ROUND(E1805/D1805, 0)</f>
        <v>0</v>
      </c>
      <c r="G1805" t="s">
        <v>8220</v>
      </c>
      <c r="H1805" t="s">
        <v>8223</v>
      </c>
      <c r="I1805" t="s">
        <v>8245</v>
      </c>
      <c r="J1805">
        <v>1423878182</v>
      </c>
      <c r="K1805" s="9">
        <f>(J1805/86400) + DATE(1970,1,1)</f>
        <v>42049.071550925924</v>
      </c>
      <c r="L1805">
        <v>1421199782</v>
      </c>
      <c r="M1805" s="9">
        <f>(L1805/86400) + DATE(1970,1,1)</f>
        <v>42018.071550925924</v>
      </c>
      <c r="N1805" s="18">
        <f>YEAR(M1805)</f>
        <v>2015</v>
      </c>
      <c r="O1805" s="18">
        <f xml:space="preserve"> ROUND((J1805-L1805)/86400, 0)</f>
        <v>31</v>
      </c>
      <c r="P1805" t="b">
        <v>1</v>
      </c>
      <c r="Q1805">
        <v>75</v>
      </c>
      <c r="R1805" s="14">
        <f>IFERROR(ROUND(E1805/Q1805,2), "N/A")</f>
        <v>71.87</v>
      </c>
      <c r="S1805" t="b">
        <v>0</v>
      </c>
      <c r="T1805" t="s">
        <v>8296</v>
      </c>
      <c r="U1805" t="s">
        <v>8297</v>
      </c>
    </row>
    <row r="1806" spans="1:21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s="12">
        <f>ROUND(E1806/D1806, 0)</f>
        <v>0</v>
      </c>
      <c r="G1806" t="s">
        <v>8220</v>
      </c>
      <c r="H1806" t="s">
        <v>8223</v>
      </c>
      <c r="I1806" t="s">
        <v>8245</v>
      </c>
      <c r="J1806">
        <v>1447521404</v>
      </c>
      <c r="K1806" s="9">
        <f>(J1806/86400) + DATE(1970,1,1)</f>
        <v>42322.719953703709</v>
      </c>
      <c r="L1806">
        <v>1444061804</v>
      </c>
      <c r="M1806" s="9">
        <f>(L1806/86400) + DATE(1970,1,1)</f>
        <v>42282.678287037037</v>
      </c>
      <c r="N1806" s="18">
        <f>YEAR(M1806)</f>
        <v>2015</v>
      </c>
      <c r="O1806" s="18">
        <f xml:space="preserve"> ROUND((J1806-L1806)/86400, 0)</f>
        <v>40</v>
      </c>
      <c r="P1806" t="b">
        <v>1</v>
      </c>
      <c r="Q1806">
        <v>52</v>
      </c>
      <c r="R1806" s="14">
        <f>IFERROR(ROUND(E1806/Q1806,2), "N/A")</f>
        <v>104.85</v>
      </c>
      <c r="S1806" t="b">
        <v>0</v>
      </c>
      <c r="T1806" t="s">
        <v>8296</v>
      </c>
      <c r="U1806" t="s">
        <v>8297</v>
      </c>
    </row>
    <row r="1807" spans="1:21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s="12">
        <f>ROUND(E1807/D1807, 0)</f>
        <v>0</v>
      </c>
      <c r="G1807" t="s">
        <v>8220</v>
      </c>
      <c r="H1807" t="s">
        <v>8235</v>
      </c>
      <c r="I1807" t="s">
        <v>8248</v>
      </c>
      <c r="J1807">
        <v>1443808800</v>
      </c>
      <c r="K1807" s="9">
        <f>(J1807/86400) + DATE(1970,1,1)</f>
        <v>42279.75</v>
      </c>
      <c r="L1807">
        <v>1441048658</v>
      </c>
      <c r="M1807" s="9">
        <f>(L1807/86400) + DATE(1970,1,1)</f>
        <v>42247.803912037038</v>
      </c>
      <c r="N1807" s="18">
        <f>YEAR(M1807)</f>
        <v>2015</v>
      </c>
      <c r="O1807" s="18">
        <f xml:space="preserve"> ROUND((J1807-L1807)/86400, 0)</f>
        <v>32</v>
      </c>
      <c r="P1807" t="b">
        <v>1</v>
      </c>
      <c r="Q1807">
        <v>122</v>
      </c>
      <c r="R1807" s="14">
        <f>IFERROR(ROUND(E1807/Q1807,2), "N/A")</f>
        <v>67.14</v>
      </c>
      <c r="S1807" t="b">
        <v>0</v>
      </c>
      <c r="T1807" t="s">
        <v>8296</v>
      </c>
      <c r="U1807" t="s">
        <v>8297</v>
      </c>
    </row>
    <row r="1808" spans="1:21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s="12">
        <f>ROUND(E1808/D1808, 0)</f>
        <v>0</v>
      </c>
      <c r="G1808" t="s">
        <v>8220</v>
      </c>
      <c r="H1808" t="s">
        <v>8224</v>
      </c>
      <c r="I1808" t="s">
        <v>8246</v>
      </c>
      <c r="J1808">
        <v>1412090349</v>
      </c>
      <c r="K1808" s="9">
        <f>(J1808/86400) + DATE(1970,1,1)</f>
        <v>41912.638298611113</v>
      </c>
      <c r="L1808">
        <v>1409066349</v>
      </c>
      <c r="M1808" s="9">
        <f>(L1808/86400) + DATE(1970,1,1)</f>
        <v>41877.638298611113</v>
      </c>
      <c r="N1808" s="18">
        <f>YEAR(M1808)</f>
        <v>2014</v>
      </c>
      <c r="O1808" s="18">
        <f xml:space="preserve"> ROUND((J1808-L1808)/86400, 0)</f>
        <v>35</v>
      </c>
      <c r="P1808" t="b">
        <v>1</v>
      </c>
      <c r="Q1808">
        <v>8</v>
      </c>
      <c r="R1808" s="14">
        <f>IFERROR(ROUND(E1808/Q1808,2), "N/A")</f>
        <v>73.88</v>
      </c>
      <c r="S1808" t="b">
        <v>0</v>
      </c>
      <c r="T1808" t="s">
        <v>8296</v>
      </c>
      <c r="U1808" t="s">
        <v>8297</v>
      </c>
    </row>
    <row r="1809" spans="1:21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s="12">
        <f>ROUND(E1809/D1809, 0)</f>
        <v>0</v>
      </c>
      <c r="G1809" t="s">
        <v>8220</v>
      </c>
      <c r="H1809" t="s">
        <v>8223</v>
      </c>
      <c r="I1809" t="s">
        <v>8245</v>
      </c>
      <c r="J1809">
        <v>1411868313</v>
      </c>
      <c r="K1809" s="9">
        <f>(J1809/86400) + DATE(1970,1,1)</f>
        <v>41910.068437499998</v>
      </c>
      <c r="L1809">
        <v>1409276313</v>
      </c>
      <c r="M1809" s="9">
        <f>(L1809/86400) + DATE(1970,1,1)</f>
        <v>41880.068437499998</v>
      </c>
      <c r="N1809" s="18">
        <f>YEAR(M1809)</f>
        <v>2014</v>
      </c>
      <c r="O1809" s="18">
        <f xml:space="preserve"> ROUND((J1809-L1809)/86400, 0)</f>
        <v>30</v>
      </c>
      <c r="P1809" t="b">
        <v>1</v>
      </c>
      <c r="Q1809">
        <v>8</v>
      </c>
      <c r="R1809" s="14">
        <f>IFERROR(ROUND(E1809/Q1809,2), "N/A")</f>
        <v>69.13</v>
      </c>
      <c r="S1809" t="b">
        <v>0</v>
      </c>
      <c r="T1809" t="s">
        <v>8296</v>
      </c>
      <c r="U1809" t="s">
        <v>8297</v>
      </c>
    </row>
    <row r="1810" spans="1:21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s="12">
        <f>ROUND(E1810/D1810, 0)</f>
        <v>0</v>
      </c>
      <c r="G1810" t="s">
        <v>8220</v>
      </c>
      <c r="H1810" t="s">
        <v>8223</v>
      </c>
      <c r="I1810" t="s">
        <v>8245</v>
      </c>
      <c r="J1810">
        <v>1486830030</v>
      </c>
      <c r="K1810" s="9">
        <f>(J1810/86400) + DATE(1970,1,1)</f>
        <v>42777.680902777778</v>
      </c>
      <c r="L1810">
        <v>1483806030</v>
      </c>
      <c r="M1810" s="9">
        <f>(L1810/86400) + DATE(1970,1,1)</f>
        <v>42742.680902777778</v>
      </c>
      <c r="N1810" s="18">
        <f>YEAR(M1810)</f>
        <v>2017</v>
      </c>
      <c r="O1810" s="18">
        <f xml:space="preserve"> ROUND((J1810-L1810)/86400, 0)</f>
        <v>35</v>
      </c>
      <c r="P1810" t="b">
        <v>1</v>
      </c>
      <c r="Q1810">
        <v>96</v>
      </c>
      <c r="R1810" s="14">
        <f>IFERROR(ROUND(E1810/Q1810,2), "N/A")</f>
        <v>120.77</v>
      </c>
      <c r="S1810" t="b">
        <v>0</v>
      </c>
      <c r="T1810" t="s">
        <v>8296</v>
      </c>
      <c r="U1810" t="s">
        <v>8297</v>
      </c>
    </row>
    <row r="1811" spans="1:21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s="12">
        <f>ROUND(E1811/D1811, 0)</f>
        <v>0</v>
      </c>
      <c r="G1811" t="s">
        <v>8220</v>
      </c>
      <c r="H1811" t="s">
        <v>8228</v>
      </c>
      <c r="I1811" t="s">
        <v>8250</v>
      </c>
      <c r="J1811">
        <v>1425246439</v>
      </c>
      <c r="K1811" s="9">
        <f>(J1811/86400) + DATE(1970,1,1)</f>
        <v>42064.907858796301</v>
      </c>
      <c r="L1811">
        <v>1422222439</v>
      </c>
      <c r="M1811" s="9">
        <f>(L1811/86400) + DATE(1970,1,1)</f>
        <v>42029.907858796301</v>
      </c>
      <c r="N1811" s="18">
        <f>YEAR(M1811)</f>
        <v>2015</v>
      </c>
      <c r="O1811" s="18">
        <f xml:space="preserve"> ROUND((J1811-L1811)/86400, 0)</f>
        <v>35</v>
      </c>
      <c r="P1811" t="b">
        <v>1</v>
      </c>
      <c r="Q1811">
        <v>9</v>
      </c>
      <c r="R1811" s="14">
        <f>IFERROR(ROUND(E1811/Q1811,2), "N/A")</f>
        <v>42.22</v>
      </c>
      <c r="S1811" t="b">
        <v>0</v>
      </c>
      <c r="T1811" t="s">
        <v>8296</v>
      </c>
      <c r="U1811" t="s">
        <v>8297</v>
      </c>
    </row>
    <row r="1812" spans="1:21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s="12">
        <f>ROUND(E1812/D1812, 0)</f>
        <v>0</v>
      </c>
      <c r="G1812" t="s">
        <v>8220</v>
      </c>
      <c r="H1812" t="s">
        <v>8223</v>
      </c>
      <c r="I1812" t="s">
        <v>8245</v>
      </c>
      <c r="J1812">
        <v>1408657826</v>
      </c>
      <c r="K1812" s="9">
        <f>(J1812/86400) + DATE(1970,1,1)</f>
        <v>41872.91002314815</v>
      </c>
      <c r="L1812">
        <v>1407621026</v>
      </c>
      <c r="M1812" s="9">
        <f>(L1812/86400) + DATE(1970,1,1)</f>
        <v>41860.91002314815</v>
      </c>
      <c r="N1812" s="18">
        <f>YEAR(M1812)</f>
        <v>2014</v>
      </c>
      <c r="O1812" s="18">
        <f xml:space="preserve"> ROUND((J1812-L1812)/86400, 0)</f>
        <v>12</v>
      </c>
      <c r="P1812" t="b">
        <v>0</v>
      </c>
      <c r="Q1812">
        <v>2</v>
      </c>
      <c r="R1812" s="14">
        <f>IFERROR(ROUND(E1812/Q1812,2), "N/A")</f>
        <v>7.5</v>
      </c>
      <c r="S1812" t="b">
        <v>0</v>
      </c>
      <c r="T1812" t="s">
        <v>8296</v>
      </c>
      <c r="U1812" t="s">
        <v>8297</v>
      </c>
    </row>
    <row r="1813" spans="1:21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s="12">
        <f>ROUND(E1813/D1813, 0)</f>
        <v>0</v>
      </c>
      <c r="G1813" t="s">
        <v>8220</v>
      </c>
      <c r="H1813" t="s">
        <v>8223</v>
      </c>
      <c r="I1813" t="s">
        <v>8245</v>
      </c>
      <c r="J1813">
        <v>1414123200</v>
      </c>
      <c r="K1813" s="9">
        <f>(J1813/86400) + DATE(1970,1,1)</f>
        <v>41936.166666666664</v>
      </c>
      <c r="L1813">
        <v>1408962270</v>
      </c>
      <c r="M1813" s="9">
        <f>(L1813/86400) + DATE(1970,1,1)</f>
        <v>41876.433680555558</v>
      </c>
      <c r="N1813" s="18">
        <f>YEAR(M1813)</f>
        <v>2014</v>
      </c>
      <c r="O1813" s="18">
        <f xml:space="preserve"> ROUND((J1813-L1813)/86400, 0)</f>
        <v>60</v>
      </c>
      <c r="P1813" t="b">
        <v>0</v>
      </c>
      <c r="Q1813">
        <v>26</v>
      </c>
      <c r="R1813" s="14">
        <f>IFERROR(ROUND(E1813/Q1813,2), "N/A")</f>
        <v>1.54</v>
      </c>
      <c r="S1813" t="b">
        <v>0</v>
      </c>
      <c r="T1813" t="s">
        <v>8296</v>
      </c>
      <c r="U1813" t="s">
        <v>8297</v>
      </c>
    </row>
    <row r="1814" spans="1:21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s="12">
        <f>ROUND(E1814/D1814, 0)</f>
        <v>0</v>
      </c>
      <c r="G1814" t="s">
        <v>8220</v>
      </c>
      <c r="H1814" t="s">
        <v>8224</v>
      </c>
      <c r="I1814" t="s">
        <v>8246</v>
      </c>
      <c r="J1814">
        <v>1467531536</v>
      </c>
      <c r="K1814" s="9">
        <f>(J1814/86400) + DATE(1970,1,1)</f>
        <v>42554.318703703699</v>
      </c>
      <c r="L1814">
        <v>1464939536</v>
      </c>
      <c r="M1814" s="9">
        <f>(L1814/86400) + DATE(1970,1,1)</f>
        <v>42524.318703703699</v>
      </c>
      <c r="N1814" s="18">
        <f>YEAR(M1814)</f>
        <v>2016</v>
      </c>
      <c r="O1814" s="18">
        <f xml:space="preserve"> ROUND((J1814-L1814)/86400, 0)</f>
        <v>30</v>
      </c>
      <c r="P1814" t="b">
        <v>0</v>
      </c>
      <c r="Q1814">
        <v>23</v>
      </c>
      <c r="R1814" s="14">
        <f>IFERROR(ROUND(E1814/Q1814,2), "N/A")</f>
        <v>37.61</v>
      </c>
      <c r="S1814" t="b">
        <v>0</v>
      </c>
      <c r="T1814" t="s">
        <v>8296</v>
      </c>
      <c r="U1814" t="s">
        <v>8297</v>
      </c>
    </row>
    <row r="1815" spans="1:21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s="12">
        <f>ROUND(E1815/D1815, 0)</f>
        <v>0</v>
      </c>
      <c r="G1815" t="s">
        <v>8220</v>
      </c>
      <c r="H1815" t="s">
        <v>8224</v>
      </c>
      <c r="I1815" t="s">
        <v>8246</v>
      </c>
      <c r="J1815">
        <v>1407532812</v>
      </c>
      <c r="K1815" s="9">
        <f>(J1815/86400) + DATE(1970,1,1)</f>
        <v>41859.889027777775</v>
      </c>
      <c r="L1815">
        <v>1404940812</v>
      </c>
      <c r="M1815" s="9">
        <f>(L1815/86400) + DATE(1970,1,1)</f>
        <v>41829.889027777775</v>
      </c>
      <c r="N1815" s="18">
        <f>YEAR(M1815)</f>
        <v>2014</v>
      </c>
      <c r="O1815" s="18">
        <f xml:space="preserve"> ROUND((J1815-L1815)/86400, 0)</f>
        <v>30</v>
      </c>
      <c r="P1815" t="b">
        <v>0</v>
      </c>
      <c r="Q1815">
        <v>0</v>
      </c>
      <c r="R1815" s="14" t="str">
        <f>IFERROR(ROUND(E1815/Q1815,2), "N/A")</f>
        <v>N/A</v>
      </c>
      <c r="S1815" t="b">
        <v>0</v>
      </c>
      <c r="T1815" t="s">
        <v>8296</v>
      </c>
      <c r="U1815" t="s">
        <v>8297</v>
      </c>
    </row>
    <row r="1816" spans="1:21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s="12">
        <f>ROUND(E1816/D1816, 0)</f>
        <v>0</v>
      </c>
      <c r="G1816" t="s">
        <v>8220</v>
      </c>
      <c r="H1816" t="s">
        <v>8224</v>
      </c>
      <c r="I1816" t="s">
        <v>8246</v>
      </c>
      <c r="J1816">
        <v>1425108736</v>
      </c>
      <c r="K1816" s="9">
        <f>(J1816/86400) + DATE(1970,1,1)</f>
        <v>42063.314074074078</v>
      </c>
      <c r="L1816">
        <v>1422516736</v>
      </c>
      <c r="M1816" s="9">
        <f>(L1816/86400) + DATE(1970,1,1)</f>
        <v>42033.314074074078</v>
      </c>
      <c r="N1816" s="18">
        <f>YEAR(M1816)</f>
        <v>2015</v>
      </c>
      <c r="O1816" s="18">
        <f xml:space="preserve"> ROUND((J1816-L1816)/86400, 0)</f>
        <v>30</v>
      </c>
      <c r="P1816" t="b">
        <v>0</v>
      </c>
      <c r="Q1816">
        <v>140</v>
      </c>
      <c r="R1816" s="14">
        <f>IFERROR(ROUND(E1816/Q1816,2), "N/A")</f>
        <v>42.16</v>
      </c>
      <c r="S1816" t="b">
        <v>0</v>
      </c>
      <c r="T1816" t="s">
        <v>8296</v>
      </c>
      <c r="U1816" t="s">
        <v>8297</v>
      </c>
    </row>
    <row r="1817" spans="1:21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s="12">
        <f>ROUND(E1817/D1817, 0)</f>
        <v>0</v>
      </c>
      <c r="G1817" t="s">
        <v>8220</v>
      </c>
      <c r="H1817" t="s">
        <v>8223</v>
      </c>
      <c r="I1817" t="s">
        <v>8245</v>
      </c>
      <c r="J1817">
        <v>1435787137</v>
      </c>
      <c r="K1817" s="9">
        <f>(J1817/86400) + DATE(1970,1,1)</f>
        <v>42186.906678240739</v>
      </c>
      <c r="L1817">
        <v>1434577537</v>
      </c>
      <c r="M1817" s="9">
        <f>(L1817/86400) + DATE(1970,1,1)</f>
        <v>42172.906678240739</v>
      </c>
      <c r="N1817" s="18">
        <f>YEAR(M1817)</f>
        <v>2015</v>
      </c>
      <c r="O1817" s="18">
        <f xml:space="preserve"> ROUND((J1817-L1817)/86400, 0)</f>
        <v>14</v>
      </c>
      <c r="P1817" t="b">
        <v>0</v>
      </c>
      <c r="Q1817">
        <v>0</v>
      </c>
      <c r="R1817" s="14" t="str">
        <f>IFERROR(ROUND(E1817/Q1817,2), "N/A")</f>
        <v>N/A</v>
      </c>
      <c r="S1817" t="b">
        <v>0</v>
      </c>
      <c r="T1817" t="s">
        <v>8296</v>
      </c>
      <c r="U1817" t="s">
        <v>8297</v>
      </c>
    </row>
    <row r="1818" spans="1:21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s="12">
        <f>ROUND(E1818/D1818, 0)</f>
        <v>0</v>
      </c>
      <c r="G1818" t="s">
        <v>8220</v>
      </c>
      <c r="H1818" t="s">
        <v>8239</v>
      </c>
      <c r="I1818" t="s">
        <v>8256</v>
      </c>
      <c r="J1818">
        <v>1469473200</v>
      </c>
      <c r="K1818" s="9">
        <f>(J1818/86400) + DATE(1970,1,1)</f>
        <v>42576.791666666672</v>
      </c>
      <c r="L1818">
        <v>1467061303</v>
      </c>
      <c r="M1818" s="9">
        <f>(L1818/86400) + DATE(1970,1,1)</f>
        <v>42548.876192129625</v>
      </c>
      <c r="N1818" s="18">
        <f>YEAR(M1818)</f>
        <v>2016</v>
      </c>
      <c r="O1818" s="18">
        <f xml:space="preserve"> ROUND((J1818-L1818)/86400, 0)</f>
        <v>28</v>
      </c>
      <c r="P1818" t="b">
        <v>0</v>
      </c>
      <c r="Q1818">
        <v>6</v>
      </c>
      <c r="R1818" s="14">
        <f>IFERROR(ROUND(E1818/Q1818,2), "N/A")</f>
        <v>84.83</v>
      </c>
      <c r="S1818" t="b">
        <v>0</v>
      </c>
      <c r="T1818" t="s">
        <v>8296</v>
      </c>
      <c r="U1818" t="s">
        <v>8297</v>
      </c>
    </row>
    <row r="1819" spans="1:21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s="12">
        <f>ROUND(E1819/D1819, 0)</f>
        <v>1</v>
      </c>
      <c r="G1819" t="s">
        <v>8220</v>
      </c>
      <c r="H1819" t="s">
        <v>8223</v>
      </c>
      <c r="I1819" t="s">
        <v>8245</v>
      </c>
      <c r="J1819">
        <v>1485759540</v>
      </c>
      <c r="K1819" s="9">
        <f>(J1819/86400) + DATE(1970,1,1)</f>
        <v>42765.290972222225</v>
      </c>
      <c r="L1819">
        <v>1480607607</v>
      </c>
      <c r="M1819" s="9">
        <f>(L1819/86400) + DATE(1970,1,1)</f>
        <v>42705.662118055552</v>
      </c>
      <c r="N1819" s="18">
        <f>YEAR(M1819)</f>
        <v>2016</v>
      </c>
      <c r="O1819" s="18">
        <f xml:space="preserve"> ROUND((J1819-L1819)/86400, 0)</f>
        <v>60</v>
      </c>
      <c r="P1819" t="b">
        <v>0</v>
      </c>
      <c r="Q1819">
        <v>100</v>
      </c>
      <c r="R1819" s="14">
        <f>IFERROR(ROUND(E1819/Q1819,2), "N/A")</f>
        <v>94.19</v>
      </c>
      <c r="S1819" t="b">
        <v>0</v>
      </c>
      <c r="T1819" t="s">
        <v>8296</v>
      </c>
      <c r="U1819" t="s">
        <v>8297</v>
      </c>
    </row>
    <row r="1820" spans="1:21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s="12">
        <f>ROUND(E1820/D1820, 0)</f>
        <v>0</v>
      </c>
      <c r="G1820" t="s">
        <v>8220</v>
      </c>
      <c r="H1820" t="s">
        <v>8223</v>
      </c>
      <c r="I1820" t="s">
        <v>8245</v>
      </c>
      <c r="J1820">
        <v>1428035850</v>
      </c>
      <c r="K1820" s="9">
        <f>(J1820/86400) + DATE(1970,1,1)</f>
        <v>42097.192708333328</v>
      </c>
      <c r="L1820">
        <v>1425447450</v>
      </c>
      <c r="M1820" s="9">
        <f>(L1820/86400) + DATE(1970,1,1)</f>
        <v>42067.234375</v>
      </c>
      <c r="N1820" s="18">
        <f>YEAR(M1820)</f>
        <v>2015</v>
      </c>
      <c r="O1820" s="18">
        <f xml:space="preserve"> ROUND((J1820-L1820)/86400, 0)</f>
        <v>30</v>
      </c>
      <c r="P1820" t="b">
        <v>0</v>
      </c>
      <c r="Q1820">
        <v>0</v>
      </c>
      <c r="R1820" s="14" t="str">
        <f>IFERROR(ROUND(E1820/Q1820,2), "N/A")</f>
        <v>N/A</v>
      </c>
      <c r="S1820" t="b">
        <v>0</v>
      </c>
      <c r="T1820" t="s">
        <v>8296</v>
      </c>
      <c r="U1820" t="s">
        <v>8297</v>
      </c>
    </row>
    <row r="1821" spans="1:21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s="12">
        <f>ROUND(E1821/D1821, 0)</f>
        <v>0</v>
      </c>
      <c r="G1821" t="s">
        <v>8220</v>
      </c>
      <c r="H1821" t="s">
        <v>8223</v>
      </c>
      <c r="I1821" t="s">
        <v>8245</v>
      </c>
      <c r="J1821">
        <v>1406743396</v>
      </c>
      <c r="K1821" s="9">
        <f>(J1821/86400) + DATE(1970,1,1)</f>
        <v>41850.752268518518</v>
      </c>
      <c r="L1821">
        <v>1404151396</v>
      </c>
      <c r="M1821" s="9">
        <f>(L1821/86400) + DATE(1970,1,1)</f>
        <v>41820.752268518518</v>
      </c>
      <c r="N1821" s="18">
        <f>YEAR(M1821)</f>
        <v>2014</v>
      </c>
      <c r="O1821" s="18">
        <f xml:space="preserve"> ROUND((J1821-L1821)/86400, 0)</f>
        <v>30</v>
      </c>
      <c r="P1821" t="b">
        <v>0</v>
      </c>
      <c r="Q1821">
        <v>4</v>
      </c>
      <c r="R1821" s="14">
        <f>IFERROR(ROUND(E1821/Q1821,2), "N/A")</f>
        <v>6.25</v>
      </c>
      <c r="S1821" t="b">
        <v>0</v>
      </c>
      <c r="T1821" t="s">
        <v>8296</v>
      </c>
      <c r="U1821" t="s">
        <v>8297</v>
      </c>
    </row>
    <row r="1822" spans="1:21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s="12">
        <f>ROUND(E1822/D1822, 0)</f>
        <v>0</v>
      </c>
      <c r="G1822" t="s">
        <v>8220</v>
      </c>
      <c r="H1822" t="s">
        <v>8223</v>
      </c>
      <c r="I1822" t="s">
        <v>8245</v>
      </c>
      <c r="J1822">
        <v>1427850090</v>
      </c>
      <c r="K1822" s="9">
        <f>(J1822/86400) + DATE(1970,1,1)</f>
        <v>42095.042708333334</v>
      </c>
      <c r="L1822">
        <v>1425261690</v>
      </c>
      <c r="M1822" s="9">
        <f>(L1822/86400) + DATE(1970,1,1)</f>
        <v>42065.084374999999</v>
      </c>
      <c r="N1822" s="18">
        <f>YEAR(M1822)</f>
        <v>2015</v>
      </c>
      <c r="O1822" s="18">
        <f xml:space="preserve"> ROUND((J1822-L1822)/86400, 0)</f>
        <v>30</v>
      </c>
      <c r="P1822" t="b">
        <v>0</v>
      </c>
      <c r="Q1822">
        <v>8</v>
      </c>
      <c r="R1822" s="14">
        <f>IFERROR(ROUND(E1822/Q1822,2), "N/A")</f>
        <v>213.38</v>
      </c>
      <c r="S1822" t="b">
        <v>0</v>
      </c>
      <c r="T1822" t="s">
        <v>8296</v>
      </c>
      <c r="U1822" t="s">
        <v>8297</v>
      </c>
    </row>
    <row r="1823" spans="1:21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s="12">
        <f>ROUND(E1823/D1823, 0)</f>
        <v>1</v>
      </c>
      <c r="G1823" t="s">
        <v>8218</v>
      </c>
      <c r="H1823" t="s">
        <v>8223</v>
      </c>
      <c r="I1823" t="s">
        <v>8245</v>
      </c>
      <c r="J1823">
        <v>1330760367</v>
      </c>
      <c r="K1823" s="9">
        <f>(J1823/86400) + DATE(1970,1,1)</f>
        <v>40971.319062499999</v>
      </c>
      <c r="L1823">
        <v>1326872367</v>
      </c>
      <c r="M1823" s="9">
        <f>(L1823/86400) + DATE(1970,1,1)</f>
        <v>40926.319062499999</v>
      </c>
      <c r="N1823" s="18">
        <f>YEAR(M1823)</f>
        <v>2012</v>
      </c>
      <c r="O1823" s="18">
        <f xml:space="preserve"> ROUND((J1823-L1823)/86400, 0)</f>
        <v>45</v>
      </c>
      <c r="P1823" t="b">
        <v>0</v>
      </c>
      <c r="Q1823">
        <v>57</v>
      </c>
      <c r="R1823" s="14">
        <f>IFERROR(ROUND(E1823/Q1823,2), "N/A")</f>
        <v>59.16</v>
      </c>
      <c r="S1823" t="b">
        <v>1</v>
      </c>
      <c r="T1823" t="s">
        <v>8283</v>
      </c>
      <c r="U1823" t="s">
        <v>8284</v>
      </c>
    </row>
    <row r="1824" spans="1:21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s="12">
        <f>ROUND(E1824/D1824, 0)</f>
        <v>1</v>
      </c>
      <c r="G1824" t="s">
        <v>8218</v>
      </c>
      <c r="H1824" t="s">
        <v>8228</v>
      </c>
      <c r="I1824" t="s">
        <v>8250</v>
      </c>
      <c r="J1824">
        <v>1391194860</v>
      </c>
      <c r="K1824" s="9">
        <f>(J1824/86400) + DATE(1970,1,1)</f>
        <v>41670.792361111111</v>
      </c>
      <c r="L1824">
        <v>1388084862</v>
      </c>
      <c r="M1824" s="9">
        <f>(L1824/86400) + DATE(1970,1,1)</f>
        <v>41634.797013888892</v>
      </c>
      <c r="N1824" s="18">
        <f>YEAR(M1824)</f>
        <v>2013</v>
      </c>
      <c r="O1824" s="18">
        <f xml:space="preserve"> ROUND((J1824-L1824)/86400, 0)</f>
        <v>36</v>
      </c>
      <c r="P1824" t="b">
        <v>0</v>
      </c>
      <c r="Q1824">
        <v>11</v>
      </c>
      <c r="R1824" s="14">
        <f>IFERROR(ROUND(E1824/Q1824,2), "N/A")</f>
        <v>27.27</v>
      </c>
      <c r="S1824" t="b">
        <v>1</v>
      </c>
      <c r="T1824" t="s">
        <v>8283</v>
      </c>
      <c r="U1824" t="s">
        <v>8284</v>
      </c>
    </row>
    <row r="1825" spans="1:21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s="12">
        <f>ROUND(E1825/D1825, 0)</f>
        <v>1</v>
      </c>
      <c r="G1825" t="s">
        <v>8218</v>
      </c>
      <c r="H1825" t="s">
        <v>8223</v>
      </c>
      <c r="I1825" t="s">
        <v>8245</v>
      </c>
      <c r="J1825">
        <v>1351095976</v>
      </c>
      <c r="K1825" s="9">
        <f>(J1825/86400) + DATE(1970,1,1)</f>
        <v>41206.684907407405</v>
      </c>
      <c r="L1825">
        <v>1348503976</v>
      </c>
      <c r="M1825" s="9">
        <f>(L1825/86400) + DATE(1970,1,1)</f>
        <v>41176.684907407405</v>
      </c>
      <c r="N1825" s="18">
        <f>YEAR(M1825)</f>
        <v>2012</v>
      </c>
      <c r="O1825" s="18">
        <f xml:space="preserve"> ROUND((J1825-L1825)/86400, 0)</f>
        <v>30</v>
      </c>
      <c r="P1825" t="b">
        <v>0</v>
      </c>
      <c r="Q1825">
        <v>33</v>
      </c>
      <c r="R1825" s="14">
        <f>IFERROR(ROUND(E1825/Q1825,2), "N/A")</f>
        <v>24.58</v>
      </c>
      <c r="S1825" t="b">
        <v>1</v>
      </c>
      <c r="T1825" t="s">
        <v>8283</v>
      </c>
      <c r="U1825" t="s">
        <v>8284</v>
      </c>
    </row>
    <row r="1826" spans="1:21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s="12">
        <f>ROUND(E1826/D1826, 0)</f>
        <v>1</v>
      </c>
      <c r="G1826" t="s">
        <v>8218</v>
      </c>
      <c r="H1826" t="s">
        <v>8223</v>
      </c>
      <c r="I1826" t="s">
        <v>8245</v>
      </c>
      <c r="J1826">
        <v>1389146880</v>
      </c>
      <c r="K1826" s="9">
        <f>(J1826/86400) + DATE(1970,1,1)</f>
        <v>41647.088888888888</v>
      </c>
      <c r="L1826">
        <v>1387403967</v>
      </c>
      <c r="M1826" s="9">
        <f>(L1826/86400) + DATE(1970,1,1)</f>
        <v>41626.916284722218</v>
      </c>
      <c r="N1826" s="18">
        <f>YEAR(M1826)</f>
        <v>2013</v>
      </c>
      <c r="O1826" s="18">
        <f xml:space="preserve"> ROUND((J1826-L1826)/86400, 0)</f>
        <v>20</v>
      </c>
      <c r="P1826" t="b">
        <v>0</v>
      </c>
      <c r="Q1826">
        <v>40</v>
      </c>
      <c r="R1826" s="14">
        <f>IFERROR(ROUND(E1826/Q1826,2), "N/A")</f>
        <v>75.05</v>
      </c>
      <c r="S1826" t="b">
        <v>1</v>
      </c>
      <c r="T1826" t="s">
        <v>8283</v>
      </c>
      <c r="U1826" t="s">
        <v>8284</v>
      </c>
    </row>
    <row r="1827" spans="1:21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s="12">
        <f>ROUND(E1827/D1827, 0)</f>
        <v>1</v>
      </c>
      <c r="G1827" t="s">
        <v>8218</v>
      </c>
      <c r="H1827" t="s">
        <v>8223</v>
      </c>
      <c r="I1827" t="s">
        <v>8245</v>
      </c>
      <c r="J1827">
        <v>1373572903</v>
      </c>
      <c r="K1827" s="9">
        <f>(J1827/86400) + DATE(1970,1,1)</f>
        <v>41466.83452546296</v>
      </c>
      <c r="L1827">
        <v>1371585703</v>
      </c>
      <c r="M1827" s="9">
        <f>(L1827/86400) + DATE(1970,1,1)</f>
        <v>41443.83452546296</v>
      </c>
      <c r="N1827" s="18">
        <f>YEAR(M1827)</f>
        <v>2013</v>
      </c>
      <c r="O1827" s="18">
        <f xml:space="preserve"> ROUND((J1827-L1827)/86400, 0)</f>
        <v>23</v>
      </c>
      <c r="P1827" t="b">
        <v>0</v>
      </c>
      <c r="Q1827">
        <v>50</v>
      </c>
      <c r="R1827" s="14">
        <f>IFERROR(ROUND(E1827/Q1827,2), "N/A")</f>
        <v>42.02</v>
      </c>
      <c r="S1827" t="b">
        <v>1</v>
      </c>
      <c r="T1827" t="s">
        <v>8283</v>
      </c>
      <c r="U1827" t="s">
        <v>8284</v>
      </c>
    </row>
    <row r="1828" spans="1:21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s="12">
        <f>ROUND(E1828/D1828, 0)</f>
        <v>1</v>
      </c>
      <c r="G1828" t="s">
        <v>8218</v>
      </c>
      <c r="H1828" t="s">
        <v>8223</v>
      </c>
      <c r="I1828" t="s">
        <v>8245</v>
      </c>
      <c r="J1828">
        <v>1392675017</v>
      </c>
      <c r="K1828" s="9">
        <f>(J1828/86400) + DATE(1970,1,1)</f>
        <v>41687.923807870371</v>
      </c>
      <c r="L1828">
        <v>1390083017</v>
      </c>
      <c r="M1828" s="9">
        <f>(L1828/86400) + DATE(1970,1,1)</f>
        <v>41657.923807870371</v>
      </c>
      <c r="N1828" s="18">
        <f>YEAR(M1828)</f>
        <v>2014</v>
      </c>
      <c r="O1828" s="18">
        <f xml:space="preserve"> ROUND((J1828-L1828)/86400, 0)</f>
        <v>30</v>
      </c>
      <c r="P1828" t="b">
        <v>0</v>
      </c>
      <c r="Q1828">
        <v>38</v>
      </c>
      <c r="R1828" s="14">
        <f>IFERROR(ROUND(E1828/Q1828,2), "N/A")</f>
        <v>53.16</v>
      </c>
      <c r="S1828" t="b">
        <v>1</v>
      </c>
      <c r="T1828" t="s">
        <v>8283</v>
      </c>
      <c r="U1828" t="s">
        <v>8284</v>
      </c>
    </row>
    <row r="1829" spans="1:21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s="12">
        <f>ROUND(E1829/D1829, 0)</f>
        <v>1</v>
      </c>
      <c r="G1829" t="s">
        <v>8218</v>
      </c>
      <c r="H1829" t="s">
        <v>8223</v>
      </c>
      <c r="I1829" t="s">
        <v>8245</v>
      </c>
      <c r="J1829">
        <v>1299138561</v>
      </c>
      <c r="K1829" s="9">
        <f>(J1829/86400) + DATE(1970,1,1)</f>
        <v>40605.325937499998</v>
      </c>
      <c r="L1829">
        <v>1294818561</v>
      </c>
      <c r="M1829" s="9">
        <f>(L1829/86400) + DATE(1970,1,1)</f>
        <v>40555.325937499998</v>
      </c>
      <c r="N1829" s="18">
        <f>YEAR(M1829)</f>
        <v>2011</v>
      </c>
      <c r="O1829" s="18">
        <f xml:space="preserve"> ROUND((J1829-L1829)/86400, 0)</f>
        <v>50</v>
      </c>
      <c r="P1829" t="b">
        <v>0</v>
      </c>
      <c r="Q1829">
        <v>96</v>
      </c>
      <c r="R1829" s="14">
        <f>IFERROR(ROUND(E1829/Q1829,2), "N/A")</f>
        <v>83.89</v>
      </c>
      <c r="S1829" t="b">
        <v>1</v>
      </c>
      <c r="T1829" t="s">
        <v>8283</v>
      </c>
      <c r="U1829" t="s">
        <v>8284</v>
      </c>
    </row>
    <row r="1830" spans="1:21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s="12">
        <f>ROUND(E1830/D1830, 0)</f>
        <v>1</v>
      </c>
      <c r="G1830" t="s">
        <v>8218</v>
      </c>
      <c r="H1830" t="s">
        <v>8223</v>
      </c>
      <c r="I1830" t="s">
        <v>8245</v>
      </c>
      <c r="J1830">
        <v>1399672800</v>
      </c>
      <c r="K1830" s="9">
        <f>(J1830/86400) + DATE(1970,1,1)</f>
        <v>41768.916666666664</v>
      </c>
      <c r="L1830">
        <v>1396906530</v>
      </c>
      <c r="M1830" s="9">
        <f>(L1830/86400) + DATE(1970,1,1)</f>
        <v>41736.899652777778</v>
      </c>
      <c r="N1830" s="18">
        <f>YEAR(M1830)</f>
        <v>2014</v>
      </c>
      <c r="O1830" s="18">
        <f xml:space="preserve"> ROUND((J1830-L1830)/86400, 0)</f>
        <v>32</v>
      </c>
      <c r="P1830" t="b">
        <v>0</v>
      </c>
      <c r="Q1830">
        <v>48</v>
      </c>
      <c r="R1830" s="14">
        <f>IFERROR(ROUND(E1830/Q1830,2), "N/A")</f>
        <v>417.33</v>
      </c>
      <c r="S1830" t="b">
        <v>1</v>
      </c>
      <c r="T1830" t="s">
        <v>8283</v>
      </c>
      <c r="U1830" t="s">
        <v>8284</v>
      </c>
    </row>
    <row r="1831" spans="1:21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s="12">
        <f>ROUND(E1831/D1831, 0)</f>
        <v>2</v>
      </c>
      <c r="G1831" t="s">
        <v>8218</v>
      </c>
      <c r="H1831" t="s">
        <v>8223</v>
      </c>
      <c r="I1831" t="s">
        <v>8245</v>
      </c>
      <c r="J1831">
        <v>1295647200</v>
      </c>
      <c r="K1831" s="9">
        <f>(J1831/86400) + DATE(1970,1,1)</f>
        <v>40564.916666666664</v>
      </c>
      <c r="L1831">
        <v>1291428371</v>
      </c>
      <c r="M1831" s="9">
        <f>(L1831/86400) + DATE(1970,1,1)</f>
        <v>40516.087627314817</v>
      </c>
      <c r="N1831" s="18">
        <f>YEAR(M1831)</f>
        <v>2010</v>
      </c>
      <c r="O1831" s="18">
        <f xml:space="preserve"> ROUND((J1831-L1831)/86400, 0)</f>
        <v>49</v>
      </c>
      <c r="P1831" t="b">
        <v>0</v>
      </c>
      <c r="Q1831">
        <v>33</v>
      </c>
      <c r="R1831" s="14">
        <f>IFERROR(ROUND(E1831/Q1831,2), "N/A")</f>
        <v>75.77</v>
      </c>
      <c r="S1831" t="b">
        <v>1</v>
      </c>
      <c r="T1831" t="s">
        <v>8283</v>
      </c>
      <c r="U1831" t="s">
        <v>8284</v>
      </c>
    </row>
    <row r="1832" spans="1:21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s="12">
        <f>ROUND(E1832/D1832, 0)</f>
        <v>1</v>
      </c>
      <c r="G1832" t="s">
        <v>8218</v>
      </c>
      <c r="H1832" t="s">
        <v>8223</v>
      </c>
      <c r="I1832" t="s">
        <v>8245</v>
      </c>
      <c r="J1832">
        <v>1393259107</v>
      </c>
      <c r="K1832" s="9">
        <f>(J1832/86400) + DATE(1970,1,1)</f>
        <v>41694.684108796297</v>
      </c>
      <c r="L1832">
        <v>1390667107</v>
      </c>
      <c r="M1832" s="9">
        <f>(L1832/86400) + DATE(1970,1,1)</f>
        <v>41664.684108796297</v>
      </c>
      <c r="N1832" s="18">
        <f>YEAR(M1832)</f>
        <v>2014</v>
      </c>
      <c r="O1832" s="18">
        <f xml:space="preserve"> ROUND((J1832-L1832)/86400, 0)</f>
        <v>30</v>
      </c>
      <c r="P1832" t="b">
        <v>0</v>
      </c>
      <c r="Q1832">
        <v>226</v>
      </c>
      <c r="R1832" s="14">
        <f>IFERROR(ROUND(E1832/Q1832,2), "N/A")</f>
        <v>67.39</v>
      </c>
      <c r="S1832" t="b">
        <v>1</v>
      </c>
      <c r="T1832" t="s">
        <v>8283</v>
      </c>
      <c r="U1832" t="s">
        <v>8284</v>
      </c>
    </row>
    <row r="1833" spans="1:21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s="12">
        <f>ROUND(E1833/D1833, 0)</f>
        <v>1</v>
      </c>
      <c r="G1833" t="s">
        <v>8218</v>
      </c>
      <c r="H1833" t="s">
        <v>8223</v>
      </c>
      <c r="I1833" t="s">
        <v>8245</v>
      </c>
      <c r="J1833">
        <v>1336866863</v>
      </c>
      <c r="K1833" s="9">
        <f>(J1833/86400) + DATE(1970,1,1)</f>
        <v>41041.996099537035</v>
      </c>
      <c r="L1833">
        <v>1335570863</v>
      </c>
      <c r="M1833" s="9">
        <f>(L1833/86400) + DATE(1970,1,1)</f>
        <v>41026.996099537035</v>
      </c>
      <c r="N1833" s="18">
        <f>YEAR(M1833)</f>
        <v>2012</v>
      </c>
      <c r="O1833" s="18">
        <f xml:space="preserve"> ROUND((J1833-L1833)/86400, 0)</f>
        <v>15</v>
      </c>
      <c r="P1833" t="b">
        <v>0</v>
      </c>
      <c r="Q1833">
        <v>14</v>
      </c>
      <c r="R1833" s="14">
        <f>IFERROR(ROUND(E1833/Q1833,2), "N/A")</f>
        <v>73.569999999999993</v>
      </c>
      <c r="S1833" t="b">
        <v>1</v>
      </c>
      <c r="T1833" t="s">
        <v>8283</v>
      </c>
      <c r="U1833" t="s">
        <v>8284</v>
      </c>
    </row>
    <row r="1834" spans="1:21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s="12">
        <f>ROUND(E1834/D1834, 0)</f>
        <v>1</v>
      </c>
      <c r="G1834" t="s">
        <v>8218</v>
      </c>
      <c r="H1834" t="s">
        <v>8223</v>
      </c>
      <c r="I1834" t="s">
        <v>8245</v>
      </c>
      <c r="J1834">
        <v>1299243427</v>
      </c>
      <c r="K1834" s="9">
        <f>(J1834/86400) + DATE(1970,1,1)</f>
        <v>40606.539664351854</v>
      </c>
      <c r="L1834">
        <v>1296651427</v>
      </c>
      <c r="M1834" s="9">
        <f>(L1834/86400) + DATE(1970,1,1)</f>
        <v>40576.539664351854</v>
      </c>
      <c r="N1834" s="18">
        <f>YEAR(M1834)</f>
        <v>2011</v>
      </c>
      <c r="O1834" s="18">
        <f xml:space="preserve"> ROUND((J1834-L1834)/86400, 0)</f>
        <v>30</v>
      </c>
      <c r="P1834" t="b">
        <v>0</v>
      </c>
      <c r="Q1834">
        <v>20</v>
      </c>
      <c r="R1834" s="14">
        <f>IFERROR(ROUND(E1834/Q1834,2), "N/A")</f>
        <v>25</v>
      </c>
      <c r="S1834" t="b">
        <v>1</v>
      </c>
      <c r="T1834" t="s">
        <v>8283</v>
      </c>
      <c r="U1834" t="s">
        <v>8284</v>
      </c>
    </row>
    <row r="1835" spans="1:21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s="12">
        <f>ROUND(E1835/D1835, 0)</f>
        <v>3</v>
      </c>
      <c r="G1835" t="s">
        <v>8218</v>
      </c>
      <c r="H1835" t="s">
        <v>8223</v>
      </c>
      <c r="I1835" t="s">
        <v>8245</v>
      </c>
      <c r="J1835">
        <v>1362211140</v>
      </c>
      <c r="K1835" s="9">
        <f>(J1835/86400) + DATE(1970,1,1)</f>
        <v>41335.332638888889</v>
      </c>
      <c r="L1835">
        <v>1359421403</v>
      </c>
      <c r="M1835" s="9">
        <f>(L1835/86400) + DATE(1970,1,1)</f>
        <v>41303.044016203705</v>
      </c>
      <c r="N1835" s="18">
        <f>YEAR(M1835)</f>
        <v>2013</v>
      </c>
      <c r="O1835" s="18">
        <f xml:space="preserve"> ROUND((J1835-L1835)/86400, 0)</f>
        <v>32</v>
      </c>
      <c r="P1835" t="b">
        <v>0</v>
      </c>
      <c r="Q1835">
        <v>25</v>
      </c>
      <c r="R1835" s="14">
        <f>IFERROR(ROUND(E1835/Q1835,2), "N/A")</f>
        <v>42</v>
      </c>
      <c r="S1835" t="b">
        <v>1</v>
      </c>
      <c r="T1835" t="s">
        <v>8283</v>
      </c>
      <c r="U1835" t="s">
        <v>8284</v>
      </c>
    </row>
    <row r="1836" spans="1:21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s="12">
        <f>ROUND(E1836/D1836, 0)</f>
        <v>1</v>
      </c>
      <c r="G1836" t="s">
        <v>8218</v>
      </c>
      <c r="H1836" t="s">
        <v>8223</v>
      </c>
      <c r="I1836" t="s">
        <v>8245</v>
      </c>
      <c r="J1836">
        <v>1422140895</v>
      </c>
      <c r="K1836" s="9">
        <f>(J1836/86400) + DATE(1970,1,1)</f>
        <v>42028.964062500003</v>
      </c>
      <c r="L1836">
        <v>1418684895</v>
      </c>
      <c r="M1836" s="9">
        <f>(L1836/86400) + DATE(1970,1,1)</f>
        <v>41988.964062500003</v>
      </c>
      <c r="N1836" s="18">
        <f>YEAR(M1836)</f>
        <v>2014</v>
      </c>
      <c r="O1836" s="18">
        <f xml:space="preserve"> ROUND((J1836-L1836)/86400, 0)</f>
        <v>40</v>
      </c>
      <c r="P1836" t="b">
        <v>0</v>
      </c>
      <c r="Q1836">
        <v>90</v>
      </c>
      <c r="R1836" s="14">
        <f>IFERROR(ROUND(E1836/Q1836,2), "N/A")</f>
        <v>131.16999999999999</v>
      </c>
      <c r="S1836" t="b">
        <v>1</v>
      </c>
      <c r="T1836" t="s">
        <v>8283</v>
      </c>
      <c r="U1836" t="s">
        <v>8284</v>
      </c>
    </row>
    <row r="1837" spans="1:21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s="12">
        <f>ROUND(E1837/D1837, 0)</f>
        <v>1</v>
      </c>
      <c r="G1837" t="s">
        <v>8218</v>
      </c>
      <c r="H1837" t="s">
        <v>8224</v>
      </c>
      <c r="I1837" t="s">
        <v>8246</v>
      </c>
      <c r="J1837">
        <v>1459439471</v>
      </c>
      <c r="K1837" s="9">
        <f>(J1837/86400) + DATE(1970,1,1)</f>
        <v>42460.660543981481</v>
      </c>
      <c r="L1837">
        <v>1456851071</v>
      </c>
      <c r="M1837" s="9">
        <f>(L1837/86400) + DATE(1970,1,1)</f>
        <v>42430.702210648145</v>
      </c>
      <c r="N1837" s="18">
        <f>YEAR(M1837)</f>
        <v>2016</v>
      </c>
      <c r="O1837" s="18">
        <f xml:space="preserve"> ROUND((J1837-L1837)/86400, 0)</f>
        <v>30</v>
      </c>
      <c r="P1837" t="b">
        <v>0</v>
      </c>
      <c r="Q1837">
        <v>11</v>
      </c>
      <c r="R1837" s="14">
        <f>IFERROR(ROUND(E1837/Q1837,2), "N/A")</f>
        <v>47.27</v>
      </c>
      <c r="S1837" t="b">
        <v>1</v>
      </c>
      <c r="T1837" t="s">
        <v>8283</v>
      </c>
      <c r="U1837" t="s">
        <v>8284</v>
      </c>
    </row>
    <row r="1838" spans="1:21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s="12">
        <f>ROUND(E1838/D1838, 0)</f>
        <v>2</v>
      </c>
      <c r="G1838" t="s">
        <v>8218</v>
      </c>
      <c r="H1838" t="s">
        <v>8223</v>
      </c>
      <c r="I1838" t="s">
        <v>8245</v>
      </c>
      <c r="J1838">
        <v>1361129129</v>
      </c>
      <c r="K1838" s="9">
        <f>(J1838/86400) + DATE(1970,1,1)</f>
        <v>41322.809363425928</v>
      </c>
      <c r="L1838">
        <v>1359660329</v>
      </c>
      <c r="M1838" s="9">
        <f>(L1838/86400) + DATE(1970,1,1)</f>
        <v>41305.809363425928</v>
      </c>
      <c r="N1838" s="18">
        <f>YEAR(M1838)</f>
        <v>2013</v>
      </c>
      <c r="O1838" s="18">
        <f xml:space="preserve"> ROUND((J1838-L1838)/86400, 0)</f>
        <v>17</v>
      </c>
      <c r="P1838" t="b">
        <v>0</v>
      </c>
      <c r="Q1838">
        <v>55</v>
      </c>
      <c r="R1838" s="14">
        <f>IFERROR(ROUND(E1838/Q1838,2), "N/A")</f>
        <v>182.13</v>
      </c>
      <c r="S1838" t="b">
        <v>1</v>
      </c>
      <c r="T1838" t="s">
        <v>8283</v>
      </c>
      <c r="U1838" t="s">
        <v>8284</v>
      </c>
    </row>
    <row r="1839" spans="1:21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s="12">
        <f>ROUND(E1839/D1839, 0)</f>
        <v>3</v>
      </c>
      <c r="G1839" t="s">
        <v>8218</v>
      </c>
      <c r="H1839" t="s">
        <v>8223</v>
      </c>
      <c r="I1839" t="s">
        <v>8245</v>
      </c>
      <c r="J1839">
        <v>1332029335</v>
      </c>
      <c r="K1839" s="9">
        <f>(J1839/86400) + DATE(1970,1,1)</f>
        <v>40986.006192129629</v>
      </c>
      <c r="L1839">
        <v>1326848935</v>
      </c>
      <c r="M1839" s="9">
        <f>(L1839/86400) + DATE(1970,1,1)</f>
        <v>40926.047858796301</v>
      </c>
      <c r="N1839" s="18">
        <f>YEAR(M1839)</f>
        <v>2012</v>
      </c>
      <c r="O1839" s="18">
        <f xml:space="preserve"> ROUND((J1839-L1839)/86400, 0)</f>
        <v>60</v>
      </c>
      <c r="P1839" t="b">
        <v>0</v>
      </c>
      <c r="Q1839">
        <v>30</v>
      </c>
      <c r="R1839" s="14">
        <f>IFERROR(ROUND(E1839/Q1839,2), "N/A")</f>
        <v>61.37</v>
      </c>
      <c r="S1839" t="b">
        <v>1</v>
      </c>
      <c r="T1839" t="s">
        <v>8283</v>
      </c>
      <c r="U1839" t="s">
        <v>8284</v>
      </c>
    </row>
    <row r="1840" spans="1:21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s="12">
        <f>ROUND(E1840/D1840, 0)</f>
        <v>1</v>
      </c>
      <c r="G1840" t="s">
        <v>8218</v>
      </c>
      <c r="H1840" t="s">
        <v>8223</v>
      </c>
      <c r="I1840" t="s">
        <v>8245</v>
      </c>
      <c r="J1840">
        <v>1317438000</v>
      </c>
      <c r="K1840" s="9">
        <f>(J1840/86400) + DATE(1970,1,1)</f>
        <v>40817.125</v>
      </c>
      <c r="L1840">
        <v>1314989557</v>
      </c>
      <c r="M1840" s="9">
        <f>(L1840/86400) + DATE(1970,1,1)</f>
        <v>40788.786539351851</v>
      </c>
      <c r="N1840" s="18">
        <f>YEAR(M1840)</f>
        <v>2011</v>
      </c>
      <c r="O1840" s="18">
        <f xml:space="preserve"> ROUND((J1840-L1840)/86400, 0)</f>
        <v>28</v>
      </c>
      <c r="P1840" t="b">
        <v>0</v>
      </c>
      <c r="Q1840">
        <v>28</v>
      </c>
      <c r="R1840" s="14">
        <f>IFERROR(ROUND(E1840/Q1840,2), "N/A")</f>
        <v>35.770000000000003</v>
      </c>
      <c r="S1840" t="b">
        <v>1</v>
      </c>
      <c r="T1840" t="s">
        <v>8283</v>
      </c>
      <c r="U1840" t="s">
        <v>8284</v>
      </c>
    </row>
    <row r="1841" spans="1:21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s="12">
        <f>ROUND(E1841/D1841, 0)</f>
        <v>2</v>
      </c>
      <c r="G1841" t="s">
        <v>8218</v>
      </c>
      <c r="H1841" t="s">
        <v>8223</v>
      </c>
      <c r="I1841" t="s">
        <v>8245</v>
      </c>
      <c r="J1841">
        <v>1475342382</v>
      </c>
      <c r="K1841" s="9">
        <f>(J1841/86400) + DATE(1970,1,1)</f>
        <v>42644.722013888888</v>
      </c>
      <c r="L1841">
        <v>1472750382</v>
      </c>
      <c r="M1841" s="9">
        <f>(L1841/86400) + DATE(1970,1,1)</f>
        <v>42614.722013888888</v>
      </c>
      <c r="N1841" s="18">
        <f>YEAR(M1841)</f>
        <v>2016</v>
      </c>
      <c r="O1841" s="18">
        <f xml:space="preserve"> ROUND((J1841-L1841)/86400, 0)</f>
        <v>30</v>
      </c>
      <c r="P1841" t="b">
        <v>0</v>
      </c>
      <c r="Q1841">
        <v>45</v>
      </c>
      <c r="R1841" s="14">
        <f>IFERROR(ROUND(E1841/Q1841,2), "N/A")</f>
        <v>45.62</v>
      </c>
      <c r="S1841" t="b">
        <v>1</v>
      </c>
      <c r="T1841" t="s">
        <v>8283</v>
      </c>
      <c r="U1841" t="s">
        <v>8284</v>
      </c>
    </row>
    <row r="1842" spans="1:21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s="12">
        <f>ROUND(E1842/D1842, 0)</f>
        <v>1</v>
      </c>
      <c r="G1842" t="s">
        <v>8218</v>
      </c>
      <c r="H1842" t="s">
        <v>8223</v>
      </c>
      <c r="I1842" t="s">
        <v>8245</v>
      </c>
      <c r="J1842">
        <v>1367902740</v>
      </c>
      <c r="K1842" s="9">
        <f>(J1842/86400) + DATE(1970,1,1)</f>
        <v>41401.207638888889</v>
      </c>
      <c r="L1842">
        <v>1366251510</v>
      </c>
      <c r="M1842" s="9">
        <f>(L1842/86400) + DATE(1970,1,1)</f>
        <v>41382.096180555556</v>
      </c>
      <c r="N1842" s="18">
        <f>YEAR(M1842)</f>
        <v>2013</v>
      </c>
      <c r="O1842" s="18">
        <f xml:space="preserve"> ROUND((J1842-L1842)/86400, 0)</f>
        <v>19</v>
      </c>
      <c r="P1842" t="b">
        <v>0</v>
      </c>
      <c r="Q1842">
        <v>13</v>
      </c>
      <c r="R1842" s="14">
        <f>IFERROR(ROUND(E1842/Q1842,2), "N/A")</f>
        <v>75.38</v>
      </c>
      <c r="S1842" t="b">
        <v>1</v>
      </c>
      <c r="T1842" t="s">
        <v>8283</v>
      </c>
      <c r="U1842" t="s">
        <v>8284</v>
      </c>
    </row>
    <row r="1843" spans="1:21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s="12">
        <f>ROUND(E1843/D1843, 0)</f>
        <v>1</v>
      </c>
      <c r="G1843" t="s">
        <v>8218</v>
      </c>
      <c r="H1843" t="s">
        <v>8223</v>
      </c>
      <c r="I1843" t="s">
        <v>8245</v>
      </c>
      <c r="J1843">
        <v>1400561940</v>
      </c>
      <c r="K1843" s="9">
        <f>(J1843/86400) + DATE(1970,1,1)</f>
        <v>41779.207638888889</v>
      </c>
      <c r="L1843">
        <v>1397679445</v>
      </c>
      <c r="M1843" s="9">
        <f>(L1843/86400) + DATE(1970,1,1)</f>
        <v>41745.84542824074</v>
      </c>
      <c r="N1843" s="18">
        <f>YEAR(M1843)</f>
        <v>2014</v>
      </c>
      <c r="O1843" s="18">
        <f xml:space="preserve"> ROUND((J1843-L1843)/86400, 0)</f>
        <v>33</v>
      </c>
      <c r="P1843" t="b">
        <v>0</v>
      </c>
      <c r="Q1843">
        <v>40</v>
      </c>
      <c r="R1843" s="14">
        <f>IFERROR(ROUND(E1843/Q1843,2), "N/A")</f>
        <v>50.88</v>
      </c>
      <c r="S1843" t="b">
        <v>1</v>
      </c>
      <c r="T1843" t="s">
        <v>8283</v>
      </c>
      <c r="U1843" t="s">
        <v>8284</v>
      </c>
    </row>
    <row r="1844" spans="1:21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s="12">
        <f>ROUND(E1844/D1844, 0)</f>
        <v>1</v>
      </c>
      <c r="G1844" t="s">
        <v>8218</v>
      </c>
      <c r="H1844" t="s">
        <v>8223</v>
      </c>
      <c r="I1844" t="s">
        <v>8245</v>
      </c>
      <c r="J1844">
        <v>1425275940</v>
      </c>
      <c r="K1844" s="9">
        <f>(J1844/86400) + DATE(1970,1,1)</f>
        <v>42065.249305555553</v>
      </c>
      <c r="L1844">
        <v>1422371381</v>
      </c>
      <c r="M1844" s="9">
        <f>(L1844/86400) + DATE(1970,1,1)</f>
        <v>42031.631724537037</v>
      </c>
      <c r="N1844" s="18">
        <f>YEAR(M1844)</f>
        <v>2015</v>
      </c>
      <c r="O1844" s="18">
        <f xml:space="preserve"> ROUND((J1844-L1844)/86400, 0)</f>
        <v>34</v>
      </c>
      <c r="P1844" t="b">
        <v>0</v>
      </c>
      <c r="Q1844">
        <v>21</v>
      </c>
      <c r="R1844" s="14">
        <f>IFERROR(ROUND(E1844/Q1844,2), "N/A")</f>
        <v>119.29</v>
      </c>
      <c r="S1844" t="b">
        <v>1</v>
      </c>
      <c r="T1844" t="s">
        <v>8283</v>
      </c>
      <c r="U1844" t="s">
        <v>8284</v>
      </c>
    </row>
    <row r="1845" spans="1:21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s="12">
        <f>ROUND(E1845/D1845, 0)</f>
        <v>1</v>
      </c>
      <c r="G1845" t="s">
        <v>8218</v>
      </c>
      <c r="H1845" t="s">
        <v>8223</v>
      </c>
      <c r="I1845" t="s">
        <v>8245</v>
      </c>
      <c r="J1845">
        <v>1298245954</v>
      </c>
      <c r="K1845" s="9">
        <f>(J1845/86400) + DATE(1970,1,1)</f>
        <v>40594.994837962964</v>
      </c>
      <c r="L1845">
        <v>1295653954</v>
      </c>
      <c r="M1845" s="9">
        <f>(L1845/86400) + DATE(1970,1,1)</f>
        <v>40564.994837962964</v>
      </c>
      <c r="N1845" s="18">
        <f>YEAR(M1845)</f>
        <v>2011</v>
      </c>
      <c r="O1845" s="18">
        <f xml:space="preserve"> ROUND((J1845-L1845)/86400, 0)</f>
        <v>30</v>
      </c>
      <c r="P1845" t="b">
        <v>0</v>
      </c>
      <c r="Q1845">
        <v>134</v>
      </c>
      <c r="R1845" s="14">
        <f>IFERROR(ROUND(E1845/Q1845,2), "N/A")</f>
        <v>92.54</v>
      </c>
      <c r="S1845" t="b">
        <v>1</v>
      </c>
      <c r="T1845" t="s">
        <v>8283</v>
      </c>
      <c r="U1845" t="s">
        <v>8284</v>
      </c>
    </row>
    <row r="1846" spans="1:21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s="12">
        <f>ROUND(E1846/D1846, 0)</f>
        <v>1</v>
      </c>
      <c r="G1846" t="s">
        <v>8218</v>
      </c>
      <c r="H1846" t="s">
        <v>8223</v>
      </c>
      <c r="I1846" t="s">
        <v>8245</v>
      </c>
      <c r="J1846">
        <v>1307761200</v>
      </c>
      <c r="K1846" s="9">
        <f>(J1846/86400) + DATE(1970,1,1)</f>
        <v>40705.125</v>
      </c>
      <c r="L1846">
        <v>1304464914</v>
      </c>
      <c r="M1846" s="9">
        <f>(L1846/86400) + DATE(1970,1,1)</f>
        <v>40666.973541666666</v>
      </c>
      <c r="N1846" s="18">
        <f>YEAR(M1846)</f>
        <v>2011</v>
      </c>
      <c r="O1846" s="18">
        <f xml:space="preserve"> ROUND((J1846-L1846)/86400, 0)</f>
        <v>38</v>
      </c>
      <c r="P1846" t="b">
        <v>0</v>
      </c>
      <c r="Q1846">
        <v>20</v>
      </c>
      <c r="R1846" s="14">
        <f>IFERROR(ROUND(E1846/Q1846,2), "N/A")</f>
        <v>76.05</v>
      </c>
      <c r="S1846" t="b">
        <v>1</v>
      </c>
      <c r="T1846" t="s">
        <v>8283</v>
      </c>
      <c r="U1846" t="s">
        <v>8284</v>
      </c>
    </row>
    <row r="1847" spans="1:21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s="12">
        <f>ROUND(E1847/D1847, 0)</f>
        <v>1</v>
      </c>
      <c r="G1847" t="s">
        <v>8218</v>
      </c>
      <c r="H1847" t="s">
        <v>8223</v>
      </c>
      <c r="I1847" t="s">
        <v>8245</v>
      </c>
      <c r="J1847">
        <v>1466139300</v>
      </c>
      <c r="K1847" s="9">
        <f>(J1847/86400) + DATE(1970,1,1)</f>
        <v>42538.204861111109</v>
      </c>
      <c r="L1847">
        <v>1464854398</v>
      </c>
      <c r="M1847" s="9">
        <f>(L1847/86400) + DATE(1970,1,1)</f>
        <v>42523.333310185189</v>
      </c>
      <c r="N1847" s="18">
        <f>YEAR(M1847)</f>
        <v>2016</v>
      </c>
      <c r="O1847" s="18">
        <f xml:space="preserve"> ROUND((J1847-L1847)/86400, 0)</f>
        <v>15</v>
      </c>
      <c r="P1847" t="b">
        <v>0</v>
      </c>
      <c r="Q1847">
        <v>19</v>
      </c>
      <c r="R1847" s="14">
        <f>IFERROR(ROUND(E1847/Q1847,2), "N/A")</f>
        <v>52.63</v>
      </c>
      <c r="S1847" t="b">
        <v>1</v>
      </c>
      <c r="T1847" t="s">
        <v>8283</v>
      </c>
      <c r="U1847" t="s">
        <v>8284</v>
      </c>
    </row>
    <row r="1848" spans="1:21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s="12">
        <f>ROUND(E1848/D1848, 0)</f>
        <v>1</v>
      </c>
      <c r="G1848" t="s">
        <v>8218</v>
      </c>
      <c r="H1848" t="s">
        <v>8223</v>
      </c>
      <c r="I1848" t="s">
        <v>8245</v>
      </c>
      <c r="J1848">
        <v>1355585777</v>
      </c>
      <c r="K1848" s="9">
        <f>(J1848/86400) + DATE(1970,1,1)</f>
        <v>41258.650196759263</v>
      </c>
      <c r="L1848">
        <v>1352993777</v>
      </c>
      <c r="M1848" s="9">
        <f>(L1848/86400) + DATE(1970,1,1)</f>
        <v>41228.650196759263</v>
      </c>
      <c r="N1848" s="18">
        <f>YEAR(M1848)</f>
        <v>2012</v>
      </c>
      <c r="O1848" s="18">
        <f xml:space="preserve"> ROUND((J1848-L1848)/86400, 0)</f>
        <v>30</v>
      </c>
      <c r="P1848" t="b">
        <v>0</v>
      </c>
      <c r="Q1848">
        <v>209</v>
      </c>
      <c r="R1848" s="14">
        <f>IFERROR(ROUND(E1848/Q1848,2), "N/A")</f>
        <v>98.99</v>
      </c>
      <c r="S1848" t="b">
        <v>1</v>
      </c>
      <c r="T1848" t="s">
        <v>8283</v>
      </c>
      <c r="U1848" t="s">
        <v>8284</v>
      </c>
    </row>
    <row r="1849" spans="1:21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s="12">
        <f>ROUND(E1849/D1849, 0)</f>
        <v>1</v>
      </c>
      <c r="G1849" t="s">
        <v>8218</v>
      </c>
      <c r="H1849" t="s">
        <v>8223</v>
      </c>
      <c r="I1849" t="s">
        <v>8245</v>
      </c>
      <c r="J1849">
        <v>1429594832</v>
      </c>
      <c r="K1849" s="9">
        <f>(J1849/86400) + DATE(1970,1,1)</f>
        <v>42115.236481481479</v>
      </c>
      <c r="L1849">
        <v>1427780432</v>
      </c>
      <c r="M1849" s="9">
        <f>(L1849/86400) + DATE(1970,1,1)</f>
        <v>42094.236481481479</v>
      </c>
      <c r="N1849" s="18">
        <f>YEAR(M1849)</f>
        <v>2015</v>
      </c>
      <c r="O1849" s="18">
        <f xml:space="preserve"> ROUND((J1849-L1849)/86400, 0)</f>
        <v>21</v>
      </c>
      <c r="P1849" t="b">
        <v>0</v>
      </c>
      <c r="Q1849">
        <v>38</v>
      </c>
      <c r="R1849" s="14">
        <f>IFERROR(ROUND(E1849/Q1849,2), "N/A")</f>
        <v>79.53</v>
      </c>
      <c r="S1849" t="b">
        <v>1</v>
      </c>
      <c r="T1849" t="s">
        <v>8283</v>
      </c>
      <c r="U1849" t="s">
        <v>8284</v>
      </c>
    </row>
    <row r="1850" spans="1:21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s="12">
        <f>ROUND(E1850/D1850, 0)</f>
        <v>1</v>
      </c>
      <c r="G1850" t="s">
        <v>8218</v>
      </c>
      <c r="H1850" t="s">
        <v>8223</v>
      </c>
      <c r="I1850" t="s">
        <v>8245</v>
      </c>
      <c r="J1850">
        <v>1312095540</v>
      </c>
      <c r="K1850" s="9">
        <f>(J1850/86400) + DATE(1970,1,1)</f>
        <v>40755.290972222225</v>
      </c>
      <c r="L1850">
        <v>1306608888</v>
      </c>
      <c r="M1850" s="9">
        <f>(L1850/86400) + DATE(1970,1,1)</f>
        <v>40691.788055555553</v>
      </c>
      <c r="N1850" s="18">
        <f>YEAR(M1850)</f>
        <v>2011</v>
      </c>
      <c r="O1850" s="18">
        <f xml:space="preserve"> ROUND((J1850-L1850)/86400, 0)</f>
        <v>64</v>
      </c>
      <c r="P1850" t="b">
        <v>0</v>
      </c>
      <c r="Q1850">
        <v>24</v>
      </c>
      <c r="R1850" s="14">
        <f>IFERROR(ROUND(E1850/Q1850,2), "N/A")</f>
        <v>134.21</v>
      </c>
      <c r="S1850" t="b">
        <v>1</v>
      </c>
      <c r="T1850" t="s">
        <v>8283</v>
      </c>
      <c r="U1850" t="s">
        <v>8284</v>
      </c>
    </row>
    <row r="1851" spans="1:21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s="12">
        <f>ROUND(E1851/D1851, 0)</f>
        <v>1</v>
      </c>
      <c r="G1851" t="s">
        <v>8218</v>
      </c>
      <c r="H1851" t="s">
        <v>8223</v>
      </c>
      <c r="I1851" t="s">
        <v>8245</v>
      </c>
      <c r="J1851">
        <v>1350505059</v>
      </c>
      <c r="K1851" s="9">
        <f>(J1851/86400) + DATE(1970,1,1)</f>
        <v>41199.845590277779</v>
      </c>
      <c r="L1851">
        <v>1347913059</v>
      </c>
      <c r="M1851" s="9">
        <f>(L1851/86400) + DATE(1970,1,1)</f>
        <v>41169.845590277779</v>
      </c>
      <c r="N1851" s="18">
        <f>YEAR(M1851)</f>
        <v>2012</v>
      </c>
      <c r="O1851" s="18">
        <f xml:space="preserve"> ROUND((J1851-L1851)/86400, 0)</f>
        <v>30</v>
      </c>
      <c r="P1851" t="b">
        <v>0</v>
      </c>
      <c r="Q1851">
        <v>8</v>
      </c>
      <c r="R1851" s="14">
        <f>IFERROR(ROUND(E1851/Q1851,2), "N/A")</f>
        <v>37.630000000000003</v>
      </c>
      <c r="S1851" t="b">
        <v>1</v>
      </c>
      <c r="T1851" t="s">
        <v>8283</v>
      </c>
      <c r="U1851" t="s">
        <v>8284</v>
      </c>
    </row>
    <row r="1852" spans="1:21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s="12">
        <f>ROUND(E1852/D1852, 0)</f>
        <v>1</v>
      </c>
      <c r="G1852" t="s">
        <v>8218</v>
      </c>
      <c r="H1852" t="s">
        <v>8223</v>
      </c>
      <c r="I1852" t="s">
        <v>8245</v>
      </c>
      <c r="J1852">
        <v>1405033300</v>
      </c>
      <c r="K1852" s="9">
        <f>(J1852/86400) + DATE(1970,1,1)</f>
        <v>41830.959490740745</v>
      </c>
      <c r="L1852">
        <v>1402441300</v>
      </c>
      <c r="M1852" s="9">
        <f>(L1852/86400) + DATE(1970,1,1)</f>
        <v>41800.959490740745</v>
      </c>
      <c r="N1852" s="18">
        <f>YEAR(M1852)</f>
        <v>2014</v>
      </c>
      <c r="O1852" s="18">
        <f xml:space="preserve"> ROUND((J1852-L1852)/86400, 0)</f>
        <v>30</v>
      </c>
      <c r="P1852" t="b">
        <v>0</v>
      </c>
      <c r="Q1852">
        <v>179</v>
      </c>
      <c r="R1852" s="14">
        <f>IFERROR(ROUND(E1852/Q1852,2), "N/A")</f>
        <v>51.04</v>
      </c>
      <c r="S1852" t="b">
        <v>1</v>
      </c>
      <c r="T1852" t="s">
        <v>8283</v>
      </c>
      <c r="U1852" t="s">
        <v>8284</v>
      </c>
    </row>
    <row r="1853" spans="1:21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s="12">
        <f>ROUND(E1853/D1853, 0)</f>
        <v>1</v>
      </c>
      <c r="G1853" t="s">
        <v>8218</v>
      </c>
      <c r="H1853" t="s">
        <v>8223</v>
      </c>
      <c r="I1853" t="s">
        <v>8245</v>
      </c>
      <c r="J1853">
        <v>1406509200</v>
      </c>
      <c r="K1853" s="9">
        <f>(J1853/86400) + DATE(1970,1,1)</f>
        <v>41848.041666666664</v>
      </c>
      <c r="L1853">
        <v>1404769538</v>
      </c>
      <c r="M1853" s="9">
        <f>(L1853/86400) + DATE(1970,1,1)</f>
        <v>41827.906689814816</v>
      </c>
      <c r="N1853" s="18">
        <f>YEAR(M1853)</f>
        <v>2014</v>
      </c>
      <c r="O1853" s="18">
        <f xml:space="preserve"> ROUND((J1853-L1853)/86400, 0)</f>
        <v>20</v>
      </c>
      <c r="P1853" t="b">
        <v>0</v>
      </c>
      <c r="Q1853">
        <v>26</v>
      </c>
      <c r="R1853" s="14">
        <f>IFERROR(ROUND(E1853/Q1853,2), "N/A")</f>
        <v>50.04</v>
      </c>
      <c r="S1853" t="b">
        <v>1</v>
      </c>
      <c r="T1853" t="s">
        <v>8283</v>
      </c>
      <c r="U1853" t="s">
        <v>8284</v>
      </c>
    </row>
    <row r="1854" spans="1:21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s="12">
        <f>ROUND(E1854/D1854, 0)</f>
        <v>1</v>
      </c>
      <c r="G1854" t="s">
        <v>8218</v>
      </c>
      <c r="H1854" t="s">
        <v>8223</v>
      </c>
      <c r="I1854" t="s">
        <v>8245</v>
      </c>
      <c r="J1854">
        <v>1429920000</v>
      </c>
      <c r="K1854" s="9">
        <f>(J1854/86400) + DATE(1970,1,1)</f>
        <v>42119</v>
      </c>
      <c r="L1854">
        <v>1426703452</v>
      </c>
      <c r="M1854" s="9">
        <f>(L1854/86400) + DATE(1970,1,1)</f>
        <v>42081.77143518519</v>
      </c>
      <c r="N1854" s="18">
        <f>YEAR(M1854)</f>
        <v>2015</v>
      </c>
      <c r="O1854" s="18">
        <f xml:space="preserve"> ROUND((J1854-L1854)/86400, 0)</f>
        <v>37</v>
      </c>
      <c r="P1854" t="b">
        <v>0</v>
      </c>
      <c r="Q1854">
        <v>131</v>
      </c>
      <c r="R1854" s="14">
        <f>IFERROR(ROUND(E1854/Q1854,2), "N/A")</f>
        <v>133.93</v>
      </c>
      <c r="S1854" t="b">
        <v>1</v>
      </c>
      <c r="T1854" t="s">
        <v>8283</v>
      </c>
      <c r="U1854" t="s">
        <v>8284</v>
      </c>
    </row>
    <row r="1855" spans="1:21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s="12">
        <f>ROUND(E1855/D1855, 0)</f>
        <v>1</v>
      </c>
      <c r="G1855" t="s">
        <v>8218</v>
      </c>
      <c r="H1855" t="s">
        <v>8223</v>
      </c>
      <c r="I1855" t="s">
        <v>8245</v>
      </c>
      <c r="J1855">
        <v>1352860017</v>
      </c>
      <c r="K1855" s="9">
        <f>(J1855/86400) + DATE(1970,1,1)</f>
        <v>41227.102048611108</v>
      </c>
      <c r="L1855">
        <v>1348536417</v>
      </c>
      <c r="M1855" s="9">
        <f>(L1855/86400) + DATE(1970,1,1)</f>
        <v>41177.060381944444</v>
      </c>
      <c r="N1855" s="18">
        <f>YEAR(M1855)</f>
        <v>2012</v>
      </c>
      <c r="O1855" s="18">
        <f xml:space="preserve"> ROUND((J1855-L1855)/86400, 0)</f>
        <v>50</v>
      </c>
      <c r="P1855" t="b">
        <v>0</v>
      </c>
      <c r="Q1855">
        <v>14</v>
      </c>
      <c r="R1855" s="14">
        <f>IFERROR(ROUND(E1855/Q1855,2), "N/A")</f>
        <v>58.21</v>
      </c>
      <c r="S1855" t="b">
        <v>1</v>
      </c>
      <c r="T1855" t="s">
        <v>8283</v>
      </c>
      <c r="U1855" t="s">
        <v>8284</v>
      </c>
    </row>
    <row r="1856" spans="1:21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s="12">
        <f>ROUND(E1856/D1856, 0)</f>
        <v>1</v>
      </c>
      <c r="G1856" t="s">
        <v>8218</v>
      </c>
      <c r="H1856" t="s">
        <v>8223</v>
      </c>
      <c r="I1856" t="s">
        <v>8245</v>
      </c>
      <c r="J1856">
        <v>1369355437</v>
      </c>
      <c r="K1856" s="9">
        <f>(J1856/86400) + DATE(1970,1,1)</f>
        <v>41418.021261574075</v>
      </c>
      <c r="L1856">
        <v>1366763437</v>
      </c>
      <c r="M1856" s="9">
        <f>(L1856/86400) + DATE(1970,1,1)</f>
        <v>41388.021261574075</v>
      </c>
      <c r="N1856" s="18">
        <f>YEAR(M1856)</f>
        <v>2013</v>
      </c>
      <c r="O1856" s="18">
        <f xml:space="preserve"> ROUND((J1856-L1856)/86400, 0)</f>
        <v>30</v>
      </c>
      <c r="P1856" t="b">
        <v>0</v>
      </c>
      <c r="Q1856">
        <v>174</v>
      </c>
      <c r="R1856" s="14">
        <f>IFERROR(ROUND(E1856/Q1856,2), "N/A")</f>
        <v>88.04</v>
      </c>
      <c r="S1856" t="b">
        <v>1</v>
      </c>
      <c r="T1856" t="s">
        <v>8283</v>
      </c>
      <c r="U1856" t="s">
        <v>8284</v>
      </c>
    </row>
    <row r="1857" spans="1:21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s="12">
        <f>ROUND(E1857/D1857, 0)</f>
        <v>2</v>
      </c>
      <c r="G1857" t="s">
        <v>8218</v>
      </c>
      <c r="H1857" t="s">
        <v>8228</v>
      </c>
      <c r="I1857" t="s">
        <v>8250</v>
      </c>
      <c r="J1857">
        <v>1389012940</v>
      </c>
      <c r="K1857" s="9">
        <f>(J1857/86400) + DATE(1970,1,1)</f>
        <v>41645.538657407407</v>
      </c>
      <c r="L1857">
        <v>1385124940</v>
      </c>
      <c r="M1857" s="9">
        <f>(L1857/86400) + DATE(1970,1,1)</f>
        <v>41600.538657407407</v>
      </c>
      <c r="N1857" s="18">
        <f>YEAR(M1857)</f>
        <v>2013</v>
      </c>
      <c r="O1857" s="18">
        <f xml:space="preserve"> ROUND((J1857-L1857)/86400, 0)</f>
        <v>45</v>
      </c>
      <c r="P1857" t="b">
        <v>0</v>
      </c>
      <c r="Q1857">
        <v>191</v>
      </c>
      <c r="R1857" s="14">
        <f>IFERROR(ROUND(E1857/Q1857,2), "N/A")</f>
        <v>70.58</v>
      </c>
      <c r="S1857" t="b">
        <v>1</v>
      </c>
      <c r="T1857" t="s">
        <v>8283</v>
      </c>
      <c r="U1857" t="s">
        <v>8284</v>
      </c>
    </row>
    <row r="1858" spans="1:21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s="12">
        <f>ROUND(E1858/D1858, 0)</f>
        <v>1</v>
      </c>
      <c r="G1858" t="s">
        <v>8218</v>
      </c>
      <c r="H1858" t="s">
        <v>8223</v>
      </c>
      <c r="I1858" t="s">
        <v>8245</v>
      </c>
      <c r="J1858">
        <v>1405715472</v>
      </c>
      <c r="K1858" s="9">
        <f>(J1858/86400) + DATE(1970,1,1)</f>
        <v>41838.854999999996</v>
      </c>
      <c r="L1858">
        <v>1403901072</v>
      </c>
      <c r="M1858" s="9">
        <f>(L1858/86400) + DATE(1970,1,1)</f>
        <v>41817.854999999996</v>
      </c>
      <c r="N1858" s="18">
        <f>YEAR(M1858)</f>
        <v>2014</v>
      </c>
      <c r="O1858" s="18">
        <f xml:space="preserve"> ROUND((J1858-L1858)/86400, 0)</f>
        <v>21</v>
      </c>
      <c r="P1858" t="b">
        <v>0</v>
      </c>
      <c r="Q1858">
        <v>38</v>
      </c>
      <c r="R1858" s="14">
        <f>IFERROR(ROUND(E1858/Q1858,2), "N/A")</f>
        <v>53.29</v>
      </c>
      <c r="S1858" t="b">
        <v>1</v>
      </c>
      <c r="T1858" t="s">
        <v>8283</v>
      </c>
      <c r="U1858" t="s">
        <v>8284</v>
      </c>
    </row>
    <row r="1859" spans="1:21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s="12">
        <f>ROUND(E1859/D1859, 0)</f>
        <v>1</v>
      </c>
      <c r="G1859" t="s">
        <v>8218</v>
      </c>
      <c r="H1859" t="s">
        <v>8223</v>
      </c>
      <c r="I1859" t="s">
        <v>8245</v>
      </c>
      <c r="J1859">
        <v>1410546413</v>
      </c>
      <c r="K1859" s="9">
        <f>(J1859/86400) + DATE(1970,1,1)</f>
        <v>41894.76866898148</v>
      </c>
      <c r="L1859">
        <v>1407954413</v>
      </c>
      <c r="M1859" s="9">
        <f>(L1859/86400) + DATE(1970,1,1)</f>
        <v>41864.76866898148</v>
      </c>
      <c r="N1859" s="18">
        <f>YEAR(M1859)</f>
        <v>2014</v>
      </c>
      <c r="O1859" s="18">
        <f xml:space="preserve"> ROUND((J1859-L1859)/86400, 0)</f>
        <v>30</v>
      </c>
      <c r="P1859" t="b">
        <v>0</v>
      </c>
      <c r="Q1859">
        <v>22</v>
      </c>
      <c r="R1859" s="14">
        <f>IFERROR(ROUND(E1859/Q1859,2), "N/A")</f>
        <v>136.36000000000001</v>
      </c>
      <c r="S1859" t="b">
        <v>1</v>
      </c>
      <c r="T1859" t="s">
        <v>8283</v>
      </c>
      <c r="U1859" t="s">
        <v>8284</v>
      </c>
    </row>
    <row r="1860" spans="1:21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s="12">
        <f>ROUND(E1860/D1860, 0)</f>
        <v>1</v>
      </c>
      <c r="G1860" t="s">
        <v>8218</v>
      </c>
      <c r="H1860" t="s">
        <v>8223</v>
      </c>
      <c r="I1860" t="s">
        <v>8245</v>
      </c>
      <c r="J1860">
        <v>1324014521</v>
      </c>
      <c r="K1860" s="9">
        <f>(J1860/86400) + DATE(1970,1,1)</f>
        <v>40893.242141203707</v>
      </c>
      <c r="L1860">
        <v>1318826921</v>
      </c>
      <c r="M1860" s="9">
        <f>(L1860/86400) + DATE(1970,1,1)</f>
        <v>40833.200474537036</v>
      </c>
      <c r="N1860" s="18">
        <f>YEAR(M1860)</f>
        <v>2011</v>
      </c>
      <c r="O1860" s="18">
        <f xml:space="preserve"> ROUND((J1860-L1860)/86400, 0)</f>
        <v>60</v>
      </c>
      <c r="P1860" t="b">
        <v>0</v>
      </c>
      <c r="Q1860">
        <v>149</v>
      </c>
      <c r="R1860" s="14">
        <f>IFERROR(ROUND(E1860/Q1860,2), "N/A")</f>
        <v>40.549999999999997</v>
      </c>
      <c r="S1860" t="b">
        <v>1</v>
      </c>
      <c r="T1860" t="s">
        <v>8283</v>
      </c>
      <c r="U1860" t="s">
        <v>8284</v>
      </c>
    </row>
    <row r="1861" spans="1:21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s="12">
        <f>ROUND(E1861/D1861, 0)</f>
        <v>1</v>
      </c>
      <c r="G1861" t="s">
        <v>8218</v>
      </c>
      <c r="H1861" t="s">
        <v>8223</v>
      </c>
      <c r="I1861" t="s">
        <v>8245</v>
      </c>
      <c r="J1861">
        <v>1316716129</v>
      </c>
      <c r="K1861" s="9">
        <f>(J1861/86400) + DATE(1970,1,1)</f>
        <v>40808.770011574074</v>
      </c>
      <c r="L1861">
        <v>1314124129</v>
      </c>
      <c r="M1861" s="9">
        <f>(L1861/86400) + DATE(1970,1,1)</f>
        <v>40778.770011574074</v>
      </c>
      <c r="N1861" s="18">
        <f>YEAR(M1861)</f>
        <v>2011</v>
      </c>
      <c r="O1861" s="18">
        <f xml:space="preserve"> ROUND((J1861-L1861)/86400, 0)</f>
        <v>30</v>
      </c>
      <c r="P1861" t="b">
        <v>0</v>
      </c>
      <c r="Q1861">
        <v>56</v>
      </c>
      <c r="R1861" s="14">
        <f>IFERROR(ROUND(E1861/Q1861,2), "N/A")</f>
        <v>70.63</v>
      </c>
      <c r="S1861" t="b">
        <v>1</v>
      </c>
      <c r="T1861" t="s">
        <v>8283</v>
      </c>
      <c r="U1861" t="s">
        <v>8284</v>
      </c>
    </row>
    <row r="1862" spans="1:21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s="12">
        <f>ROUND(E1862/D1862, 0)</f>
        <v>1</v>
      </c>
      <c r="G1862" t="s">
        <v>8218</v>
      </c>
      <c r="H1862" t="s">
        <v>8223</v>
      </c>
      <c r="I1862" t="s">
        <v>8245</v>
      </c>
      <c r="J1862">
        <v>1391706084</v>
      </c>
      <c r="K1862" s="9">
        <f>(J1862/86400) + DATE(1970,1,1)</f>
        <v>41676.70930555556</v>
      </c>
      <c r="L1862">
        <v>1389891684</v>
      </c>
      <c r="M1862" s="9">
        <f>(L1862/86400) + DATE(1970,1,1)</f>
        <v>41655.70930555556</v>
      </c>
      <c r="N1862" s="18">
        <f>YEAR(M1862)</f>
        <v>2014</v>
      </c>
      <c r="O1862" s="18">
        <f xml:space="preserve"> ROUND((J1862-L1862)/86400, 0)</f>
        <v>21</v>
      </c>
      <c r="P1862" t="b">
        <v>0</v>
      </c>
      <c r="Q1862">
        <v>19</v>
      </c>
      <c r="R1862" s="14">
        <f>IFERROR(ROUND(E1862/Q1862,2), "N/A")</f>
        <v>52.68</v>
      </c>
      <c r="S1862" t="b">
        <v>1</v>
      </c>
      <c r="T1862" t="s">
        <v>8283</v>
      </c>
      <c r="U1862" t="s">
        <v>8284</v>
      </c>
    </row>
    <row r="1863" spans="1:21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s="12">
        <f>ROUND(E1863/D1863, 0)</f>
        <v>0</v>
      </c>
      <c r="G1863" t="s">
        <v>8220</v>
      </c>
      <c r="H1863" t="s">
        <v>8224</v>
      </c>
      <c r="I1863" t="s">
        <v>8246</v>
      </c>
      <c r="J1863">
        <v>1422256341</v>
      </c>
      <c r="K1863" s="9">
        <f>(J1863/86400) + DATE(1970,1,1)</f>
        <v>42030.300243055557</v>
      </c>
      <c r="L1863">
        <v>1419664341</v>
      </c>
      <c r="M1863" s="9">
        <f>(L1863/86400) + DATE(1970,1,1)</f>
        <v>42000.300243055557</v>
      </c>
      <c r="N1863" s="18">
        <f>YEAR(M1863)</f>
        <v>2014</v>
      </c>
      <c r="O1863" s="18">
        <f xml:space="preserve"> ROUND((J1863-L1863)/86400, 0)</f>
        <v>30</v>
      </c>
      <c r="P1863" t="b">
        <v>0</v>
      </c>
      <c r="Q1863">
        <v>0</v>
      </c>
      <c r="R1863" s="14" t="str">
        <f>IFERROR(ROUND(E1863/Q1863,2), "N/A")</f>
        <v>N/A</v>
      </c>
      <c r="S1863" t="b">
        <v>0</v>
      </c>
      <c r="T1863" t="s">
        <v>8291</v>
      </c>
      <c r="U1863" t="s">
        <v>8293</v>
      </c>
    </row>
    <row r="1864" spans="1:21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s="12">
        <f>ROUND(E1864/D1864, 0)</f>
        <v>0</v>
      </c>
      <c r="G1864" t="s">
        <v>8220</v>
      </c>
      <c r="H1864" t="s">
        <v>8223</v>
      </c>
      <c r="I1864" t="s">
        <v>8245</v>
      </c>
      <c r="J1864">
        <v>1488958200</v>
      </c>
      <c r="K1864" s="9">
        <f>(J1864/86400) + DATE(1970,1,1)</f>
        <v>42802.3125</v>
      </c>
      <c r="L1864">
        <v>1484912974</v>
      </c>
      <c r="M1864" s="9">
        <f>(L1864/86400) + DATE(1970,1,1)</f>
        <v>42755.492754629631</v>
      </c>
      <c r="N1864" s="18">
        <f>YEAR(M1864)</f>
        <v>2017</v>
      </c>
      <c r="O1864" s="18">
        <f xml:space="preserve"> ROUND((J1864-L1864)/86400, 0)</f>
        <v>47</v>
      </c>
      <c r="P1864" t="b">
        <v>0</v>
      </c>
      <c r="Q1864">
        <v>16</v>
      </c>
      <c r="R1864" s="14">
        <f>IFERROR(ROUND(E1864/Q1864,2), "N/A")</f>
        <v>90.94</v>
      </c>
      <c r="S1864" t="b">
        <v>0</v>
      </c>
      <c r="T1864" t="s">
        <v>8291</v>
      </c>
      <c r="U1864" t="s">
        <v>8293</v>
      </c>
    </row>
    <row r="1865" spans="1:21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s="12">
        <f>ROUND(E1865/D1865, 0)</f>
        <v>0</v>
      </c>
      <c r="G1865" t="s">
        <v>8220</v>
      </c>
      <c r="H1865" t="s">
        <v>8223</v>
      </c>
      <c r="I1865" t="s">
        <v>8245</v>
      </c>
      <c r="J1865">
        <v>1402600085</v>
      </c>
      <c r="K1865" s="9">
        <f>(J1865/86400) + DATE(1970,1,1)</f>
        <v>41802.797280092593</v>
      </c>
      <c r="L1865">
        <v>1400008085</v>
      </c>
      <c r="M1865" s="9">
        <f>(L1865/86400) + DATE(1970,1,1)</f>
        <v>41772.797280092593</v>
      </c>
      <c r="N1865" s="18">
        <f>YEAR(M1865)</f>
        <v>2014</v>
      </c>
      <c r="O1865" s="18">
        <f xml:space="preserve"> ROUND((J1865-L1865)/86400, 0)</f>
        <v>30</v>
      </c>
      <c r="P1865" t="b">
        <v>0</v>
      </c>
      <c r="Q1865">
        <v>2</v>
      </c>
      <c r="R1865" s="14">
        <f>IFERROR(ROUND(E1865/Q1865,2), "N/A")</f>
        <v>5</v>
      </c>
      <c r="S1865" t="b">
        <v>0</v>
      </c>
      <c r="T1865" t="s">
        <v>8291</v>
      </c>
      <c r="U1865" t="s">
        <v>8293</v>
      </c>
    </row>
    <row r="1866" spans="1:21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s="12">
        <f>ROUND(E1866/D1866, 0)</f>
        <v>0</v>
      </c>
      <c r="G1866" t="s">
        <v>8220</v>
      </c>
      <c r="H1866" t="s">
        <v>8223</v>
      </c>
      <c r="I1866" t="s">
        <v>8245</v>
      </c>
      <c r="J1866">
        <v>1399223500</v>
      </c>
      <c r="K1866" s="9">
        <f>(J1866/86400) + DATE(1970,1,1)</f>
        <v>41763.716435185182</v>
      </c>
      <c r="L1866">
        <v>1396631500</v>
      </c>
      <c r="M1866" s="9">
        <f>(L1866/86400) + DATE(1970,1,1)</f>
        <v>41733.716435185182</v>
      </c>
      <c r="N1866" s="18">
        <f>YEAR(M1866)</f>
        <v>2014</v>
      </c>
      <c r="O1866" s="18">
        <f xml:space="preserve"> ROUND((J1866-L1866)/86400, 0)</f>
        <v>30</v>
      </c>
      <c r="P1866" t="b">
        <v>0</v>
      </c>
      <c r="Q1866">
        <v>48</v>
      </c>
      <c r="R1866" s="14">
        <f>IFERROR(ROUND(E1866/Q1866,2), "N/A")</f>
        <v>58.08</v>
      </c>
      <c r="S1866" t="b">
        <v>0</v>
      </c>
      <c r="T1866" t="s">
        <v>8291</v>
      </c>
      <c r="U1866" t="s">
        <v>8293</v>
      </c>
    </row>
    <row r="1867" spans="1:21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s="12">
        <f>ROUND(E1867/D1867, 0)</f>
        <v>0</v>
      </c>
      <c r="G1867" t="s">
        <v>8220</v>
      </c>
      <c r="H1867" t="s">
        <v>8224</v>
      </c>
      <c r="I1867" t="s">
        <v>8246</v>
      </c>
      <c r="J1867">
        <v>1478425747</v>
      </c>
      <c r="K1867" s="9">
        <f>(J1867/86400) + DATE(1970,1,1)</f>
        <v>42680.409108796295</v>
      </c>
      <c r="L1867">
        <v>1475398147</v>
      </c>
      <c r="M1867" s="9">
        <f>(L1867/86400) + DATE(1970,1,1)</f>
        <v>42645.367442129631</v>
      </c>
      <c r="N1867" s="18">
        <f>YEAR(M1867)</f>
        <v>2016</v>
      </c>
      <c r="O1867" s="18">
        <f xml:space="preserve"> ROUND((J1867-L1867)/86400, 0)</f>
        <v>35</v>
      </c>
      <c r="P1867" t="b">
        <v>0</v>
      </c>
      <c r="Q1867">
        <v>2</v>
      </c>
      <c r="R1867" s="14">
        <f>IFERROR(ROUND(E1867/Q1867,2), "N/A")</f>
        <v>2</v>
      </c>
      <c r="S1867" t="b">
        <v>0</v>
      </c>
      <c r="T1867" t="s">
        <v>8291</v>
      </c>
      <c r="U1867" t="s">
        <v>8293</v>
      </c>
    </row>
    <row r="1868" spans="1:21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s="12">
        <f>ROUND(E1868/D1868, 0)</f>
        <v>0</v>
      </c>
      <c r="G1868" t="s">
        <v>8220</v>
      </c>
      <c r="H1868" t="s">
        <v>8223</v>
      </c>
      <c r="I1868" t="s">
        <v>8245</v>
      </c>
      <c r="J1868">
        <v>1488340800</v>
      </c>
      <c r="K1868" s="9">
        <f>(J1868/86400) + DATE(1970,1,1)</f>
        <v>42795.166666666672</v>
      </c>
      <c r="L1868">
        <v>1483768497</v>
      </c>
      <c r="M1868" s="9">
        <f>(L1868/86400) + DATE(1970,1,1)</f>
        <v>42742.246493055558</v>
      </c>
      <c r="N1868" s="18">
        <f>YEAR(M1868)</f>
        <v>2017</v>
      </c>
      <c r="O1868" s="18">
        <f xml:space="preserve"> ROUND((J1868-L1868)/86400, 0)</f>
        <v>53</v>
      </c>
      <c r="P1868" t="b">
        <v>0</v>
      </c>
      <c r="Q1868">
        <v>2</v>
      </c>
      <c r="R1868" s="14">
        <f>IFERROR(ROUND(E1868/Q1868,2), "N/A")</f>
        <v>62.5</v>
      </c>
      <c r="S1868" t="b">
        <v>0</v>
      </c>
      <c r="T1868" t="s">
        <v>8291</v>
      </c>
      <c r="U1868" t="s">
        <v>8293</v>
      </c>
    </row>
    <row r="1869" spans="1:21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s="12">
        <f>ROUND(E1869/D1869, 0)</f>
        <v>0</v>
      </c>
      <c r="G1869" t="s">
        <v>8220</v>
      </c>
      <c r="H1869" t="s">
        <v>8223</v>
      </c>
      <c r="I1869" t="s">
        <v>8245</v>
      </c>
      <c r="J1869">
        <v>1478383912</v>
      </c>
      <c r="K1869" s="9">
        <f>(J1869/86400) + DATE(1970,1,1)</f>
        <v>42679.924907407403</v>
      </c>
      <c r="L1869">
        <v>1475791912</v>
      </c>
      <c r="M1869" s="9">
        <f>(L1869/86400) + DATE(1970,1,1)</f>
        <v>42649.924907407403</v>
      </c>
      <c r="N1869" s="18">
        <f>YEAR(M1869)</f>
        <v>2016</v>
      </c>
      <c r="O1869" s="18">
        <f xml:space="preserve"> ROUND((J1869-L1869)/86400, 0)</f>
        <v>30</v>
      </c>
      <c r="P1869" t="b">
        <v>0</v>
      </c>
      <c r="Q1869">
        <v>1</v>
      </c>
      <c r="R1869" s="14">
        <f>IFERROR(ROUND(E1869/Q1869,2), "N/A")</f>
        <v>10</v>
      </c>
      <c r="S1869" t="b">
        <v>0</v>
      </c>
      <c r="T1869" t="s">
        <v>8291</v>
      </c>
      <c r="U1869" t="s">
        <v>8293</v>
      </c>
    </row>
    <row r="1870" spans="1:21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s="12">
        <f>ROUND(E1870/D1870, 0)</f>
        <v>0</v>
      </c>
      <c r="G1870" t="s">
        <v>8220</v>
      </c>
      <c r="H1870" t="s">
        <v>8223</v>
      </c>
      <c r="I1870" t="s">
        <v>8245</v>
      </c>
      <c r="J1870">
        <v>1450166340</v>
      </c>
      <c r="K1870" s="9">
        <f>(J1870/86400) + DATE(1970,1,1)</f>
        <v>42353.332638888889</v>
      </c>
      <c r="L1870">
        <v>1448044925</v>
      </c>
      <c r="M1870" s="9">
        <f>(L1870/86400) + DATE(1970,1,1)</f>
        <v>42328.779224537036</v>
      </c>
      <c r="N1870" s="18">
        <f>YEAR(M1870)</f>
        <v>2015</v>
      </c>
      <c r="O1870" s="18">
        <f xml:space="preserve"> ROUND((J1870-L1870)/86400, 0)</f>
        <v>25</v>
      </c>
      <c r="P1870" t="b">
        <v>0</v>
      </c>
      <c r="Q1870">
        <v>17</v>
      </c>
      <c r="R1870" s="14">
        <f>IFERROR(ROUND(E1870/Q1870,2), "N/A")</f>
        <v>71.59</v>
      </c>
      <c r="S1870" t="b">
        <v>0</v>
      </c>
      <c r="T1870" t="s">
        <v>8291</v>
      </c>
      <c r="U1870" t="s">
        <v>8293</v>
      </c>
    </row>
    <row r="1871" spans="1:21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s="12">
        <f>ROUND(E1871/D1871, 0)</f>
        <v>0</v>
      </c>
      <c r="G1871" t="s">
        <v>8220</v>
      </c>
      <c r="H1871" t="s">
        <v>8223</v>
      </c>
      <c r="I1871" t="s">
        <v>8245</v>
      </c>
      <c r="J1871">
        <v>1483488249</v>
      </c>
      <c r="K1871" s="9">
        <f>(J1871/86400) + DATE(1970,1,1)</f>
        <v>42739.002881944441</v>
      </c>
      <c r="L1871">
        <v>1480896249</v>
      </c>
      <c r="M1871" s="9">
        <f>(L1871/86400) + DATE(1970,1,1)</f>
        <v>42709.002881944441</v>
      </c>
      <c r="N1871" s="18">
        <f>YEAR(M1871)</f>
        <v>2016</v>
      </c>
      <c r="O1871" s="18">
        <f xml:space="preserve"> ROUND((J1871-L1871)/86400, 0)</f>
        <v>30</v>
      </c>
      <c r="P1871" t="b">
        <v>0</v>
      </c>
      <c r="Q1871">
        <v>0</v>
      </c>
      <c r="R1871" s="14" t="str">
        <f>IFERROR(ROUND(E1871/Q1871,2), "N/A")</f>
        <v>N/A</v>
      </c>
      <c r="S1871" t="b">
        <v>0</v>
      </c>
      <c r="T1871" t="s">
        <v>8291</v>
      </c>
      <c r="U1871" t="s">
        <v>8293</v>
      </c>
    </row>
    <row r="1872" spans="1:21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s="12">
        <f>ROUND(E1872/D1872, 0)</f>
        <v>0</v>
      </c>
      <c r="G1872" t="s">
        <v>8220</v>
      </c>
      <c r="H1872" t="s">
        <v>8223</v>
      </c>
      <c r="I1872" t="s">
        <v>8245</v>
      </c>
      <c r="J1872">
        <v>1454213820</v>
      </c>
      <c r="K1872" s="9">
        <f>(J1872/86400) + DATE(1970,1,1)</f>
        <v>42400.178472222222</v>
      </c>
      <c r="L1872">
        <v>1451723535</v>
      </c>
      <c r="M1872" s="9">
        <f>(L1872/86400) + DATE(1970,1,1)</f>
        <v>42371.355729166666</v>
      </c>
      <c r="N1872" s="18">
        <f>YEAR(M1872)</f>
        <v>2016</v>
      </c>
      <c r="O1872" s="18">
        <f xml:space="preserve"> ROUND((J1872-L1872)/86400, 0)</f>
        <v>29</v>
      </c>
      <c r="P1872" t="b">
        <v>0</v>
      </c>
      <c r="Q1872">
        <v>11</v>
      </c>
      <c r="R1872" s="14">
        <f>IFERROR(ROUND(E1872/Q1872,2), "N/A")</f>
        <v>32.82</v>
      </c>
      <c r="S1872" t="b">
        <v>0</v>
      </c>
      <c r="T1872" t="s">
        <v>8291</v>
      </c>
      <c r="U1872" t="s">
        <v>8293</v>
      </c>
    </row>
    <row r="1873" spans="1:21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s="12">
        <f>ROUND(E1873/D1873, 0)</f>
        <v>1</v>
      </c>
      <c r="G1873" t="s">
        <v>8220</v>
      </c>
      <c r="H1873" t="s">
        <v>8223</v>
      </c>
      <c r="I1873" t="s">
        <v>8245</v>
      </c>
      <c r="J1873">
        <v>1416512901</v>
      </c>
      <c r="K1873" s="9">
        <f>(J1873/86400) + DATE(1970,1,1)</f>
        <v>41963.825243055559</v>
      </c>
      <c r="L1873">
        <v>1413053301</v>
      </c>
      <c r="M1873" s="9">
        <f>(L1873/86400) + DATE(1970,1,1)</f>
        <v>41923.783576388887</v>
      </c>
      <c r="N1873" s="18">
        <f>YEAR(M1873)</f>
        <v>2014</v>
      </c>
      <c r="O1873" s="18">
        <f xml:space="preserve"> ROUND((J1873-L1873)/86400, 0)</f>
        <v>40</v>
      </c>
      <c r="P1873" t="b">
        <v>0</v>
      </c>
      <c r="Q1873">
        <v>95</v>
      </c>
      <c r="R1873" s="14">
        <f>IFERROR(ROUND(E1873/Q1873,2), "N/A")</f>
        <v>49.12</v>
      </c>
      <c r="S1873" t="b">
        <v>0</v>
      </c>
      <c r="T1873" t="s">
        <v>8291</v>
      </c>
      <c r="U1873" t="s">
        <v>8293</v>
      </c>
    </row>
    <row r="1874" spans="1:21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s="12">
        <f>ROUND(E1874/D1874, 0)</f>
        <v>0</v>
      </c>
      <c r="G1874" t="s">
        <v>8220</v>
      </c>
      <c r="H1874" t="s">
        <v>8223</v>
      </c>
      <c r="I1874" t="s">
        <v>8245</v>
      </c>
      <c r="J1874">
        <v>1435633602</v>
      </c>
      <c r="K1874" s="9">
        <f>(J1874/86400) + DATE(1970,1,1)</f>
        <v>42185.129652777774</v>
      </c>
      <c r="L1874">
        <v>1433041602</v>
      </c>
      <c r="M1874" s="9">
        <f>(L1874/86400) + DATE(1970,1,1)</f>
        <v>42155.129652777774</v>
      </c>
      <c r="N1874" s="18">
        <f>YEAR(M1874)</f>
        <v>2015</v>
      </c>
      <c r="O1874" s="18">
        <f xml:space="preserve"> ROUND((J1874-L1874)/86400, 0)</f>
        <v>30</v>
      </c>
      <c r="P1874" t="b">
        <v>0</v>
      </c>
      <c r="Q1874">
        <v>13</v>
      </c>
      <c r="R1874" s="14">
        <f>IFERROR(ROUND(E1874/Q1874,2), "N/A")</f>
        <v>16.309999999999999</v>
      </c>
      <c r="S1874" t="b">
        <v>0</v>
      </c>
      <c r="T1874" t="s">
        <v>8291</v>
      </c>
      <c r="U1874" t="s">
        <v>8293</v>
      </c>
    </row>
    <row r="1875" spans="1:21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s="12">
        <f>ROUND(E1875/D1875, 0)</f>
        <v>0</v>
      </c>
      <c r="G1875" t="s">
        <v>8220</v>
      </c>
      <c r="H1875" t="s">
        <v>8228</v>
      </c>
      <c r="I1875" t="s">
        <v>8250</v>
      </c>
      <c r="J1875">
        <v>1436373900</v>
      </c>
      <c r="K1875" s="9">
        <f>(J1875/86400) + DATE(1970,1,1)</f>
        <v>42193.697916666672</v>
      </c>
      <c r="L1875">
        <v>1433861210</v>
      </c>
      <c r="M1875" s="9">
        <f>(L1875/86400) + DATE(1970,1,1)</f>
        <v>42164.615856481483</v>
      </c>
      <c r="N1875" s="18">
        <f>YEAR(M1875)</f>
        <v>2015</v>
      </c>
      <c r="O1875" s="18">
        <f xml:space="preserve"> ROUND((J1875-L1875)/86400, 0)</f>
        <v>29</v>
      </c>
      <c r="P1875" t="b">
        <v>0</v>
      </c>
      <c r="Q1875">
        <v>2</v>
      </c>
      <c r="R1875" s="14">
        <f>IFERROR(ROUND(E1875/Q1875,2), "N/A")</f>
        <v>18</v>
      </c>
      <c r="S1875" t="b">
        <v>0</v>
      </c>
      <c r="T1875" t="s">
        <v>8291</v>
      </c>
      <c r="U1875" t="s">
        <v>8293</v>
      </c>
    </row>
    <row r="1876" spans="1:21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s="12">
        <f>ROUND(E1876/D1876, 0)</f>
        <v>0</v>
      </c>
      <c r="G1876" t="s">
        <v>8220</v>
      </c>
      <c r="H1876" t="s">
        <v>8223</v>
      </c>
      <c r="I1876" t="s">
        <v>8245</v>
      </c>
      <c r="J1876">
        <v>1467155733</v>
      </c>
      <c r="K1876" s="9">
        <f>(J1876/86400) + DATE(1970,1,1)</f>
        <v>42549.969131944439</v>
      </c>
      <c r="L1876">
        <v>1465427733</v>
      </c>
      <c r="M1876" s="9">
        <f>(L1876/86400) + DATE(1970,1,1)</f>
        <v>42529.969131944439</v>
      </c>
      <c r="N1876" s="18">
        <f>YEAR(M1876)</f>
        <v>2016</v>
      </c>
      <c r="O1876" s="18">
        <f xml:space="preserve"> ROUND((J1876-L1876)/86400, 0)</f>
        <v>20</v>
      </c>
      <c r="P1876" t="b">
        <v>0</v>
      </c>
      <c r="Q1876">
        <v>2</v>
      </c>
      <c r="R1876" s="14">
        <f>IFERROR(ROUND(E1876/Q1876,2), "N/A")</f>
        <v>13</v>
      </c>
      <c r="S1876" t="b">
        <v>0</v>
      </c>
      <c r="T1876" t="s">
        <v>8291</v>
      </c>
      <c r="U1876" t="s">
        <v>8293</v>
      </c>
    </row>
    <row r="1877" spans="1:21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s="12">
        <f>ROUND(E1877/D1877, 0)</f>
        <v>0</v>
      </c>
      <c r="G1877" t="s">
        <v>8220</v>
      </c>
      <c r="H1877" t="s">
        <v>8223</v>
      </c>
      <c r="I1877" t="s">
        <v>8245</v>
      </c>
      <c r="J1877">
        <v>1470519308</v>
      </c>
      <c r="K1877" s="9">
        <f>(J1877/86400) + DATE(1970,1,1)</f>
        <v>42588.899398148147</v>
      </c>
      <c r="L1877">
        <v>1465335308</v>
      </c>
      <c r="M1877" s="9">
        <f>(L1877/86400) + DATE(1970,1,1)</f>
        <v>42528.899398148147</v>
      </c>
      <c r="N1877" s="18">
        <f>YEAR(M1877)</f>
        <v>2016</v>
      </c>
      <c r="O1877" s="18">
        <f xml:space="preserve"> ROUND((J1877-L1877)/86400, 0)</f>
        <v>60</v>
      </c>
      <c r="P1877" t="b">
        <v>0</v>
      </c>
      <c r="Q1877">
        <v>3</v>
      </c>
      <c r="R1877" s="14">
        <f>IFERROR(ROUND(E1877/Q1877,2), "N/A")</f>
        <v>17</v>
      </c>
      <c r="S1877" t="b">
        <v>0</v>
      </c>
      <c r="T1877" t="s">
        <v>8291</v>
      </c>
      <c r="U1877" t="s">
        <v>8293</v>
      </c>
    </row>
    <row r="1878" spans="1:21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s="12">
        <f>ROUND(E1878/D1878, 0)</f>
        <v>0</v>
      </c>
      <c r="G1878" t="s">
        <v>8220</v>
      </c>
      <c r="H1878" t="s">
        <v>8225</v>
      </c>
      <c r="I1878" t="s">
        <v>8247</v>
      </c>
      <c r="J1878">
        <v>1402901405</v>
      </c>
      <c r="K1878" s="9">
        <f>(J1878/86400) + DATE(1970,1,1)</f>
        <v>41806.284780092596</v>
      </c>
      <c r="L1878">
        <v>1400309405</v>
      </c>
      <c r="M1878" s="9">
        <f>(L1878/86400) + DATE(1970,1,1)</f>
        <v>41776.284780092596</v>
      </c>
      <c r="N1878" s="18">
        <f>YEAR(M1878)</f>
        <v>2014</v>
      </c>
      <c r="O1878" s="18">
        <f xml:space="preserve"> ROUND((J1878-L1878)/86400, 0)</f>
        <v>30</v>
      </c>
      <c r="P1878" t="b">
        <v>0</v>
      </c>
      <c r="Q1878">
        <v>0</v>
      </c>
      <c r="R1878" s="14" t="str">
        <f>IFERROR(ROUND(E1878/Q1878,2), "N/A")</f>
        <v>N/A</v>
      </c>
      <c r="S1878" t="b">
        <v>0</v>
      </c>
      <c r="T1878" t="s">
        <v>8291</v>
      </c>
      <c r="U1878" t="s">
        <v>8293</v>
      </c>
    </row>
    <row r="1879" spans="1:21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s="12">
        <f>ROUND(E1879/D1879, 0)</f>
        <v>0</v>
      </c>
      <c r="G1879" t="s">
        <v>8220</v>
      </c>
      <c r="H1879" t="s">
        <v>8223</v>
      </c>
      <c r="I1879" t="s">
        <v>8245</v>
      </c>
      <c r="J1879">
        <v>1425170525</v>
      </c>
      <c r="K1879" s="9">
        <f>(J1879/86400) + DATE(1970,1,1)</f>
        <v>42064.029224537036</v>
      </c>
      <c r="L1879">
        <v>1422664925</v>
      </c>
      <c r="M1879" s="9">
        <f>(L1879/86400) + DATE(1970,1,1)</f>
        <v>42035.029224537036</v>
      </c>
      <c r="N1879" s="18">
        <f>YEAR(M1879)</f>
        <v>2015</v>
      </c>
      <c r="O1879" s="18">
        <f xml:space="preserve"> ROUND((J1879-L1879)/86400, 0)</f>
        <v>29</v>
      </c>
      <c r="P1879" t="b">
        <v>0</v>
      </c>
      <c r="Q1879">
        <v>0</v>
      </c>
      <c r="R1879" s="14" t="str">
        <f>IFERROR(ROUND(E1879/Q1879,2), "N/A")</f>
        <v>N/A</v>
      </c>
      <c r="S1879" t="b">
        <v>0</v>
      </c>
      <c r="T1879" t="s">
        <v>8291</v>
      </c>
      <c r="U1879" t="s">
        <v>8293</v>
      </c>
    </row>
    <row r="1880" spans="1:21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s="12">
        <f>ROUND(E1880/D1880, 0)</f>
        <v>0</v>
      </c>
      <c r="G1880" t="s">
        <v>8220</v>
      </c>
      <c r="H1880" t="s">
        <v>8225</v>
      </c>
      <c r="I1880" t="s">
        <v>8247</v>
      </c>
      <c r="J1880">
        <v>1402618355</v>
      </c>
      <c r="K1880" s="9">
        <f>(J1880/86400) + DATE(1970,1,1)</f>
        <v>41803.008738425924</v>
      </c>
      <c r="L1880">
        <v>1400026355</v>
      </c>
      <c r="M1880" s="9">
        <f>(L1880/86400) + DATE(1970,1,1)</f>
        <v>41773.008738425924</v>
      </c>
      <c r="N1880" s="18">
        <f>YEAR(M1880)</f>
        <v>2014</v>
      </c>
      <c r="O1880" s="18">
        <f xml:space="preserve"> ROUND((J1880-L1880)/86400, 0)</f>
        <v>30</v>
      </c>
      <c r="P1880" t="b">
        <v>0</v>
      </c>
      <c r="Q1880">
        <v>0</v>
      </c>
      <c r="R1880" s="14" t="str">
        <f>IFERROR(ROUND(E1880/Q1880,2), "N/A")</f>
        <v>N/A</v>
      </c>
      <c r="S1880" t="b">
        <v>0</v>
      </c>
      <c r="T1880" t="s">
        <v>8291</v>
      </c>
      <c r="U1880" t="s">
        <v>8293</v>
      </c>
    </row>
    <row r="1881" spans="1:21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s="12">
        <f>ROUND(E1881/D1881, 0)</f>
        <v>0</v>
      </c>
      <c r="G1881" t="s">
        <v>8220</v>
      </c>
      <c r="H1881" t="s">
        <v>8226</v>
      </c>
      <c r="I1881" t="s">
        <v>8248</v>
      </c>
      <c r="J1881">
        <v>1457966129</v>
      </c>
      <c r="K1881" s="9">
        <f>(J1881/86400) + DATE(1970,1,1)</f>
        <v>42443.607974537037</v>
      </c>
      <c r="L1881">
        <v>1455377729</v>
      </c>
      <c r="M1881" s="9">
        <f>(L1881/86400) + DATE(1970,1,1)</f>
        <v>42413.649641203709</v>
      </c>
      <c r="N1881" s="18">
        <f>YEAR(M1881)</f>
        <v>2016</v>
      </c>
      <c r="O1881" s="18">
        <f xml:space="preserve"> ROUND((J1881-L1881)/86400, 0)</f>
        <v>30</v>
      </c>
      <c r="P1881" t="b">
        <v>0</v>
      </c>
      <c r="Q1881">
        <v>2</v>
      </c>
      <c r="R1881" s="14">
        <f>IFERROR(ROUND(E1881/Q1881,2), "N/A")</f>
        <v>3</v>
      </c>
      <c r="S1881" t="b">
        <v>0</v>
      </c>
      <c r="T1881" t="s">
        <v>8291</v>
      </c>
      <c r="U1881" t="s">
        <v>8293</v>
      </c>
    </row>
    <row r="1882" spans="1:21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s="12">
        <f>ROUND(E1882/D1882, 0)</f>
        <v>0</v>
      </c>
      <c r="G1882" t="s">
        <v>8220</v>
      </c>
      <c r="H1882" t="s">
        <v>8224</v>
      </c>
      <c r="I1882" t="s">
        <v>8246</v>
      </c>
      <c r="J1882">
        <v>1459341380</v>
      </c>
      <c r="K1882" s="9">
        <f>(J1882/86400) + DATE(1970,1,1)</f>
        <v>42459.525231481486</v>
      </c>
      <c r="L1882">
        <v>1456839380</v>
      </c>
      <c r="M1882" s="9">
        <f>(L1882/86400) + DATE(1970,1,1)</f>
        <v>42430.566898148143</v>
      </c>
      <c r="N1882" s="18">
        <f>YEAR(M1882)</f>
        <v>2016</v>
      </c>
      <c r="O1882" s="18">
        <f xml:space="preserve"> ROUND((J1882-L1882)/86400, 0)</f>
        <v>29</v>
      </c>
      <c r="P1882" t="b">
        <v>0</v>
      </c>
      <c r="Q1882">
        <v>24</v>
      </c>
      <c r="R1882" s="14">
        <f>IFERROR(ROUND(E1882/Q1882,2), "N/A")</f>
        <v>41.83</v>
      </c>
      <c r="S1882" t="b">
        <v>0</v>
      </c>
      <c r="T1882" t="s">
        <v>8291</v>
      </c>
      <c r="U1882" t="s">
        <v>8293</v>
      </c>
    </row>
    <row r="1883" spans="1:21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s="12">
        <f>ROUND(E1883/D1883, 0)</f>
        <v>2</v>
      </c>
      <c r="G1883" t="s">
        <v>8218</v>
      </c>
      <c r="H1883" t="s">
        <v>8223</v>
      </c>
      <c r="I1883" t="s">
        <v>8245</v>
      </c>
      <c r="J1883">
        <v>1425955189</v>
      </c>
      <c r="K1883" s="9">
        <f>(J1883/86400) + DATE(1970,1,1)</f>
        <v>42073.110983796301</v>
      </c>
      <c r="L1883">
        <v>1423366789</v>
      </c>
      <c r="M1883" s="9">
        <f>(L1883/86400) + DATE(1970,1,1)</f>
        <v>42043.152650462958</v>
      </c>
      <c r="N1883" s="18">
        <f>YEAR(M1883)</f>
        <v>2015</v>
      </c>
      <c r="O1883" s="18">
        <f xml:space="preserve"> ROUND((J1883-L1883)/86400, 0)</f>
        <v>30</v>
      </c>
      <c r="P1883" t="b">
        <v>0</v>
      </c>
      <c r="Q1883">
        <v>70</v>
      </c>
      <c r="R1883" s="14">
        <f>IFERROR(ROUND(E1883/Q1883,2), "N/A")</f>
        <v>49.34</v>
      </c>
      <c r="S1883" t="b">
        <v>1</v>
      </c>
      <c r="T1883" t="s">
        <v>8283</v>
      </c>
      <c r="U1883" t="s">
        <v>8287</v>
      </c>
    </row>
    <row r="1884" spans="1:21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s="12">
        <f>ROUND(E1884/D1884, 0)</f>
        <v>1</v>
      </c>
      <c r="G1884" t="s">
        <v>8218</v>
      </c>
      <c r="H1884" t="s">
        <v>8223</v>
      </c>
      <c r="I1884" t="s">
        <v>8245</v>
      </c>
      <c r="J1884">
        <v>1341964080</v>
      </c>
      <c r="K1884" s="9">
        <f>(J1884/86400) + DATE(1970,1,1)</f>
        <v>41100.991666666669</v>
      </c>
      <c r="L1884">
        <v>1339109212</v>
      </c>
      <c r="M1884" s="9">
        <f>(L1884/86400) + DATE(1970,1,1)</f>
        <v>41067.949212962965</v>
      </c>
      <c r="N1884" s="18">
        <f>YEAR(M1884)</f>
        <v>2012</v>
      </c>
      <c r="O1884" s="18">
        <f xml:space="preserve"> ROUND((J1884-L1884)/86400, 0)</f>
        <v>33</v>
      </c>
      <c r="P1884" t="b">
        <v>0</v>
      </c>
      <c r="Q1884">
        <v>81</v>
      </c>
      <c r="R1884" s="14">
        <f>IFERROR(ROUND(E1884/Q1884,2), "N/A")</f>
        <v>41.73</v>
      </c>
      <c r="S1884" t="b">
        <v>1</v>
      </c>
      <c r="T1884" t="s">
        <v>8283</v>
      </c>
      <c r="U1884" t="s">
        <v>8287</v>
      </c>
    </row>
    <row r="1885" spans="1:21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s="12">
        <f>ROUND(E1885/D1885, 0)</f>
        <v>1</v>
      </c>
      <c r="G1885" t="s">
        <v>8218</v>
      </c>
      <c r="H1885" t="s">
        <v>8223</v>
      </c>
      <c r="I1885" t="s">
        <v>8245</v>
      </c>
      <c r="J1885">
        <v>1333921508</v>
      </c>
      <c r="K1885" s="9">
        <f>(J1885/86400) + DATE(1970,1,1)</f>
        <v>41007.906342592592</v>
      </c>
      <c r="L1885">
        <v>1331333108</v>
      </c>
      <c r="M1885" s="9">
        <f>(L1885/86400) + DATE(1970,1,1)</f>
        <v>40977.948009259257</v>
      </c>
      <c r="N1885" s="18">
        <f>YEAR(M1885)</f>
        <v>2012</v>
      </c>
      <c r="O1885" s="18">
        <f xml:space="preserve"> ROUND((J1885-L1885)/86400, 0)</f>
        <v>30</v>
      </c>
      <c r="P1885" t="b">
        <v>0</v>
      </c>
      <c r="Q1885">
        <v>32</v>
      </c>
      <c r="R1885" s="14">
        <f>IFERROR(ROUND(E1885/Q1885,2), "N/A")</f>
        <v>32.72</v>
      </c>
      <c r="S1885" t="b">
        <v>1</v>
      </c>
      <c r="T1885" t="s">
        <v>8283</v>
      </c>
      <c r="U1885" t="s">
        <v>8287</v>
      </c>
    </row>
    <row r="1886" spans="1:21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s="12">
        <f>ROUND(E1886/D1886, 0)</f>
        <v>1</v>
      </c>
      <c r="G1886" t="s">
        <v>8218</v>
      </c>
      <c r="H1886" t="s">
        <v>8223</v>
      </c>
      <c r="I1886" t="s">
        <v>8245</v>
      </c>
      <c r="J1886">
        <v>1354017600</v>
      </c>
      <c r="K1886" s="9">
        <f>(J1886/86400) + DATE(1970,1,1)</f>
        <v>41240.5</v>
      </c>
      <c r="L1886">
        <v>1350967535</v>
      </c>
      <c r="M1886" s="9">
        <f>(L1886/86400) + DATE(1970,1,1)</f>
        <v>41205.198321759257</v>
      </c>
      <c r="N1886" s="18">
        <f>YEAR(M1886)</f>
        <v>2012</v>
      </c>
      <c r="O1886" s="18">
        <f xml:space="preserve"> ROUND((J1886-L1886)/86400, 0)</f>
        <v>35</v>
      </c>
      <c r="P1886" t="b">
        <v>0</v>
      </c>
      <c r="Q1886">
        <v>26</v>
      </c>
      <c r="R1886" s="14">
        <f>IFERROR(ROUND(E1886/Q1886,2), "N/A")</f>
        <v>51.96</v>
      </c>
      <c r="S1886" t="b">
        <v>1</v>
      </c>
      <c r="T1886" t="s">
        <v>8283</v>
      </c>
      <c r="U1886" t="s">
        <v>8287</v>
      </c>
    </row>
    <row r="1887" spans="1:21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s="12">
        <f>ROUND(E1887/D1887, 0)</f>
        <v>1</v>
      </c>
      <c r="G1887" t="s">
        <v>8218</v>
      </c>
      <c r="H1887" t="s">
        <v>8223</v>
      </c>
      <c r="I1887" t="s">
        <v>8245</v>
      </c>
      <c r="J1887">
        <v>1344636000</v>
      </c>
      <c r="K1887" s="9">
        <f>(J1887/86400) + DATE(1970,1,1)</f>
        <v>41131.916666666664</v>
      </c>
      <c r="L1887">
        <v>1341800110</v>
      </c>
      <c r="M1887" s="9">
        <f>(L1887/86400) + DATE(1970,1,1)</f>
        <v>41099.093865740739</v>
      </c>
      <c r="N1887" s="18">
        <f>YEAR(M1887)</f>
        <v>2012</v>
      </c>
      <c r="O1887" s="18">
        <f xml:space="preserve"> ROUND((J1887-L1887)/86400, 0)</f>
        <v>33</v>
      </c>
      <c r="P1887" t="b">
        <v>0</v>
      </c>
      <c r="Q1887">
        <v>105</v>
      </c>
      <c r="R1887" s="14">
        <f>IFERROR(ROUND(E1887/Q1887,2), "N/A")</f>
        <v>50.69</v>
      </c>
      <c r="S1887" t="b">
        <v>1</v>
      </c>
      <c r="T1887" t="s">
        <v>8283</v>
      </c>
      <c r="U1887" t="s">
        <v>8287</v>
      </c>
    </row>
    <row r="1888" spans="1:21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s="12">
        <f>ROUND(E1888/D1888, 0)</f>
        <v>1</v>
      </c>
      <c r="G1888" t="s">
        <v>8218</v>
      </c>
      <c r="H1888" t="s">
        <v>8223</v>
      </c>
      <c r="I1888" t="s">
        <v>8245</v>
      </c>
      <c r="J1888">
        <v>1415832338</v>
      </c>
      <c r="K1888" s="9">
        <f>(J1888/86400) + DATE(1970,1,1)</f>
        <v>41955.94835648148</v>
      </c>
      <c r="L1888">
        <v>1413236738</v>
      </c>
      <c r="M1888" s="9">
        <f>(L1888/86400) + DATE(1970,1,1)</f>
        <v>41925.906689814816</v>
      </c>
      <c r="N1888" s="18">
        <f>YEAR(M1888)</f>
        <v>2014</v>
      </c>
      <c r="O1888" s="18">
        <f xml:space="preserve"> ROUND((J1888-L1888)/86400, 0)</f>
        <v>30</v>
      </c>
      <c r="P1888" t="b">
        <v>0</v>
      </c>
      <c r="Q1888">
        <v>29</v>
      </c>
      <c r="R1888" s="14">
        <f>IFERROR(ROUND(E1888/Q1888,2), "N/A")</f>
        <v>42.24</v>
      </c>
      <c r="S1888" t="b">
        <v>1</v>
      </c>
      <c r="T1888" t="s">
        <v>8283</v>
      </c>
      <c r="U1888" t="s">
        <v>8287</v>
      </c>
    </row>
    <row r="1889" spans="1:21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s="12">
        <f>ROUND(E1889/D1889, 0)</f>
        <v>1</v>
      </c>
      <c r="G1889" t="s">
        <v>8218</v>
      </c>
      <c r="H1889" t="s">
        <v>8226</v>
      </c>
      <c r="I1889" t="s">
        <v>8248</v>
      </c>
      <c r="J1889">
        <v>1449178200</v>
      </c>
      <c r="K1889" s="9">
        <f>(J1889/86400) + DATE(1970,1,1)</f>
        <v>42341.895833333328</v>
      </c>
      <c r="L1889">
        <v>1447614732</v>
      </c>
      <c r="M1889" s="9">
        <f>(L1889/86400) + DATE(1970,1,1)</f>
        <v>42323.800138888888</v>
      </c>
      <c r="N1889" s="18">
        <f>YEAR(M1889)</f>
        <v>2015</v>
      </c>
      <c r="O1889" s="18">
        <f xml:space="preserve"> ROUND((J1889-L1889)/86400, 0)</f>
        <v>18</v>
      </c>
      <c r="P1889" t="b">
        <v>0</v>
      </c>
      <c r="Q1889">
        <v>8</v>
      </c>
      <c r="R1889" s="14">
        <f>IFERROR(ROUND(E1889/Q1889,2), "N/A")</f>
        <v>416.88</v>
      </c>
      <c r="S1889" t="b">
        <v>1</v>
      </c>
      <c r="T1889" t="s">
        <v>8283</v>
      </c>
      <c r="U1889" t="s">
        <v>8287</v>
      </c>
    </row>
    <row r="1890" spans="1:21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s="12">
        <f>ROUND(E1890/D1890, 0)</f>
        <v>2</v>
      </c>
      <c r="G1890" t="s">
        <v>8218</v>
      </c>
      <c r="H1890" t="s">
        <v>8223</v>
      </c>
      <c r="I1890" t="s">
        <v>8245</v>
      </c>
      <c r="J1890">
        <v>1275368340</v>
      </c>
      <c r="K1890" s="9">
        <f>(J1890/86400) + DATE(1970,1,1)</f>
        <v>40330.207638888889</v>
      </c>
      <c r="L1890">
        <v>1272692732</v>
      </c>
      <c r="M1890" s="9">
        <f>(L1890/86400) + DATE(1970,1,1)</f>
        <v>40299.239953703705</v>
      </c>
      <c r="N1890" s="18">
        <f>YEAR(M1890)</f>
        <v>2010</v>
      </c>
      <c r="O1890" s="18">
        <f xml:space="preserve"> ROUND((J1890-L1890)/86400, 0)</f>
        <v>31</v>
      </c>
      <c r="P1890" t="b">
        <v>0</v>
      </c>
      <c r="Q1890">
        <v>89</v>
      </c>
      <c r="R1890" s="14">
        <f>IFERROR(ROUND(E1890/Q1890,2), "N/A")</f>
        <v>46.65</v>
      </c>
      <c r="S1890" t="b">
        <v>1</v>
      </c>
      <c r="T1890" t="s">
        <v>8283</v>
      </c>
      <c r="U1890" t="s">
        <v>8287</v>
      </c>
    </row>
    <row r="1891" spans="1:21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s="12">
        <f>ROUND(E1891/D1891, 0)</f>
        <v>1</v>
      </c>
      <c r="G1891" t="s">
        <v>8218</v>
      </c>
      <c r="H1891" t="s">
        <v>8223</v>
      </c>
      <c r="I1891" t="s">
        <v>8245</v>
      </c>
      <c r="J1891">
        <v>1363024946</v>
      </c>
      <c r="K1891" s="9">
        <f>(J1891/86400) + DATE(1970,1,1)</f>
        <v>41344.751689814817</v>
      </c>
      <c r="L1891">
        <v>1359140546</v>
      </c>
      <c r="M1891" s="9">
        <f>(L1891/86400) + DATE(1970,1,1)</f>
        <v>41299.793356481481</v>
      </c>
      <c r="N1891" s="18">
        <f>YEAR(M1891)</f>
        <v>2013</v>
      </c>
      <c r="O1891" s="18">
        <f xml:space="preserve"> ROUND((J1891-L1891)/86400, 0)</f>
        <v>45</v>
      </c>
      <c r="P1891" t="b">
        <v>0</v>
      </c>
      <c r="Q1891">
        <v>44</v>
      </c>
      <c r="R1891" s="14">
        <f>IFERROR(ROUND(E1891/Q1891,2), "N/A")</f>
        <v>48.45</v>
      </c>
      <c r="S1891" t="b">
        <v>1</v>
      </c>
      <c r="T1891" t="s">
        <v>8283</v>
      </c>
      <c r="U1891" t="s">
        <v>8287</v>
      </c>
    </row>
    <row r="1892" spans="1:21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s="12">
        <f>ROUND(E1892/D1892, 0)</f>
        <v>1</v>
      </c>
      <c r="G1892" t="s">
        <v>8218</v>
      </c>
      <c r="H1892" t="s">
        <v>8223</v>
      </c>
      <c r="I1892" t="s">
        <v>8245</v>
      </c>
      <c r="J1892">
        <v>1355597528</v>
      </c>
      <c r="K1892" s="9">
        <f>(J1892/86400) + DATE(1970,1,1)</f>
        <v>41258.786203703705</v>
      </c>
      <c r="L1892">
        <v>1353005528</v>
      </c>
      <c r="M1892" s="9">
        <f>(L1892/86400) + DATE(1970,1,1)</f>
        <v>41228.786203703705</v>
      </c>
      <c r="N1892" s="18">
        <f>YEAR(M1892)</f>
        <v>2012</v>
      </c>
      <c r="O1892" s="18">
        <f xml:space="preserve"> ROUND((J1892-L1892)/86400, 0)</f>
        <v>30</v>
      </c>
      <c r="P1892" t="b">
        <v>0</v>
      </c>
      <c r="Q1892">
        <v>246</v>
      </c>
      <c r="R1892" s="14">
        <f>IFERROR(ROUND(E1892/Q1892,2), "N/A")</f>
        <v>70.53</v>
      </c>
      <c r="S1892" t="b">
        <v>1</v>
      </c>
      <c r="T1892" t="s">
        <v>8283</v>
      </c>
      <c r="U1892" t="s">
        <v>8287</v>
      </c>
    </row>
    <row r="1893" spans="1:21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s="12">
        <f>ROUND(E1893/D1893, 0)</f>
        <v>1</v>
      </c>
      <c r="G1893" t="s">
        <v>8218</v>
      </c>
      <c r="H1893" t="s">
        <v>8223</v>
      </c>
      <c r="I1893" t="s">
        <v>8245</v>
      </c>
      <c r="J1893">
        <v>1279778400</v>
      </c>
      <c r="K1893" s="9">
        <f>(J1893/86400) + DATE(1970,1,1)</f>
        <v>40381.25</v>
      </c>
      <c r="L1893">
        <v>1275851354</v>
      </c>
      <c r="M1893" s="9">
        <f>(L1893/86400) + DATE(1970,1,1)</f>
        <v>40335.798078703701</v>
      </c>
      <c r="N1893" s="18">
        <f>YEAR(M1893)</f>
        <v>2010</v>
      </c>
      <c r="O1893" s="18">
        <f xml:space="preserve"> ROUND((J1893-L1893)/86400, 0)</f>
        <v>45</v>
      </c>
      <c r="P1893" t="b">
        <v>0</v>
      </c>
      <c r="Q1893">
        <v>120</v>
      </c>
      <c r="R1893" s="14">
        <f>IFERROR(ROUND(E1893/Q1893,2), "N/A")</f>
        <v>87.96</v>
      </c>
      <c r="S1893" t="b">
        <v>1</v>
      </c>
      <c r="T1893" t="s">
        <v>8283</v>
      </c>
      <c r="U1893" t="s">
        <v>8287</v>
      </c>
    </row>
    <row r="1894" spans="1:21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s="12">
        <f>ROUND(E1894/D1894, 0)</f>
        <v>1</v>
      </c>
      <c r="G1894" t="s">
        <v>8218</v>
      </c>
      <c r="H1894" t="s">
        <v>8223</v>
      </c>
      <c r="I1894" t="s">
        <v>8245</v>
      </c>
      <c r="J1894">
        <v>1307459881</v>
      </c>
      <c r="K1894" s="9">
        <f>(J1894/86400) + DATE(1970,1,1)</f>
        <v>40701.637511574074</v>
      </c>
      <c r="L1894">
        <v>1304867881</v>
      </c>
      <c r="M1894" s="9">
        <f>(L1894/86400) + DATE(1970,1,1)</f>
        <v>40671.637511574074</v>
      </c>
      <c r="N1894" s="18">
        <f>YEAR(M1894)</f>
        <v>2011</v>
      </c>
      <c r="O1894" s="18">
        <f xml:space="preserve"> ROUND((J1894-L1894)/86400, 0)</f>
        <v>30</v>
      </c>
      <c r="P1894" t="b">
        <v>0</v>
      </c>
      <c r="Q1894">
        <v>26</v>
      </c>
      <c r="R1894" s="14">
        <f>IFERROR(ROUND(E1894/Q1894,2), "N/A")</f>
        <v>26.27</v>
      </c>
      <c r="S1894" t="b">
        <v>1</v>
      </c>
      <c r="T1894" t="s">
        <v>8283</v>
      </c>
      <c r="U1894" t="s">
        <v>8287</v>
      </c>
    </row>
    <row r="1895" spans="1:21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s="12">
        <f>ROUND(E1895/D1895, 0)</f>
        <v>1</v>
      </c>
      <c r="G1895" t="s">
        <v>8218</v>
      </c>
      <c r="H1895" t="s">
        <v>8223</v>
      </c>
      <c r="I1895" t="s">
        <v>8245</v>
      </c>
      <c r="J1895">
        <v>1302926340</v>
      </c>
      <c r="K1895" s="9">
        <f>(J1895/86400) + DATE(1970,1,1)</f>
        <v>40649.165972222225</v>
      </c>
      <c r="L1895">
        <v>1301524585</v>
      </c>
      <c r="M1895" s="9">
        <f>(L1895/86400) + DATE(1970,1,1)</f>
        <v>40632.94195601852</v>
      </c>
      <c r="N1895" s="18">
        <f>YEAR(M1895)</f>
        <v>2011</v>
      </c>
      <c r="O1895" s="18">
        <f xml:space="preserve"> ROUND((J1895-L1895)/86400, 0)</f>
        <v>16</v>
      </c>
      <c r="P1895" t="b">
        <v>0</v>
      </c>
      <c r="Q1895">
        <v>45</v>
      </c>
      <c r="R1895" s="14">
        <f>IFERROR(ROUND(E1895/Q1895,2), "N/A")</f>
        <v>57.78</v>
      </c>
      <c r="S1895" t="b">
        <v>1</v>
      </c>
      <c r="T1895" t="s">
        <v>8283</v>
      </c>
      <c r="U1895" t="s">
        <v>8287</v>
      </c>
    </row>
    <row r="1896" spans="1:21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s="12">
        <f>ROUND(E1896/D1896, 0)</f>
        <v>1</v>
      </c>
      <c r="G1896" t="s">
        <v>8218</v>
      </c>
      <c r="H1896" t="s">
        <v>8223</v>
      </c>
      <c r="I1896" t="s">
        <v>8245</v>
      </c>
      <c r="J1896">
        <v>1329082983</v>
      </c>
      <c r="K1896" s="9">
        <f>(J1896/86400) + DATE(1970,1,1)</f>
        <v>40951.90489583333</v>
      </c>
      <c r="L1896">
        <v>1326404583</v>
      </c>
      <c r="M1896" s="9">
        <f>(L1896/86400) + DATE(1970,1,1)</f>
        <v>40920.90489583333</v>
      </c>
      <c r="N1896" s="18">
        <f>YEAR(M1896)</f>
        <v>2012</v>
      </c>
      <c r="O1896" s="18">
        <f xml:space="preserve"> ROUND((J1896-L1896)/86400, 0)</f>
        <v>31</v>
      </c>
      <c r="P1896" t="b">
        <v>0</v>
      </c>
      <c r="Q1896">
        <v>20</v>
      </c>
      <c r="R1896" s="14">
        <f>IFERROR(ROUND(E1896/Q1896,2), "N/A")</f>
        <v>57.25</v>
      </c>
      <c r="S1896" t="b">
        <v>1</v>
      </c>
      <c r="T1896" t="s">
        <v>8283</v>
      </c>
      <c r="U1896" t="s">
        <v>8287</v>
      </c>
    </row>
    <row r="1897" spans="1:21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s="12">
        <f>ROUND(E1897/D1897, 0)</f>
        <v>1</v>
      </c>
      <c r="G1897" t="s">
        <v>8218</v>
      </c>
      <c r="H1897" t="s">
        <v>8223</v>
      </c>
      <c r="I1897" t="s">
        <v>8245</v>
      </c>
      <c r="J1897">
        <v>1445363722</v>
      </c>
      <c r="K1897" s="9">
        <f>(J1897/86400) + DATE(1970,1,1)</f>
        <v>42297.746782407412</v>
      </c>
      <c r="L1897">
        <v>1442771722</v>
      </c>
      <c r="M1897" s="9">
        <f>(L1897/86400) + DATE(1970,1,1)</f>
        <v>42267.746782407412</v>
      </c>
      <c r="N1897" s="18">
        <f>YEAR(M1897)</f>
        <v>2015</v>
      </c>
      <c r="O1897" s="18">
        <f xml:space="preserve"> ROUND((J1897-L1897)/86400, 0)</f>
        <v>30</v>
      </c>
      <c r="P1897" t="b">
        <v>0</v>
      </c>
      <c r="Q1897">
        <v>47</v>
      </c>
      <c r="R1897" s="14">
        <f>IFERROR(ROUND(E1897/Q1897,2), "N/A")</f>
        <v>196.34</v>
      </c>
      <c r="S1897" t="b">
        <v>1</v>
      </c>
      <c r="T1897" t="s">
        <v>8283</v>
      </c>
      <c r="U1897" t="s">
        <v>8287</v>
      </c>
    </row>
    <row r="1898" spans="1:21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s="12">
        <f>ROUND(E1898/D1898, 0)</f>
        <v>1</v>
      </c>
      <c r="G1898" t="s">
        <v>8218</v>
      </c>
      <c r="H1898" t="s">
        <v>8223</v>
      </c>
      <c r="I1898" t="s">
        <v>8245</v>
      </c>
      <c r="J1898">
        <v>1334250165</v>
      </c>
      <c r="K1898" s="9">
        <f>(J1898/86400) + DATE(1970,1,1)</f>
        <v>41011.710243055553</v>
      </c>
      <c r="L1898">
        <v>1331658165</v>
      </c>
      <c r="M1898" s="9">
        <f>(L1898/86400) + DATE(1970,1,1)</f>
        <v>40981.710243055553</v>
      </c>
      <c r="N1898" s="18">
        <f>YEAR(M1898)</f>
        <v>2012</v>
      </c>
      <c r="O1898" s="18">
        <f xml:space="preserve"> ROUND((J1898-L1898)/86400, 0)</f>
        <v>30</v>
      </c>
      <c r="P1898" t="b">
        <v>0</v>
      </c>
      <c r="Q1898">
        <v>13</v>
      </c>
      <c r="R1898" s="14">
        <f>IFERROR(ROUND(E1898/Q1898,2), "N/A")</f>
        <v>43</v>
      </c>
      <c r="S1898" t="b">
        <v>1</v>
      </c>
      <c r="T1898" t="s">
        <v>8283</v>
      </c>
      <c r="U1898" t="s">
        <v>8287</v>
      </c>
    </row>
    <row r="1899" spans="1:21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s="12">
        <f>ROUND(E1899/D1899, 0)</f>
        <v>1</v>
      </c>
      <c r="G1899" t="s">
        <v>8218</v>
      </c>
      <c r="H1899" t="s">
        <v>8223</v>
      </c>
      <c r="I1899" t="s">
        <v>8245</v>
      </c>
      <c r="J1899">
        <v>1393966800</v>
      </c>
      <c r="K1899" s="9">
        <f>(J1899/86400) + DATE(1970,1,1)</f>
        <v>41702.875</v>
      </c>
      <c r="L1899">
        <v>1392040806</v>
      </c>
      <c r="M1899" s="9">
        <f>(L1899/86400) + DATE(1970,1,1)</f>
        <v>41680.583402777775</v>
      </c>
      <c r="N1899" s="18">
        <f>YEAR(M1899)</f>
        <v>2014</v>
      </c>
      <c r="O1899" s="18">
        <f xml:space="preserve"> ROUND((J1899-L1899)/86400, 0)</f>
        <v>22</v>
      </c>
      <c r="P1899" t="b">
        <v>0</v>
      </c>
      <c r="Q1899">
        <v>183</v>
      </c>
      <c r="R1899" s="14">
        <f>IFERROR(ROUND(E1899/Q1899,2), "N/A")</f>
        <v>35.549999999999997</v>
      </c>
      <c r="S1899" t="b">
        <v>1</v>
      </c>
      <c r="T1899" t="s">
        <v>8283</v>
      </c>
      <c r="U1899" t="s">
        <v>8287</v>
      </c>
    </row>
    <row r="1900" spans="1:21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s="12">
        <f>ROUND(E1900/D1900, 0)</f>
        <v>1</v>
      </c>
      <c r="G1900" t="s">
        <v>8218</v>
      </c>
      <c r="H1900" t="s">
        <v>8223</v>
      </c>
      <c r="I1900" t="s">
        <v>8245</v>
      </c>
      <c r="J1900">
        <v>1454349600</v>
      </c>
      <c r="K1900" s="9">
        <f>(J1900/86400) + DATE(1970,1,1)</f>
        <v>42401.75</v>
      </c>
      <c r="L1900">
        <v>1451277473</v>
      </c>
      <c r="M1900" s="9">
        <f>(L1900/86400) + DATE(1970,1,1)</f>
        <v>42366.192974537036</v>
      </c>
      <c r="N1900" s="18">
        <f>YEAR(M1900)</f>
        <v>2015</v>
      </c>
      <c r="O1900" s="18">
        <f xml:space="preserve"> ROUND((J1900-L1900)/86400, 0)</f>
        <v>36</v>
      </c>
      <c r="P1900" t="b">
        <v>0</v>
      </c>
      <c r="Q1900">
        <v>21</v>
      </c>
      <c r="R1900" s="14">
        <f>IFERROR(ROUND(E1900/Q1900,2), "N/A")</f>
        <v>68.81</v>
      </c>
      <c r="S1900" t="b">
        <v>1</v>
      </c>
      <c r="T1900" t="s">
        <v>8283</v>
      </c>
      <c r="U1900" t="s">
        <v>8287</v>
      </c>
    </row>
    <row r="1901" spans="1:21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s="12">
        <f>ROUND(E1901/D1901, 0)</f>
        <v>1</v>
      </c>
      <c r="G1901" t="s">
        <v>8218</v>
      </c>
      <c r="H1901" t="s">
        <v>8223</v>
      </c>
      <c r="I1901" t="s">
        <v>8245</v>
      </c>
      <c r="J1901">
        <v>1427319366</v>
      </c>
      <c r="K1901" s="9">
        <f>(J1901/86400) + DATE(1970,1,1)</f>
        <v>42088.90006944444</v>
      </c>
      <c r="L1901">
        <v>1424730966</v>
      </c>
      <c r="M1901" s="9">
        <f>(L1901/86400) + DATE(1970,1,1)</f>
        <v>42058.941736111112</v>
      </c>
      <c r="N1901" s="18">
        <f>YEAR(M1901)</f>
        <v>2015</v>
      </c>
      <c r="O1901" s="18">
        <f xml:space="preserve"> ROUND((J1901-L1901)/86400, 0)</f>
        <v>30</v>
      </c>
      <c r="P1901" t="b">
        <v>0</v>
      </c>
      <c r="Q1901">
        <v>42</v>
      </c>
      <c r="R1901" s="14">
        <f>IFERROR(ROUND(E1901/Q1901,2), "N/A")</f>
        <v>28.57</v>
      </c>
      <c r="S1901" t="b">
        <v>1</v>
      </c>
      <c r="T1901" t="s">
        <v>8283</v>
      </c>
      <c r="U1901" t="s">
        <v>8287</v>
      </c>
    </row>
    <row r="1902" spans="1:21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s="12">
        <f>ROUND(E1902/D1902, 0)</f>
        <v>1</v>
      </c>
      <c r="G1902" t="s">
        <v>8218</v>
      </c>
      <c r="H1902" t="s">
        <v>8223</v>
      </c>
      <c r="I1902" t="s">
        <v>8245</v>
      </c>
      <c r="J1902">
        <v>1349517540</v>
      </c>
      <c r="K1902" s="9">
        <f>(J1902/86400) + DATE(1970,1,1)</f>
        <v>41188.415972222225</v>
      </c>
      <c r="L1902">
        <v>1347137731</v>
      </c>
      <c r="M1902" s="9">
        <f>(L1902/86400) + DATE(1970,1,1)</f>
        <v>41160.871886574074</v>
      </c>
      <c r="N1902" s="18">
        <f>YEAR(M1902)</f>
        <v>2012</v>
      </c>
      <c r="O1902" s="18">
        <f xml:space="preserve"> ROUND((J1902-L1902)/86400, 0)</f>
        <v>28</v>
      </c>
      <c r="P1902" t="b">
        <v>0</v>
      </c>
      <c r="Q1902">
        <v>54</v>
      </c>
      <c r="R1902" s="14">
        <f>IFERROR(ROUND(E1902/Q1902,2), "N/A")</f>
        <v>50.63</v>
      </c>
      <c r="S1902" t="b">
        <v>1</v>
      </c>
      <c r="T1902" t="s">
        <v>8283</v>
      </c>
      <c r="U1902" t="s">
        <v>8287</v>
      </c>
    </row>
    <row r="1903" spans="1:21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s="12">
        <f>ROUND(E1903/D1903, 0)</f>
        <v>0</v>
      </c>
      <c r="G1903" t="s">
        <v>8220</v>
      </c>
      <c r="H1903" t="s">
        <v>8224</v>
      </c>
      <c r="I1903" t="s">
        <v>8246</v>
      </c>
      <c r="J1903">
        <v>1432299600</v>
      </c>
      <c r="K1903" s="9">
        <f>(J1903/86400) + DATE(1970,1,1)</f>
        <v>42146.541666666672</v>
      </c>
      <c r="L1903">
        <v>1429707729</v>
      </c>
      <c r="M1903" s="9">
        <f>(L1903/86400) + DATE(1970,1,1)</f>
        <v>42116.54315972222</v>
      </c>
      <c r="N1903" s="18">
        <f>YEAR(M1903)</f>
        <v>2015</v>
      </c>
      <c r="O1903" s="18">
        <f xml:space="preserve"> ROUND((J1903-L1903)/86400, 0)</f>
        <v>30</v>
      </c>
      <c r="P1903" t="b">
        <v>0</v>
      </c>
      <c r="Q1903">
        <v>25</v>
      </c>
      <c r="R1903" s="14">
        <f>IFERROR(ROUND(E1903/Q1903,2), "N/A")</f>
        <v>106.8</v>
      </c>
      <c r="S1903" t="b">
        <v>0</v>
      </c>
      <c r="T1903" t="s">
        <v>8277</v>
      </c>
      <c r="U1903" t="s">
        <v>8306</v>
      </c>
    </row>
    <row r="1904" spans="1:21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s="12">
        <f>ROUND(E1904/D1904, 0)</f>
        <v>0</v>
      </c>
      <c r="G1904" t="s">
        <v>8220</v>
      </c>
      <c r="H1904" t="s">
        <v>8232</v>
      </c>
      <c r="I1904" t="s">
        <v>8248</v>
      </c>
      <c r="J1904">
        <v>1425495447</v>
      </c>
      <c r="K1904" s="9">
        <f>(J1904/86400) + DATE(1970,1,1)</f>
        <v>42067.789895833332</v>
      </c>
      <c r="L1904">
        <v>1422903447</v>
      </c>
      <c r="M1904" s="9">
        <f>(L1904/86400) + DATE(1970,1,1)</f>
        <v>42037.789895833332</v>
      </c>
      <c r="N1904" s="18">
        <f>YEAR(M1904)</f>
        <v>2015</v>
      </c>
      <c r="O1904" s="18">
        <f xml:space="preserve"> ROUND((J1904-L1904)/86400, 0)</f>
        <v>30</v>
      </c>
      <c r="P1904" t="b">
        <v>0</v>
      </c>
      <c r="Q1904">
        <v>3</v>
      </c>
      <c r="R1904" s="14">
        <f>IFERROR(ROUND(E1904/Q1904,2), "N/A")</f>
        <v>4</v>
      </c>
      <c r="S1904" t="b">
        <v>0</v>
      </c>
      <c r="T1904" t="s">
        <v>8277</v>
      </c>
      <c r="U1904" t="s">
        <v>8306</v>
      </c>
    </row>
    <row r="1905" spans="1:21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s="12">
        <f>ROUND(E1905/D1905, 0)</f>
        <v>0</v>
      </c>
      <c r="G1905" t="s">
        <v>8220</v>
      </c>
      <c r="H1905" t="s">
        <v>8223</v>
      </c>
      <c r="I1905" t="s">
        <v>8245</v>
      </c>
      <c r="J1905">
        <v>1485541791</v>
      </c>
      <c r="K1905" s="9">
        <f>(J1905/86400) + DATE(1970,1,1)</f>
        <v>42762.770729166667</v>
      </c>
      <c r="L1905">
        <v>1480357791</v>
      </c>
      <c r="M1905" s="9">
        <f>(L1905/86400) + DATE(1970,1,1)</f>
        <v>42702.770729166667</v>
      </c>
      <c r="N1905" s="18">
        <f>YEAR(M1905)</f>
        <v>2016</v>
      </c>
      <c r="O1905" s="18">
        <f xml:space="preserve"> ROUND((J1905-L1905)/86400, 0)</f>
        <v>60</v>
      </c>
      <c r="P1905" t="b">
        <v>0</v>
      </c>
      <c r="Q1905">
        <v>41</v>
      </c>
      <c r="R1905" s="14">
        <f>IFERROR(ROUND(E1905/Q1905,2), "N/A")</f>
        <v>34.1</v>
      </c>
      <c r="S1905" t="b">
        <v>0</v>
      </c>
      <c r="T1905" t="s">
        <v>8277</v>
      </c>
      <c r="U1905" t="s">
        <v>8306</v>
      </c>
    </row>
    <row r="1906" spans="1:21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s="12">
        <f>ROUND(E1906/D1906, 0)</f>
        <v>0</v>
      </c>
      <c r="G1906" t="s">
        <v>8220</v>
      </c>
      <c r="H1906" t="s">
        <v>8223</v>
      </c>
      <c r="I1906" t="s">
        <v>8245</v>
      </c>
      <c r="J1906">
        <v>1451752021</v>
      </c>
      <c r="K1906" s="9">
        <f>(J1906/86400) + DATE(1970,1,1)</f>
        <v>42371.685428240744</v>
      </c>
      <c r="L1906">
        <v>1447864021</v>
      </c>
      <c r="M1906" s="9">
        <f>(L1906/86400) + DATE(1970,1,1)</f>
        <v>42326.685428240744</v>
      </c>
      <c r="N1906" s="18">
        <f>YEAR(M1906)</f>
        <v>2015</v>
      </c>
      <c r="O1906" s="18">
        <f xml:space="preserve"> ROUND((J1906-L1906)/86400, 0)</f>
        <v>45</v>
      </c>
      <c r="P1906" t="b">
        <v>0</v>
      </c>
      <c r="Q1906">
        <v>2</v>
      </c>
      <c r="R1906" s="14">
        <f>IFERROR(ROUND(E1906/Q1906,2), "N/A")</f>
        <v>25</v>
      </c>
      <c r="S1906" t="b">
        <v>0</v>
      </c>
      <c r="T1906" t="s">
        <v>8277</v>
      </c>
      <c r="U1906" t="s">
        <v>8306</v>
      </c>
    </row>
    <row r="1907" spans="1:21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s="12">
        <f>ROUND(E1907/D1907, 0)</f>
        <v>0</v>
      </c>
      <c r="G1907" t="s">
        <v>8220</v>
      </c>
      <c r="H1907" t="s">
        <v>8223</v>
      </c>
      <c r="I1907" t="s">
        <v>8245</v>
      </c>
      <c r="J1907">
        <v>1410127994</v>
      </c>
      <c r="K1907" s="9">
        <f>(J1907/86400) + DATE(1970,1,1)</f>
        <v>41889.925856481481</v>
      </c>
      <c r="L1907">
        <v>1407535994</v>
      </c>
      <c r="M1907" s="9">
        <f>(L1907/86400) + DATE(1970,1,1)</f>
        <v>41859.925856481481</v>
      </c>
      <c r="N1907" s="18">
        <f>YEAR(M1907)</f>
        <v>2014</v>
      </c>
      <c r="O1907" s="18">
        <f xml:space="preserve"> ROUND((J1907-L1907)/86400, 0)</f>
        <v>30</v>
      </c>
      <c r="P1907" t="b">
        <v>0</v>
      </c>
      <c r="Q1907">
        <v>4</v>
      </c>
      <c r="R1907" s="14">
        <f>IFERROR(ROUND(E1907/Q1907,2), "N/A")</f>
        <v>10.5</v>
      </c>
      <c r="S1907" t="b">
        <v>0</v>
      </c>
      <c r="T1907" t="s">
        <v>8277</v>
      </c>
      <c r="U1907" t="s">
        <v>8306</v>
      </c>
    </row>
    <row r="1908" spans="1:21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s="12">
        <f>ROUND(E1908/D1908, 0)</f>
        <v>0</v>
      </c>
      <c r="G1908" t="s">
        <v>8220</v>
      </c>
      <c r="H1908" t="s">
        <v>8223</v>
      </c>
      <c r="I1908" t="s">
        <v>8245</v>
      </c>
      <c r="J1908">
        <v>1466697983</v>
      </c>
      <c r="K1908" s="9">
        <f>(J1908/86400) + DATE(1970,1,1)</f>
        <v>42544.671099537038</v>
      </c>
      <c r="L1908">
        <v>1464105983</v>
      </c>
      <c r="M1908" s="9">
        <f>(L1908/86400) + DATE(1970,1,1)</f>
        <v>42514.671099537038</v>
      </c>
      <c r="N1908" s="18">
        <f>YEAR(M1908)</f>
        <v>2016</v>
      </c>
      <c r="O1908" s="18">
        <f xml:space="preserve"> ROUND((J1908-L1908)/86400, 0)</f>
        <v>30</v>
      </c>
      <c r="P1908" t="b">
        <v>0</v>
      </c>
      <c r="Q1908">
        <v>99</v>
      </c>
      <c r="R1908" s="14">
        <f>IFERROR(ROUND(E1908/Q1908,2), "N/A")</f>
        <v>215.96</v>
      </c>
      <c r="S1908" t="b">
        <v>0</v>
      </c>
      <c r="T1908" t="s">
        <v>8277</v>
      </c>
      <c r="U1908" t="s">
        <v>8306</v>
      </c>
    </row>
    <row r="1909" spans="1:21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s="12">
        <f>ROUND(E1909/D1909, 0)</f>
        <v>0</v>
      </c>
      <c r="G1909" t="s">
        <v>8220</v>
      </c>
      <c r="H1909" t="s">
        <v>8223</v>
      </c>
      <c r="I1909" t="s">
        <v>8245</v>
      </c>
      <c r="J1909">
        <v>1400853925</v>
      </c>
      <c r="K1909" s="9">
        <f>(J1909/86400) + DATE(1970,1,1)</f>
        <v>41782.587094907409</v>
      </c>
      <c r="L1909">
        <v>1399557925</v>
      </c>
      <c r="M1909" s="9">
        <f>(L1909/86400) + DATE(1970,1,1)</f>
        <v>41767.587094907409</v>
      </c>
      <c r="N1909" s="18">
        <f>YEAR(M1909)</f>
        <v>2014</v>
      </c>
      <c r="O1909" s="18">
        <f xml:space="preserve"> ROUND((J1909-L1909)/86400, 0)</f>
        <v>15</v>
      </c>
      <c r="P1909" t="b">
        <v>0</v>
      </c>
      <c r="Q1909">
        <v>4</v>
      </c>
      <c r="R1909" s="14">
        <f>IFERROR(ROUND(E1909/Q1909,2), "N/A")</f>
        <v>21.25</v>
      </c>
      <c r="S1909" t="b">
        <v>0</v>
      </c>
      <c r="T1909" t="s">
        <v>8277</v>
      </c>
      <c r="U1909" t="s">
        <v>8306</v>
      </c>
    </row>
    <row r="1910" spans="1:21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s="12">
        <f>ROUND(E1910/D1910, 0)</f>
        <v>0</v>
      </c>
      <c r="G1910" t="s">
        <v>8220</v>
      </c>
      <c r="H1910" t="s">
        <v>8223</v>
      </c>
      <c r="I1910" t="s">
        <v>8245</v>
      </c>
      <c r="J1910">
        <v>1483048900</v>
      </c>
      <c r="K1910" s="9">
        <f>(J1910/86400) + DATE(1970,1,1)</f>
        <v>42733.917824074073</v>
      </c>
      <c r="L1910">
        <v>1480456900</v>
      </c>
      <c r="M1910" s="9">
        <f>(L1910/86400) + DATE(1970,1,1)</f>
        <v>42703.917824074073</v>
      </c>
      <c r="N1910" s="18">
        <f>YEAR(M1910)</f>
        <v>2016</v>
      </c>
      <c r="O1910" s="18">
        <f xml:space="preserve"> ROUND((J1910-L1910)/86400, 0)</f>
        <v>30</v>
      </c>
      <c r="P1910" t="b">
        <v>0</v>
      </c>
      <c r="Q1910">
        <v>4</v>
      </c>
      <c r="R1910" s="14">
        <f>IFERROR(ROUND(E1910/Q1910,2), "N/A")</f>
        <v>108.25</v>
      </c>
      <c r="S1910" t="b">
        <v>0</v>
      </c>
      <c r="T1910" t="s">
        <v>8277</v>
      </c>
      <c r="U1910" t="s">
        <v>8306</v>
      </c>
    </row>
    <row r="1911" spans="1:21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s="12">
        <f>ROUND(E1911/D1911, 0)</f>
        <v>0</v>
      </c>
      <c r="G1911" t="s">
        <v>8220</v>
      </c>
      <c r="H1911" t="s">
        <v>8223</v>
      </c>
      <c r="I1911" t="s">
        <v>8245</v>
      </c>
      <c r="J1911">
        <v>1414059479</v>
      </c>
      <c r="K1911" s="9">
        <f>(J1911/86400) + DATE(1970,1,1)</f>
        <v>41935.429155092592</v>
      </c>
      <c r="L1911">
        <v>1411467479</v>
      </c>
      <c r="M1911" s="9">
        <f>(L1911/86400) + DATE(1970,1,1)</f>
        <v>41905.429155092592</v>
      </c>
      <c r="N1911" s="18">
        <f>YEAR(M1911)</f>
        <v>2014</v>
      </c>
      <c r="O1911" s="18">
        <f xml:space="preserve"> ROUND((J1911-L1911)/86400, 0)</f>
        <v>30</v>
      </c>
      <c r="P1911" t="b">
        <v>0</v>
      </c>
      <c r="Q1911">
        <v>38</v>
      </c>
      <c r="R1911" s="14">
        <f>IFERROR(ROUND(E1911/Q1911,2), "N/A")</f>
        <v>129.97</v>
      </c>
      <c r="S1911" t="b">
        <v>0</v>
      </c>
      <c r="T1911" t="s">
        <v>8277</v>
      </c>
      <c r="U1911" t="s">
        <v>8306</v>
      </c>
    </row>
    <row r="1912" spans="1:21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s="12">
        <f>ROUND(E1912/D1912, 0)</f>
        <v>0</v>
      </c>
      <c r="G1912" t="s">
        <v>8220</v>
      </c>
      <c r="H1912" t="s">
        <v>8232</v>
      </c>
      <c r="I1912" t="s">
        <v>8248</v>
      </c>
      <c r="J1912">
        <v>1446331500</v>
      </c>
      <c r="K1912" s="9">
        <f>(J1912/86400) + DATE(1970,1,1)</f>
        <v>42308.947916666672</v>
      </c>
      <c r="L1912">
        <v>1442531217</v>
      </c>
      <c r="M1912" s="9">
        <f>(L1912/86400) + DATE(1970,1,1)</f>
        <v>42264.963159722218</v>
      </c>
      <c r="N1912" s="18">
        <f>YEAR(M1912)</f>
        <v>2015</v>
      </c>
      <c r="O1912" s="18">
        <f xml:space="preserve"> ROUND((J1912-L1912)/86400, 0)</f>
        <v>44</v>
      </c>
      <c r="P1912" t="b">
        <v>0</v>
      </c>
      <c r="Q1912">
        <v>285</v>
      </c>
      <c r="R1912" s="14">
        <f>IFERROR(ROUND(E1912/Q1912,2), "N/A")</f>
        <v>117.49</v>
      </c>
      <c r="S1912" t="b">
        <v>0</v>
      </c>
      <c r="T1912" t="s">
        <v>8277</v>
      </c>
      <c r="U1912" t="s">
        <v>8306</v>
      </c>
    </row>
    <row r="1913" spans="1:21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s="12">
        <f>ROUND(E1913/D1913, 0)</f>
        <v>0</v>
      </c>
      <c r="G1913" t="s">
        <v>8220</v>
      </c>
      <c r="H1913" t="s">
        <v>8227</v>
      </c>
      <c r="I1913" t="s">
        <v>8249</v>
      </c>
      <c r="J1913">
        <v>1407545334</v>
      </c>
      <c r="K1913" s="9">
        <f>(J1913/86400) + DATE(1970,1,1)</f>
        <v>41860.033958333333</v>
      </c>
      <c r="L1913">
        <v>1404953334</v>
      </c>
      <c r="M1913" s="9">
        <f>(L1913/86400) + DATE(1970,1,1)</f>
        <v>41830.033958333333</v>
      </c>
      <c r="N1913" s="18">
        <f>YEAR(M1913)</f>
        <v>2014</v>
      </c>
      <c r="O1913" s="18">
        <f xml:space="preserve"> ROUND((J1913-L1913)/86400, 0)</f>
        <v>30</v>
      </c>
      <c r="P1913" t="b">
        <v>0</v>
      </c>
      <c r="Q1913">
        <v>1</v>
      </c>
      <c r="R1913" s="14">
        <f>IFERROR(ROUND(E1913/Q1913,2), "N/A")</f>
        <v>10</v>
      </c>
      <c r="S1913" t="b">
        <v>0</v>
      </c>
      <c r="T1913" t="s">
        <v>8277</v>
      </c>
      <c r="U1913" t="s">
        <v>8306</v>
      </c>
    </row>
    <row r="1914" spans="1:21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s="12">
        <f>ROUND(E1914/D1914, 0)</f>
        <v>1</v>
      </c>
      <c r="G1914" t="s">
        <v>8220</v>
      </c>
      <c r="H1914" t="s">
        <v>8223</v>
      </c>
      <c r="I1914" t="s">
        <v>8245</v>
      </c>
      <c r="J1914">
        <v>1433395560</v>
      </c>
      <c r="K1914" s="9">
        <f>(J1914/86400) + DATE(1970,1,1)</f>
        <v>42159.226388888885</v>
      </c>
      <c r="L1914">
        <v>1430803560</v>
      </c>
      <c r="M1914" s="9">
        <f>(L1914/86400) + DATE(1970,1,1)</f>
        <v>42129.226388888885</v>
      </c>
      <c r="N1914" s="18">
        <f>YEAR(M1914)</f>
        <v>2015</v>
      </c>
      <c r="O1914" s="18">
        <f xml:space="preserve"> ROUND((J1914-L1914)/86400, 0)</f>
        <v>30</v>
      </c>
      <c r="P1914" t="b">
        <v>0</v>
      </c>
      <c r="Q1914">
        <v>42</v>
      </c>
      <c r="R1914" s="14">
        <f>IFERROR(ROUND(E1914/Q1914,2), "N/A")</f>
        <v>70.599999999999994</v>
      </c>
      <c r="S1914" t="b">
        <v>0</v>
      </c>
      <c r="T1914" t="s">
        <v>8277</v>
      </c>
      <c r="U1914" t="s">
        <v>8306</v>
      </c>
    </row>
    <row r="1915" spans="1:21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s="12">
        <f>ROUND(E1915/D1915, 0)</f>
        <v>0</v>
      </c>
      <c r="G1915" t="s">
        <v>8220</v>
      </c>
      <c r="H1915" t="s">
        <v>8224</v>
      </c>
      <c r="I1915" t="s">
        <v>8246</v>
      </c>
      <c r="J1915">
        <v>1412770578</v>
      </c>
      <c r="K1915" s="9">
        <f>(J1915/86400) + DATE(1970,1,1)</f>
        <v>41920.511319444442</v>
      </c>
      <c r="L1915">
        <v>1410178578</v>
      </c>
      <c r="M1915" s="9">
        <f>(L1915/86400) + DATE(1970,1,1)</f>
        <v>41890.511319444442</v>
      </c>
      <c r="N1915" s="18">
        <f>YEAR(M1915)</f>
        <v>2014</v>
      </c>
      <c r="O1915" s="18">
        <f xml:space="preserve"> ROUND((J1915-L1915)/86400, 0)</f>
        <v>30</v>
      </c>
      <c r="P1915" t="b">
        <v>0</v>
      </c>
      <c r="Q1915">
        <v>26</v>
      </c>
      <c r="R1915" s="14">
        <f>IFERROR(ROUND(E1915/Q1915,2), "N/A")</f>
        <v>24.5</v>
      </c>
      <c r="S1915" t="b">
        <v>0</v>
      </c>
      <c r="T1915" t="s">
        <v>8277</v>
      </c>
      <c r="U1915" t="s">
        <v>8306</v>
      </c>
    </row>
    <row r="1916" spans="1:21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s="12">
        <f>ROUND(E1916/D1916, 0)</f>
        <v>0</v>
      </c>
      <c r="G1916" t="s">
        <v>8220</v>
      </c>
      <c r="H1916" t="s">
        <v>8223</v>
      </c>
      <c r="I1916" t="s">
        <v>8245</v>
      </c>
      <c r="J1916">
        <v>1414814340</v>
      </c>
      <c r="K1916" s="9">
        <f>(J1916/86400) + DATE(1970,1,1)</f>
        <v>41944.165972222225</v>
      </c>
      <c r="L1916">
        <v>1413519073</v>
      </c>
      <c r="M1916" s="9">
        <f>(L1916/86400) + DATE(1970,1,1)</f>
        <v>41929.174456018518</v>
      </c>
      <c r="N1916" s="18">
        <f>YEAR(M1916)</f>
        <v>2014</v>
      </c>
      <c r="O1916" s="18">
        <f xml:space="preserve"> ROUND((J1916-L1916)/86400, 0)</f>
        <v>15</v>
      </c>
      <c r="P1916" t="b">
        <v>0</v>
      </c>
      <c r="Q1916">
        <v>2</v>
      </c>
      <c r="R1916" s="14">
        <f>IFERROR(ROUND(E1916/Q1916,2), "N/A")</f>
        <v>30</v>
      </c>
      <c r="S1916" t="b">
        <v>0</v>
      </c>
      <c r="T1916" t="s">
        <v>8277</v>
      </c>
      <c r="U1916" t="s">
        <v>8306</v>
      </c>
    </row>
    <row r="1917" spans="1:21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s="12">
        <f>ROUND(E1917/D1917, 0)</f>
        <v>0</v>
      </c>
      <c r="G1917" t="s">
        <v>8220</v>
      </c>
      <c r="H1917" t="s">
        <v>8223</v>
      </c>
      <c r="I1917" t="s">
        <v>8245</v>
      </c>
      <c r="J1917">
        <v>1409620222</v>
      </c>
      <c r="K1917" s="9">
        <f>(J1917/86400) + DATE(1970,1,1)</f>
        <v>41884.04886574074</v>
      </c>
      <c r="L1917">
        <v>1407892222</v>
      </c>
      <c r="M1917" s="9">
        <f>(L1917/86400) + DATE(1970,1,1)</f>
        <v>41864.04886574074</v>
      </c>
      <c r="N1917" s="18">
        <f>YEAR(M1917)</f>
        <v>2014</v>
      </c>
      <c r="O1917" s="18">
        <f xml:space="preserve"> ROUND((J1917-L1917)/86400, 0)</f>
        <v>20</v>
      </c>
      <c r="P1917" t="b">
        <v>0</v>
      </c>
      <c r="Q1917">
        <v>4</v>
      </c>
      <c r="R1917" s="14">
        <f>IFERROR(ROUND(E1917/Q1917,2), "N/A")</f>
        <v>2</v>
      </c>
      <c r="S1917" t="b">
        <v>0</v>
      </c>
      <c r="T1917" t="s">
        <v>8277</v>
      </c>
      <c r="U1917" t="s">
        <v>8306</v>
      </c>
    </row>
    <row r="1918" spans="1:21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s="12">
        <f>ROUND(E1918/D1918, 0)</f>
        <v>0</v>
      </c>
      <c r="G1918" t="s">
        <v>8220</v>
      </c>
      <c r="H1918" t="s">
        <v>8223</v>
      </c>
      <c r="I1918" t="s">
        <v>8245</v>
      </c>
      <c r="J1918">
        <v>1478542375</v>
      </c>
      <c r="K1918" s="9">
        <f>(J1918/86400) + DATE(1970,1,1)</f>
        <v>42681.758969907409</v>
      </c>
      <c r="L1918">
        <v>1476378775</v>
      </c>
      <c r="M1918" s="9">
        <f>(L1918/86400) + DATE(1970,1,1)</f>
        <v>42656.717303240745</v>
      </c>
      <c r="N1918" s="18">
        <f>YEAR(M1918)</f>
        <v>2016</v>
      </c>
      <c r="O1918" s="18">
        <f xml:space="preserve"> ROUND((J1918-L1918)/86400, 0)</f>
        <v>25</v>
      </c>
      <c r="P1918" t="b">
        <v>0</v>
      </c>
      <c r="Q1918">
        <v>6</v>
      </c>
      <c r="R1918" s="14">
        <f>IFERROR(ROUND(E1918/Q1918,2), "N/A")</f>
        <v>17</v>
      </c>
      <c r="S1918" t="b">
        <v>0</v>
      </c>
      <c r="T1918" t="s">
        <v>8277</v>
      </c>
      <c r="U1918" t="s">
        <v>8306</v>
      </c>
    </row>
    <row r="1919" spans="1:21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s="12">
        <f>ROUND(E1919/D1919, 0)</f>
        <v>1</v>
      </c>
      <c r="G1919" t="s">
        <v>8220</v>
      </c>
      <c r="H1919" t="s">
        <v>8230</v>
      </c>
      <c r="I1919" t="s">
        <v>8251</v>
      </c>
      <c r="J1919">
        <v>1486708133</v>
      </c>
      <c r="K1919" s="9">
        <f>(J1919/86400) + DATE(1970,1,1)</f>
        <v>42776.270057870366</v>
      </c>
      <c r="L1919">
        <v>1484116133</v>
      </c>
      <c r="M1919" s="9">
        <f>(L1919/86400) + DATE(1970,1,1)</f>
        <v>42746.270057870366</v>
      </c>
      <c r="N1919" s="18">
        <f>YEAR(M1919)</f>
        <v>2017</v>
      </c>
      <c r="O1919" s="18">
        <f xml:space="preserve"> ROUND((J1919-L1919)/86400, 0)</f>
        <v>30</v>
      </c>
      <c r="P1919" t="b">
        <v>0</v>
      </c>
      <c r="Q1919">
        <v>70</v>
      </c>
      <c r="R1919" s="14">
        <f>IFERROR(ROUND(E1919/Q1919,2), "N/A")</f>
        <v>2928.93</v>
      </c>
      <c r="S1919" t="b">
        <v>0</v>
      </c>
      <c r="T1919" t="s">
        <v>8277</v>
      </c>
      <c r="U1919" t="s">
        <v>8306</v>
      </c>
    </row>
    <row r="1920" spans="1:21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s="12">
        <f>ROUND(E1920/D1920, 0)</f>
        <v>0</v>
      </c>
      <c r="G1920" t="s">
        <v>8220</v>
      </c>
      <c r="H1920" t="s">
        <v>8223</v>
      </c>
      <c r="I1920" t="s">
        <v>8245</v>
      </c>
      <c r="J1920">
        <v>1407869851</v>
      </c>
      <c r="K1920" s="9">
        <f>(J1920/86400) + DATE(1970,1,1)</f>
        <v>41863.789942129632</v>
      </c>
      <c r="L1920">
        <v>1404845851</v>
      </c>
      <c r="M1920" s="9">
        <f>(L1920/86400) + DATE(1970,1,1)</f>
        <v>41828.789942129632</v>
      </c>
      <c r="N1920" s="18">
        <f>YEAR(M1920)</f>
        <v>2014</v>
      </c>
      <c r="O1920" s="18">
        <f xml:space="preserve"> ROUND((J1920-L1920)/86400, 0)</f>
        <v>35</v>
      </c>
      <c r="P1920" t="b">
        <v>0</v>
      </c>
      <c r="Q1920">
        <v>9</v>
      </c>
      <c r="R1920" s="14">
        <f>IFERROR(ROUND(E1920/Q1920,2), "N/A")</f>
        <v>28.89</v>
      </c>
      <c r="S1920" t="b">
        <v>0</v>
      </c>
      <c r="T1920" t="s">
        <v>8277</v>
      </c>
      <c r="U1920" t="s">
        <v>8306</v>
      </c>
    </row>
    <row r="1921" spans="1:21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s="12">
        <f>ROUND(E1921/D1921, 0)</f>
        <v>0</v>
      </c>
      <c r="G1921" t="s">
        <v>8220</v>
      </c>
      <c r="H1921" t="s">
        <v>8223</v>
      </c>
      <c r="I1921" t="s">
        <v>8245</v>
      </c>
      <c r="J1921">
        <v>1432069249</v>
      </c>
      <c r="K1921" s="9">
        <f>(J1921/86400) + DATE(1970,1,1)</f>
        <v>42143.875567129631</v>
      </c>
      <c r="L1921">
        <v>1429477249</v>
      </c>
      <c r="M1921" s="9">
        <f>(L1921/86400) + DATE(1970,1,1)</f>
        <v>42113.875567129631</v>
      </c>
      <c r="N1921" s="18">
        <f>YEAR(M1921)</f>
        <v>2015</v>
      </c>
      <c r="O1921" s="18">
        <f xml:space="preserve"> ROUND((J1921-L1921)/86400, 0)</f>
        <v>30</v>
      </c>
      <c r="P1921" t="b">
        <v>0</v>
      </c>
      <c r="Q1921">
        <v>8</v>
      </c>
      <c r="R1921" s="14">
        <f>IFERROR(ROUND(E1921/Q1921,2), "N/A")</f>
        <v>29.63</v>
      </c>
      <c r="S1921" t="b">
        <v>0</v>
      </c>
      <c r="T1921" t="s">
        <v>8277</v>
      </c>
      <c r="U1921" t="s">
        <v>8306</v>
      </c>
    </row>
    <row r="1922" spans="1:21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s="12">
        <f>ROUND(E1922/D1922, 0)</f>
        <v>0</v>
      </c>
      <c r="G1922" t="s">
        <v>8220</v>
      </c>
      <c r="H1922" t="s">
        <v>8224</v>
      </c>
      <c r="I1922" t="s">
        <v>8246</v>
      </c>
      <c r="J1922">
        <v>1445468400</v>
      </c>
      <c r="K1922" s="9">
        <f>(J1922/86400) + DATE(1970,1,1)</f>
        <v>42298.958333333328</v>
      </c>
      <c r="L1922">
        <v>1443042061</v>
      </c>
      <c r="M1922" s="9">
        <f>(L1922/86400) + DATE(1970,1,1)</f>
        <v>42270.875706018516</v>
      </c>
      <c r="N1922" s="18">
        <f>YEAR(M1922)</f>
        <v>2015</v>
      </c>
      <c r="O1922" s="18">
        <f xml:space="preserve"> ROUND((J1922-L1922)/86400, 0)</f>
        <v>28</v>
      </c>
      <c r="P1922" t="b">
        <v>0</v>
      </c>
      <c r="Q1922">
        <v>105</v>
      </c>
      <c r="R1922" s="14">
        <f>IFERROR(ROUND(E1922/Q1922,2), "N/A")</f>
        <v>40.98</v>
      </c>
      <c r="S1922" t="b">
        <v>0</v>
      </c>
      <c r="T1922" t="s">
        <v>8277</v>
      </c>
      <c r="U1922" t="s">
        <v>8306</v>
      </c>
    </row>
    <row r="1923" spans="1:21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s="12">
        <f>ROUND(E1923/D1923, 0)</f>
        <v>1</v>
      </c>
      <c r="G1923" t="s">
        <v>8218</v>
      </c>
      <c r="H1923" t="s">
        <v>8223</v>
      </c>
      <c r="I1923" t="s">
        <v>8245</v>
      </c>
      <c r="J1923">
        <v>1342243143</v>
      </c>
      <c r="K1923" s="9">
        <f>(J1923/86400) + DATE(1970,1,1)</f>
        <v>41104.221562500003</v>
      </c>
      <c r="L1923">
        <v>1339651143</v>
      </c>
      <c r="M1923" s="9">
        <f>(L1923/86400) + DATE(1970,1,1)</f>
        <v>41074.221562500003</v>
      </c>
      <c r="N1923" s="18">
        <f>YEAR(M1923)</f>
        <v>2012</v>
      </c>
      <c r="O1923" s="18">
        <f xml:space="preserve"> ROUND((J1923-L1923)/86400, 0)</f>
        <v>30</v>
      </c>
      <c r="P1923" t="b">
        <v>0</v>
      </c>
      <c r="Q1923">
        <v>38</v>
      </c>
      <c r="R1923" s="14">
        <f>IFERROR(ROUND(E1923/Q1923,2), "N/A")</f>
        <v>54</v>
      </c>
      <c r="S1923" t="b">
        <v>1</v>
      </c>
      <c r="T1923" t="s">
        <v>8283</v>
      </c>
      <c r="U1923" t="s">
        <v>8287</v>
      </c>
    </row>
    <row r="1924" spans="1:21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s="12">
        <f>ROUND(E1924/D1924, 0)</f>
        <v>1</v>
      </c>
      <c r="G1924" t="s">
        <v>8218</v>
      </c>
      <c r="H1924" t="s">
        <v>8223</v>
      </c>
      <c r="I1924" t="s">
        <v>8245</v>
      </c>
      <c r="J1924">
        <v>1386828507</v>
      </c>
      <c r="K1924" s="9">
        <f>(J1924/86400) + DATE(1970,1,1)</f>
        <v>41620.255868055552</v>
      </c>
      <c r="L1924">
        <v>1384236507</v>
      </c>
      <c r="M1924" s="9">
        <f>(L1924/86400) + DATE(1970,1,1)</f>
        <v>41590.255868055552</v>
      </c>
      <c r="N1924" s="18">
        <f>YEAR(M1924)</f>
        <v>2013</v>
      </c>
      <c r="O1924" s="18">
        <f xml:space="preserve"> ROUND((J1924-L1924)/86400, 0)</f>
        <v>30</v>
      </c>
      <c r="P1924" t="b">
        <v>0</v>
      </c>
      <c r="Q1924">
        <v>64</v>
      </c>
      <c r="R1924" s="14">
        <f>IFERROR(ROUND(E1924/Q1924,2), "N/A")</f>
        <v>36.11</v>
      </c>
      <c r="S1924" t="b">
        <v>1</v>
      </c>
      <c r="T1924" t="s">
        <v>8283</v>
      </c>
      <c r="U1924" t="s">
        <v>8287</v>
      </c>
    </row>
    <row r="1925" spans="1:21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s="12">
        <f>ROUND(E1925/D1925, 0)</f>
        <v>2</v>
      </c>
      <c r="G1925" t="s">
        <v>8218</v>
      </c>
      <c r="H1925" t="s">
        <v>8223</v>
      </c>
      <c r="I1925" t="s">
        <v>8245</v>
      </c>
      <c r="J1925">
        <v>1317099540</v>
      </c>
      <c r="K1925" s="9">
        <f>(J1925/86400) + DATE(1970,1,1)</f>
        <v>40813.207638888889</v>
      </c>
      <c r="L1925">
        <v>1313612532</v>
      </c>
      <c r="M1925" s="9">
        <f>(L1925/86400) + DATE(1970,1,1)</f>
        <v>40772.848749999997</v>
      </c>
      <c r="N1925" s="18">
        <f>YEAR(M1925)</f>
        <v>2011</v>
      </c>
      <c r="O1925" s="18">
        <f xml:space="preserve"> ROUND((J1925-L1925)/86400, 0)</f>
        <v>40</v>
      </c>
      <c r="P1925" t="b">
        <v>0</v>
      </c>
      <c r="Q1925">
        <v>13</v>
      </c>
      <c r="R1925" s="14">
        <f>IFERROR(ROUND(E1925/Q1925,2), "N/A")</f>
        <v>23.15</v>
      </c>
      <c r="S1925" t="b">
        <v>1</v>
      </c>
      <c r="T1925" t="s">
        <v>8283</v>
      </c>
      <c r="U1925" t="s">
        <v>8287</v>
      </c>
    </row>
    <row r="1926" spans="1:21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s="12">
        <f>ROUND(E1926/D1926, 0)</f>
        <v>1</v>
      </c>
      <c r="G1926" t="s">
        <v>8218</v>
      </c>
      <c r="H1926" t="s">
        <v>8223</v>
      </c>
      <c r="I1926" t="s">
        <v>8245</v>
      </c>
      <c r="J1926">
        <v>1389814380</v>
      </c>
      <c r="K1926" s="9">
        <f>(J1926/86400) + DATE(1970,1,1)</f>
        <v>41654.814583333333</v>
      </c>
      <c r="L1926">
        <v>1387390555</v>
      </c>
      <c r="M1926" s="9">
        <f>(L1926/86400) + DATE(1970,1,1)</f>
        <v>41626.761053240742</v>
      </c>
      <c r="N1926" s="18">
        <f>YEAR(M1926)</f>
        <v>2013</v>
      </c>
      <c r="O1926" s="18">
        <f xml:space="preserve"> ROUND((J1926-L1926)/86400, 0)</f>
        <v>28</v>
      </c>
      <c r="P1926" t="b">
        <v>0</v>
      </c>
      <c r="Q1926">
        <v>33</v>
      </c>
      <c r="R1926" s="14">
        <f>IFERROR(ROUND(E1926/Q1926,2), "N/A")</f>
        <v>104</v>
      </c>
      <c r="S1926" t="b">
        <v>1</v>
      </c>
      <c r="T1926" t="s">
        <v>8283</v>
      </c>
      <c r="U1926" t="s">
        <v>8287</v>
      </c>
    </row>
    <row r="1927" spans="1:21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s="12">
        <f>ROUND(E1927/D1927, 0)</f>
        <v>1</v>
      </c>
      <c r="G1927" t="s">
        <v>8218</v>
      </c>
      <c r="H1927" t="s">
        <v>8223</v>
      </c>
      <c r="I1927" t="s">
        <v>8245</v>
      </c>
      <c r="J1927">
        <v>1381449600</v>
      </c>
      <c r="K1927" s="9">
        <f>(J1927/86400) + DATE(1970,1,1)</f>
        <v>41558</v>
      </c>
      <c r="L1927">
        <v>1379540288</v>
      </c>
      <c r="M1927" s="9">
        <f>(L1927/86400) + DATE(1970,1,1)</f>
        <v>41535.90148148148</v>
      </c>
      <c r="N1927" s="18">
        <f>YEAR(M1927)</f>
        <v>2013</v>
      </c>
      <c r="O1927" s="18">
        <f xml:space="preserve"> ROUND((J1927-L1927)/86400, 0)</f>
        <v>22</v>
      </c>
      <c r="P1927" t="b">
        <v>0</v>
      </c>
      <c r="Q1927">
        <v>52</v>
      </c>
      <c r="R1927" s="14">
        <f>IFERROR(ROUND(E1927/Q1927,2), "N/A")</f>
        <v>31.83</v>
      </c>
      <c r="S1927" t="b">
        <v>1</v>
      </c>
      <c r="T1927" t="s">
        <v>8283</v>
      </c>
      <c r="U1927" t="s">
        <v>8287</v>
      </c>
    </row>
    <row r="1928" spans="1:21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s="12">
        <f>ROUND(E1928/D1928, 0)</f>
        <v>2</v>
      </c>
      <c r="G1928" t="s">
        <v>8218</v>
      </c>
      <c r="H1928" t="s">
        <v>8223</v>
      </c>
      <c r="I1928" t="s">
        <v>8245</v>
      </c>
      <c r="J1928">
        <v>1288657560</v>
      </c>
      <c r="K1928" s="9">
        <f>(J1928/86400) + DATE(1970,1,1)</f>
        <v>40484.018055555556</v>
      </c>
      <c r="L1928">
        <v>1286319256</v>
      </c>
      <c r="M1928" s="9">
        <f>(L1928/86400) + DATE(1970,1,1)</f>
        <v>40456.954351851848</v>
      </c>
      <c r="N1928" s="18">
        <f>YEAR(M1928)</f>
        <v>2010</v>
      </c>
      <c r="O1928" s="18">
        <f xml:space="preserve"> ROUND((J1928-L1928)/86400, 0)</f>
        <v>27</v>
      </c>
      <c r="P1928" t="b">
        <v>0</v>
      </c>
      <c r="Q1928">
        <v>107</v>
      </c>
      <c r="R1928" s="14">
        <f>IFERROR(ROUND(E1928/Q1928,2), "N/A")</f>
        <v>27.39</v>
      </c>
      <c r="S1928" t="b">
        <v>1</v>
      </c>
      <c r="T1928" t="s">
        <v>8283</v>
      </c>
      <c r="U1928" t="s">
        <v>8287</v>
      </c>
    </row>
    <row r="1929" spans="1:21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s="12">
        <f>ROUND(E1929/D1929, 0)</f>
        <v>1</v>
      </c>
      <c r="G1929" t="s">
        <v>8218</v>
      </c>
      <c r="H1929" t="s">
        <v>8223</v>
      </c>
      <c r="I1929" t="s">
        <v>8245</v>
      </c>
      <c r="J1929">
        <v>1331182740</v>
      </c>
      <c r="K1929" s="9">
        <f>(J1929/86400) + DATE(1970,1,1)</f>
        <v>40976.207638888889</v>
      </c>
      <c r="L1929">
        <v>1329856839</v>
      </c>
      <c r="M1929" s="9">
        <f>(L1929/86400) + DATE(1970,1,1)</f>
        <v>40960.861562500002</v>
      </c>
      <c r="N1929" s="18">
        <f>YEAR(M1929)</f>
        <v>2012</v>
      </c>
      <c r="O1929" s="18">
        <f xml:space="preserve"> ROUND((J1929-L1929)/86400, 0)</f>
        <v>15</v>
      </c>
      <c r="P1929" t="b">
        <v>0</v>
      </c>
      <c r="Q1929">
        <v>11</v>
      </c>
      <c r="R1929" s="14">
        <f>IFERROR(ROUND(E1929/Q1929,2), "N/A")</f>
        <v>56.36</v>
      </c>
      <c r="S1929" t="b">
        <v>1</v>
      </c>
      <c r="T1929" t="s">
        <v>8283</v>
      </c>
      <c r="U1929" t="s">
        <v>8287</v>
      </c>
    </row>
    <row r="1930" spans="1:21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s="12">
        <f>ROUND(E1930/D1930, 0)</f>
        <v>1</v>
      </c>
      <c r="G1930" t="s">
        <v>8218</v>
      </c>
      <c r="H1930" t="s">
        <v>8223</v>
      </c>
      <c r="I1930" t="s">
        <v>8245</v>
      </c>
      <c r="J1930">
        <v>1367940794</v>
      </c>
      <c r="K1930" s="9">
        <f>(J1930/86400) + DATE(1970,1,1)</f>
        <v>41401.6480787037</v>
      </c>
      <c r="L1930">
        <v>1365348794</v>
      </c>
      <c r="M1930" s="9">
        <f>(L1930/86400) + DATE(1970,1,1)</f>
        <v>41371.6480787037</v>
      </c>
      <c r="N1930" s="18">
        <f>YEAR(M1930)</f>
        <v>2013</v>
      </c>
      <c r="O1930" s="18">
        <f xml:space="preserve"> ROUND((J1930-L1930)/86400, 0)</f>
        <v>30</v>
      </c>
      <c r="P1930" t="b">
        <v>0</v>
      </c>
      <c r="Q1930">
        <v>34</v>
      </c>
      <c r="R1930" s="14">
        <f>IFERROR(ROUND(E1930/Q1930,2), "N/A")</f>
        <v>77.349999999999994</v>
      </c>
      <c r="S1930" t="b">
        <v>1</v>
      </c>
      <c r="T1930" t="s">
        <v>8283</v>
      </c>
      <c r="U1930" t="s">
        <v>8287</v>
      </c>
    </row>
    <row r="1931" spans="1:21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s="12">
        <f>ROUND(E1931/D1931, 0)</f>
        <v>1</v>
      </c>
      <c r="G1931" t="s">
        <v>8218</v>
      </c>
      <c r="H1931" t="s">
        <v>8223</v>
      </c>
      <c r="I1931" t="s">
        <v>8245</v>
      </c>
      <c r="J1931">
        <v>1309825866</v>
      </c>
      <c r="K1931" s="9">
        <f>(J1931/86400) + DATE(1970,1,1)</f>
        <v>40729.021597222221</v>
      </c>
      <c r="L1931">
        <v>1306197066</v>
      </c>
      <c r="M1931" s="9">
        <f>(L1931/86400) + DATE(1970,1,1)</f>
        <v>40687.021597222221</v>
      </c>
      <c r="N1931" s="18">
        <f>YEAR(M1931)</f>
        <v>2011</v>
      </c>
      <c r="O1931" s="18">
        <f xml:space="preserve"> ROUND((J1931-L1931)/86400, 0)</f>
        <v>42</v>
      </c>
      <c r="P1931" t="b">
        <v>0</v>
      </c>
      <c r="Q1931">
        <v>75</v>
      </c>
      <c r="R1931" s="14">
        <f>IFERROR(ROUND(E1931/Q1931,2), "N/A")</f>
        <v>42.8</v>
      </c>
      <c r="S1931" t="b">
        <v>1</v>
      </c>
      <c r="T1931" t="s">
        <v>8283</v>
      </c>
      <c r="U1931" t="s">
        <v>8287</v>
      </c>
    </row>
    <row r="1932" spans="1:21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s="12">
        <f>ROUND(E1932/D1932, 0)</f>
        <v>1</v>
      </c>
      <c r="G1932" t="s">
        <v>8218</v>
      </c>
      <c r="H1932" t="s">
        <v>8223</v>
      </c>
      <c r="I1932" t="s">
        <v>8245</v>
      </c>
      <c r="J1932">
        <v>1373203482</v>
      </c>
      <c r="K1932" s="9">
        <f>(J1932/86400) + DATE(1970,1,1)</f>
        <v>41462.558819444443</v>
      </c>
      <c r="L1932">
        <v>1368019482</v>
      </c>
      <c r="M1932" s="9">
        <f>(L1932/86400) + DATE(1970,1,1)</f>
        <v>41402.558819444443</v>
      </c>
      <c r="N1932" s="18">
        <f>YEAR(M1932)</f>
        <v>2013</v>
      </c>
      <c r="O1932" s="18">
        <f xml:space="preserve"> ROUND((J1932-L1932)/86400, 0)</f>
        <v>60</v>
      </c>
      <c r="P1932" t="b">
        <v>0</v>
      </c>
      <c r="Q1932">
        <v>26</v>
      </c>
      <c r="R1932" s="14">
        <f>IFERROR(ROUND(E1932/Q1932,2), "N/A")</f>
        <v>48.85</v>
      </c>
      <c r="S1932" t="b">
        <v>1</v>
      </c>
      <c r="T1932" t="s">
        <v>8283</v>
      </c>
      <c r="U1932" t="s">
        <v>8287</v>
      </c>
    </row>
    <row r="1933" spans="1:21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s="12">
        <f>ROUND(E1933/D1933, 0)</f>
        <v>1</v>
      </c>
      <c r="G1933" t="s">
        <v>8218</v>
      </c>
      <c r="H1933" t="s">
        <v>8223</v>
      </c>
      <c r="I1933" t="s">
        <v>8245</v>
      </c>
      <c r="J1933">
        <v>1337657400</v>
      </c>
      <c r="K1933" s="9">
        <f>(J1933/86400) + DATE(1970,1,1)</f>
        <v>41051.145833333336</v>
      </c>
      <c r="L1933">
        <v>1336512309</v>
      </c>
      <c r="M1933" s="9">
        <f>(L1933/86400) + DATE(1970,1,1)</f>
        <v>41037.892465277779</v>
      </c>
      <c r="N1933" s="18">
        <f>YEAR(M1933)</f>
        <v>2012</v>
      </c>
      <c r="O1933" s="18">
        <f xml:space="preserve"> ROUND((J1933-L1933)/86400, 0)</f>
        <v>13</v>
      </c>
      <c r="P1933" t="b">
        <v>0</v>
      </c>
      <c r="Q1933">
        <v>50</v>
      </c>
      <c r="R1933" s="14">
        <f>IFERROR(ROUND(E1933/Q1933,2), "N/A")</f>
        <v>48.24</v>
      </c>
      <c r="S1933" t="b">
        <v>1</v>
      </c>
      <c r="T1933" t="s">
        <v>8283</v>
      </c>
      <c r="U1933" t="s">
        <v>8287</v>
      </c>
    </row>
    <row r="1934" spans="1:21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s="12">
        <f>ROUND(E1934/D1934, 0)</f>
        <v>1</v>
      </c>
      <c r="G1934" t="s">
        <v>8218</v>
      </c>
      <c r="H1934" t="s">
        <v>8223</v>
      </c>
      <c r="I1934" t="s">
        <v>8245</v>
      </c>
      <c r="J1934">
        <v>1327433173</v>
      </c>
      <c r="K1934" s="9">
        <f>(J1934/86400) + DATE(1970,1,1)</f>
        <v>40932.809872685189</v>
      </c>
      <c r="L1934">
        <v>1325618773</v>
      </c>
      <c r="M1934" s="9">
        <f>(L1934/86400) + DATE(1970,1,1)</f>
        <v>40911.809872685189</v>
      </c>
      <c r="N1934" s="18">
        <f>YEAR(M1934)</f>
        <v>2012</v>
      </c>
      <c r="O1934" s="18">
        <f xml:space="preserve"> ROUND((J1934-L1934)/86400, 0)</f>
        <v>21</v>
      </c>
      <c r="P1934" t="b">
        <v>0</v>
      </c>
      <c r="Q1934">
        <v>80</v>
      </c>
      <c r="R1934" s="14">
        <f>IFERROR(ROUND(E1934/Q1934,2), "N/A")</f>
        <v>70.209999999999994</v>
      </c>
      <c r="S1934" t="b">
        <v>1</v>
      </c>
      <c r="T1934" t="s">
        <v>8283</v>
      </c>
      <c r="U1934" t="s">
        <v>8287</v>
      </c>
    </row>
    <row r="1935" spans="1:21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s="12">
        <f>ROUND(E1935/D1935, 0)</f>
        <v>2</v>
      </c>
      <c r="G1935" t="s">
        <v>8218</v>
      </c>
      <c r="H1935" t="s">
        <v>8223</v>
      </c>
      <c r="I1935" t="s">
        <v>8245</v>
      </c>
      <c r="J1935">
        <v>1411787307</v>
      </c>
      <c r="K1935" s="9">
        <f>(J1935/86400) + DATE(1970,1,1)</f>
        <v>41909.130868055552</v>
      </c>
      <c r="L1935">
        <v>1409195307</v>
      </c>
      <c r="M1935" s="9">
        <f>(L1935/86400) + DATE(1970,1,1)</f>
        <v>41879.130868055552</v>
      </c>
      <c r="N1935" s="18">
        <f>YEAR(M1935)</f>
        <v>2014</v>
      </c>
      <c r="O1935" s="18">
        <f xml:space="preserve"> ROUND((J1935-L1935)/86400, 0)</f>
        <v>30</v>
      </c>
      <c r="P1935" t="b">
        <v>0</v>
      </c>
      <c r="Q1935">
        <v>110</v>
      </c>
      <c r="R1935" s="14">
        <f>IFERROR(ROUND(E1935/Q1935,2), "N/A")</f>
        <v>94.05</v>
      </c>
      <c r="S1935" t="b">
        <v>1</v>
      </c>
      <c r="T1935" t="s">
        <v>8283</v>
      </c>
      <c r="U1935" t="s">
        <v>8287</v>
      </c>
    </row>
    <row r="1936" spans="1:21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s="12">
        <f>ROUND(E1936/D1936, 0)</f>
        <v>1</v>
      </c>
      <c r="G1936" t="s">
        <v>8218</v>
      </c>
      <c r="H1936" t="s">
        <v>8223</v>
      </c>
      <c r="I1936" t="s">
        <v>8245</v>
      </c>
      <c r="J1936">
        <v>1324789200</v>
      </c>
      <c r="K1936" s="9">
        <f>(J1936/86400) + DATE(1970,1,1)</f>
        <v>40902.208333333336</v>
      </c>
      <c r="L1936">
        <v>1321649321</v>
      </c>
      <c r="M1936" s="9">
        <f>(L1936/86400) + DATE(1970,1,1)</f>
        <v>40865.867141203707</v>
      </c>
      <c r="N1936" s="18">
        <f>YEAR(M1936)</f>
        <v>2011</v>
      </c>
      <c r="O1936" s="18">
        <f xml:space="preserve"> ROUND((J1936-L1936)/86400, 0)</f>
        <v>36</v>
      </c>
      <c r="P1936" t="b">
        <v>0</v>
      </c>
      <c r="Q1936">
        <v>77</v>
      </c>
      <c r="R1936" s="14">
        <f>IFERROR(ROUND(E1936/Q1936,2), "N/A")</f>
        <v>80.27</v>
      </c>
      <c r="S1936" t="b">
        <v>1</v>
      </c>
      <c r="T1936" t="s">
        <v>8283</v>
      </c>
      <c r="U1936" t="s">
        <v>8287</v>
      </c>
    </row>
    <row r="1937" spans="1:21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s="12">
        <f>ROUND(E1937/D1937, 0)</f>
        <v>1</v>
      </c>
      <c r="G1937" t="s">
        <v>8218</v>
      </c>
      <c r="H1937" t="s">
        <v>8223</v>
      </c>
      <c r="I1937" t="s">
        <v>8245</v>
      </c>
      <c r="J1937">
        <v>1403326740</v>
      </c>
      <c r="K1937" s="9">
        <f>(J1937/86400) + DATE(1970,1,1)</f>
        <v>41811.207638888889</v>
      </c>
      <c r="L1937">
        <v>1400106171</v>
      </c>
      <c r="M1937" s="9">
        <f>(L1937/86400) + DATE(1970,1,1)</f>
        <v>41773.932534722218</v>
      </c>
      <c r="N1937" s="18">
        <f>YEAR(M1937)</f>
        <v>2014</v>
      </c>
      <c r="O1937" s="18">
        <f xml:space="preserve"> ROUND((J1937-L1937)/86400, 0)</f>
        <v>37</v>
      </c>
      <c r="P1937" t="b">
        <v>0</v>
      </c>
      <c r="Q1937">
        <v>50</v>
      </c>
      <c r="R1937" s="14">
        <f>IFERROR(ROUND(E1937/Q1937,2), "N/A")</f>
        <v>54.2</v>
      </c>
      <c r="S1937" t="b">
        <v>1</v>
      </c>
      <c r="T1937" t="s">
        <v>8283</v>
      </c>
      <c r="U1937" t="s">
        <v>8287</v>
      </c>
    </row>
    <row r="1938" spans="1:21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s="12">
        <f>ROUND(E1938/D1938, 0)</f>
        <v>1</v>
      </c>
      <c r="G1938" t="s">
        <v>8218</v>
      </c>
      <c r="H1938" t="s">
        <v>8223</v>
      </c>
      <c r="I1938" t="s">
        <v>8245</v>
      </c>
      <c r="J1938">
        <v>1323151140</v>
      </c>
      <c r="K1938" s="9">
        <f>(J1938/86400) + DATE(1970,1,1)</f>
        <v>40883.249305555553</v>
      </c>
      <c r="L1938">
        <v>1320528070</v>
      </c>
      <c r="M1938" s="9">
        <f>(L1938/86400) + DATE(1970,1,1)</f>
        <v>40852.889699074076</v>
      </c>
      <c r="N1938" s="18">
        <f>YEAR(M1938)</f>
        <v>2011</v>
      </c>
      <c r="O1938" s="18">
        <f xml:space="preserve"> ROUND((J1938-L1938)/86400, 0)</f>
        <v>30</v>
      </c>
      <c r="P1938" t="b">
        <v>0</v>
      </c>
      <c r="Q1938">
        <v>145</v>
      </c>
      <c r="R1938" s="14">
        <f>IFERROR(ROUND(E1938/Q1938,2), "N/A")</f>
        <v>60.27</v>
      </c>
      <c r="S1938" t="b">
        <v>1</v>
      </c>
      <c r="T1938" t="s">
        <v>8283</v>
      </c>
      <c r="U1938" t="s">
        <v>8287</v>
      </c>
    </row>
    <row r="1939" spans="1:21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s="12">
        <f>ROUND(E1939/D1939, 0)</f>
        <v>2</v>
      </c>
      <c r="G1939" t="s">
        <v>8218</v>
      </c>
      <c r="H1939" t="s">
        <v>8223</v>
      </c>
      <c r="I1939" t="s">
        <v>8245</v>
      </c>
      <c r="J1939">
        <v>1339732740</v>
      </c>
      <c r="K1939" s="9">
        <f>(J1939/86400) + DATE(1970,1,1)</f>
        <v>41075.165972222225</v>
      </c>
      <c r="L1939">
        <v>1338346281</v>
      </c>
      <c r="M1939" s="9">
        <f>(L1939/86400) + DATE(1970,1,1)</f>
        <v>41059.118993055556</v>
      </c>
      <c r="N1939" s="18">
        <f>YEAR(M1939)</f>
        <v>2012</v>
      </c>
      <c r="O1939" s="18">
        <f xml:space="preserve"> ROUND((J1939-L1939)/86400, 0)</f>
        <v>16</v>
      </c>
      <c r="P1939" t="b">
        <v>0</v>
      </c>
      <c r="Q1939">
        <v>29</v>
      </c>
      <c r="R1939" s="14">
        <f>IFERROR(ROUND(E1939/Q1939,2), "N/A")</f>
        <v>38.74</v>
      </c>
      <c r="S1939" t="b">
        <v>1</v>
      </c>
      <c r="T1939" t="s">
        <v>8283</v>
      </c>
      <c r="U1939" t="s">
        <v>8287</v>
      </c>
    </row>
    <row r="1940" spans="1:21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s="12">
        <f>ROUND(E1940/D1940, 0)</f>
        <v>1</v>
      </c>
      <c r="G1940" t="s">
        <v>8218</v>
      </c>
      <c r="H1940" t="s">
        <v>8223</v>
      </c>
      <c r="I1940" t="s">
        <v>8245</v>
      </c>
      <c r="J1940">
        <v>1372741200</v>
      </c>
      <c r="K1940" s="9">
        <f>(J1940/86400) + DATE(1970,1,1)</f>
        <v>41457.208333333336</v>
      </c>
      <c r="L1940">
        <v>1370067231</v>
      </c>
      <c r="M1940" s="9">
        <f>(L1940/86400) + DATE(1970,1,1)</f>
        <v>41426.259618055556</v>
      </c>
      <c r="N1940" s="18">
        <f>YEAR(M1940)</f>
        <v>2013</v>
      </c>
      <c r="O1940" s="18">
        <f xml:space="preserve"> ROUND((J1940-L1940)/86400, 0)</f>
        <v>31</v>
      </c>
      <c r="P1940" t="b">
        <v>0</v>
      </c>
      <c r="Q1940">
        <v>114</v>
      </c>
      <c r="R1940" s="14">
        <f>IFERROR(ROUND(E1940/Q1940,2), "N/A")</f>
        <v>152.54</v>
      </c>
      <c r="S1940" t="b">
        <v>1</v>
      </c>
      <c r="T1940" t="s">
        <v>8283</v>
      </c>
      <c r="U1940" t="s">
        <v>8287</v>
      </c>
    </row>
    <row r="1941" spans="1:21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s="12">
        <f>ROUND(E1941/D1941, 0)</f>
        <v>1</v>
      </c>
      <c r="G1941" t="s">
        <v>8218</v>
      </c>
      <c r="H1941" t="s">
        <v>8223</v>
      </c>
      <c r="I1941" t="s">
        <v>8245</v>
      </c>
      <c r="J1941">
        <v>1362955108</v>
      </c>
      <c r="K1941" s="9">
        <f>(J1941/86400) + DATE(1970,1,1)</f>
        <v>41343.943379629629</v>
      </c>
      <c r="L1941">
        <v>1360366708</v>
      </c>
      <c r="M1941" s="9">
        <f>(L1941/86400) + DATE(1970,1,1)</f>
        <v>41313.985046296293</v>
      </c>
      <c r="N1941" s="18">
        <f>YEAR(M1941)</f>
        <v>2013</v>
      </c>
      <c r="O1941" s="18">
        <f xml:space="preserve"> ROUND((J1941-L1941)/86400, 0)</f>
        <v>30</v>
      </c>
      <c r="P1941" t="b">
        <v>0</v>
      </c>
      <c r="Q1941">
        <v>96</v>
      </c>
      <c r="R1941" s="14">
        <f>IFERROR(ROUND(E1941/Q1941,2), "N/A")</f>
        <v>115.31</v>
      </c>
      <c r="S1941" t="b">
        <v>1</v>
      </c>
      <c r="T1941" t="s">
        <v>8283</v>
      </c>
      <c r="U1941" t="s">
        <v>8287</v>
      </c>
    </row>
    <row r="1942" spans="1:21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s="12">
        <f>ROUND(E1942/D1942, 0)</f>
        <v>2</v>
      </c>
      <c r="G1942" t="s">
        <v>8218</v>
      </c>
      <c r="H1942" t="s">
        <v>8223</v>
      </c>
      <c r="I1942" t="s">
        <v>8245</v>
      </c>
      <c r="J1942">
        <v>1308110340</v>
      </c>
      <c r="K1942" s="9">
        <f>(J1942/86400) + DATE(1970,1,1)</f>
        <v>40709.165972222225</v>
      </c>
      <c r="L1942">
        <v>1304770233</v>
      </c>
      <c r="M1942" s="9">
        <f>(L1942/86400) + DATE(1970,1,1)</f>
        <v>40670.507326388892</v>
      </c>
      <c r="N1942" s="18">
        <f>YEAR(M1942)</f>
        <v>2011</v>
      </c>
      <c r="O1942" s="18">
        <f xml:space="preserve"> ROUND((J1942-L1942)/86400, 0)</f>
        <v>39</v>
      </c>
      <c r="P1942" t="b">
        <v>0</v>
      </c>
      <c r="Q1942">
        <v>31</v>
      </c>
      <c r="R1942" s="14">
        <f>IFERROR(ROUND(E1942/Q1942,2), "N/A")</f>
        <v>35.840000000000003</v>
      </c>
      <c r="S1942" t="b">
        <v>1</v>
      </c>
      <c r="T1942" t="s">
        <v>8283</v>
      </c>
      <c r="U1942" t="s">
        <v>8287</v>
      </c>
    </row>
    <row r="1943" spans="1:21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s="12">
        <f>ROUND(E1943/D1943, 0)</f>
        <v>1</v>
      </c>
      <c r="G1943" t="s">
        <v>8218</v>
      </c>
      <c r="H1943" t="s">
        <v>8223</v>
      </c>
      <c r="I1943" t="s">
        <v>8245</v>
      </c>
      <c r="J1943">
        <v>1400137131</v>
      </c>
      <c r="K1943" s="9">
        <f>(J1943/86400) + DATE(1970,1,1)</f>
        <v>41774.290868055556</v>
      </c>
      <c r="L1943">
        <v>1397545131</v>
      </c>
      <c r="M1943" s="9">
        <f>(L1943/86400) + DATE(1970,1,1)</f>
        <v>41744.290868055556</v>
      </c>
      <c r="N1943" s="18">
        <f>YEAR(M1943)</f>
        <v>2014</v>
      </c>
      <c r="O1943" s="18">
        <f xml:space="preserve"> ROUND((J1943-L1943)/86400, 0)</f>
        <v>30</v>
      </c>
      <c r="P1943" t="b">
        <v>1</v>
      </c>
      <c r="Q1943">
        <v>4883</v>
      </c>
      <c r="R1943" s="14">
        <f>IFERROR(ROUND(E1943/Q1943,2), "N/A")</f>
        <v>64.569999999999993</v>
      </c>
      <c r="S1943" t="b">
        <v>1</v>
      </c>
      <c r="T1943" t="s">
        <v>8277</v>
      </c>
      <c r="U1943" t="s">
        <v>8307</v>
      </c>
    </row>
    <row r="1944" spans="1:21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s="12">
        <f>ROUND(E1944/D1944, 0)</f>
        <v>1</v>
      </c>
      <c r="G1944" t="s">
        <v>8218</v>
      </c>
      <c r="H1944" t="s">
        <v>8223</v>
      </c>
      <c r="I1944" t="s">
        <v>8245</v>
      </c>
      <c r="J1944">
        <v>1309809140</v>
      </c>
      <c r="K1944" s="9">
        <f>(J1944/86400) + DATE(1970,1,1)</f>
        <v>40728.828009259261</v>
      </c>
      <c r="L1944">
        <v>1302033140</v>
      </c>
      <c r="M1944" s="9">
        <f>(L1944/86400) + DATE(1970,1,1)</f>
        <v>40638.828009259261</v>
      </c>
      <c r="N1944" s="18">
        <f>YEAR(M1944)</f>
        <v>2011</v>
      </c>
      <c r="O1944" s="18">
        <f xml:space="preserve"> ROUND((J1944-L1944)/86400, 0)</f>
        <v>90</v>
      </c>
      <c r="P1944" t="b">
        <v>1</v>
      </c>
      <c r="Q1944">
        <v>95</v>
      </c>
      <c r="R1944" s="14">
        <f>IFERROR(ROUND(E1944/Q1944,2), "N/A")</f>
        <v>87.44</v>
      </c>
      <c r="S1944" t="b">
        <v>1</v>
      </c>
      <c r="T1944" t="s">
        <v>8277</v>
      </c>
      <c r="U1944" t="s">
        <v>8307</v>
      </c>
    </row>
    <row r="1945" spans="1:21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s="12">
        <f>ROUND(E1945/D1945, 0)</f>
        <v>17</v>
      </c>
      <c r="G1945" t="s">
        <v>8218</v>
      </c>
      <c r="H1945" t="s">
        <v>8223</v>
      </c>
      <c r="I1945" t="s">
        <v>8245</v>
      </c>
      <c r="J1945">
        <v>1470896916</v>
      </c>
      <c r="K1945" s="9">
        <f>(J1945/86400) + DATE(1970,1,1)</f>
        <v>42593.269861111112</v>
      </c>
      <c r="L1945">
        <v>1467008916</v>
      </c>
      <c r="M1945" s="9">
        <f>(L1945/86400) + DATE(1970,1,1)</f>
        <v>42548.269861111112</v>
      </c>
      <c r="N1945" s="18">
        <f>YEAR(M1945)</f>
        <v>2016</v>
      </c>
      <c r="O1945" s="18">
        <f xml:space="preserve"> ROUND((J1945-L1945)/86400, 0)</f>
        <v>45</v>
      </c>
      <c r="P1945" t="b">
        <v>1</v>
      </c>
      <c r="Q1945">
        <v>2478</v>
      </c>
      <c r="R1945" s="14">
        <f>IFERROR(ROUND(E1945/Q1945,2), "N/A")</f>
        <v>68.819999999999993</v>
      </c>
      <c r="S1945" t="b">
        <v>1</v>
      </c>
      <c r="T1945" t="s">
        <v>8277</v>
      </c>
      <c r="U1945" t="s">
        <v>8307</v>
      </c>
    </row>
    <row r="1946" spans="1:21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s="12">
        <f>ROUND(E1946/D1946, 0)</f>
        <v>8</v>
      </c>
      <c r="G1946" t="s">
        <v>8218</v>
      </c>
      <c r="H1946" t="s">
        <v>8223</v>
      </c>
      <c r="I1946" t="s">
        <v>8245</v>
      </c>
      <c r="J1946">
        <v>1398952890</v>
      </c>
      <c r="K1946" s="9">
        <f>(J1946/86400) + DATE(1970,1,1)</f>
        <v>41760.584374999999</v>
      </c>
      <c r="L1946">
        <v>1396360890</v>
      </c>
      <c r="M1946" s="9">
        <f>(L1946/86400) + DATE(1970,1,1)</f>
        <v>41730.584374999999</v>
      </c>
      <c r="N1946" s="18">
        <f>YEAR(M1946)</f>
        <v>2014</v>
      </c>
      <c r="O1946" s="18">
        <f xml:space="preserve"> ROUND((J1946-L1946)/86400, 0)</f>
        <v>30</v>
      </c>
      <c r="P1946" t="b">
        <v>1</v>
      </c>
      <c r="Q1946">
        <v>1789</v>
      </c>
      <c r="R1946" s="14">
        <f>IFERROR(ROUND(E1946/Q1946,2), "N/A")</f>
        <v>176.2</v>
      </c>
      <c r="S1946" t="b">
        <v>1</v>
      </c>
      <c r="T1946" t="s">
        <v>8277</v>
      </c>
      <c r="U1946" t="s">
        <v>8307</v>
      </c>
    </row>
    <row r="1947" spans="1:21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s="12">
        <f>ROUND(E1947/D1947, 0)</f>
        <v>3</v>
      </c>
      <c r="G1947" t="s">
        <v>8218</v>
      </c>
      <c r="H1947" t="s">
        <v>8226</v>
      </c>
      <c r="I1947" t="s">
        <v>8248</v>
      </c>
      <c r="J1947">
        <v>1436680958</v>
      </c>
      <c r="K1947" s="9">
        <f>(J1947/86400) + DATE(1970,1,1)</f>
        <v>42197.251828703702</v>
      </c>
      <c r="L1947">
        <v>1433224958</v>
      </c>
      <c r="M1947" s="9">
        <f>(L1947/86400) + DATE(1970,1,1)</f>
        <v>42157.251828703702</v>
      </c>
      <c r="N1947" s="18">
        <f>YEAR(M1947)</f>
        <v>2015</v>
      </c>
      <c r="O1947" s="18">
        <f xml:space="preserve"> ROUND((J1947-L1947)/86400, 0)</f>
        <v>40</v>
      </c>
      <c r="P1947" t="b">
        <v>1</v>
      </c>
      <c r="Q1947">
        <v>680</v>
      </c>
      <c r="R1947" s="14">
        <f>IFERROR(ROUND(E1947/Q1947,2), "N/A")</f>
        <v>511.79</v>
      </c>
      <c r="S1947" t="b">
        <v>1</v>
      </c>
      <c r="T1947" t="s">
        <v>8277</v>
      </c>
      <c r="U1947" t="s">
        <v>8307</v>
      </c>
    </row>
    <row r="1948" spans="1:21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s="12">
        <f>ROUND(E1948/D1948, 0)</f>
        <v>1</v>
      </c>
      <c r="G1948" t="s">
        <v>8218</v>
      </c>
      <c r="H1948" t="s">
        <v>8223</v>
      </c>
      <c r="I1948" t="s">
        <v>8245</v>
      </c>
      <c r="J1948">
        <v>1397961361</v>
      </c>
      <c r="K1948" s="9">
        <f>(J1948/86400) + DATE(1970,1,1)</f>
        <v>41749.108344907407</v>
      </c>
      <c r="L1948">
        <v>1392780961</v>
      </c>
      <c r="M1948" s="9">
        <f>(L1948/86400) + DATE(1970,1,1)</f>
        <v>41689.150011574078</v>
      </c>
      <c r="N1948" s="18">
        <f>YEAR(M1948)</f>
        <v>2014</v>
      </c>
      <c r="O1948" s="18">
        <f xml:space="preserve"> ROUND((J1948-L1948)/86400, 0)</f>
        <v>60</v>
      </c>
      <c r="P1948" t="b">
        <v>1</v>
      </c>
      <c r="Q1948">
        <v>70</v>
      </c>
      <c r="R1948" s="14">
        <f>IFERROR(ROUND(E1948/Q1948,2), "N/A")</f>
        <v>160.44</v>
      </c>
      <c r="S1948" t="b">
        <v>1</v>
      </c>
      <c r="T1948" t="s">
        <v>8277</v>
      </c>
      <c r="U1948" t="s">
        <v>8307</v>
      </c>
    </row>
    <row r="1949" spans="1:21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s="12">
        <f>ROUND(E1949/D1949, 0)</f>
        <v>1</v>
      </c>
      <c r="G1949" t="s">
        <v>8218</v>
      </c>
      <c r="H1949" t="s">
        <v>8223</v>
      </c>
      <c r="I1949" t="s">
        <v>8245</v>
      </c>
      <c r="J1949">
        <v>1258955940</v>
      </c>
      <c r="K1949" s="9">
        <f>(J1949/86400) + DATE(1970,1,1)</f>
        <v>40140.249305555553</v>
      </c>
      <c r="L1949">
        <v>1255730520</v>
      </c>
      <c r="M1949" s="9">
        <f>(L1949/86400) + DATE(1970,1,1)</f>
        <v>40102.918055555558</v>
      </c>
      <c r="N1949" s="18">
        <f>YEAR(M1949)</f>
        <v>2009</v>
      </c>
      <c r="O1949" s="18">
        <f xml:space="preserve"> ROUND((J1949-L1949)/86400, 0)</f>
        <v>37</v>
      </c>
      <c r="P1949" t="b">
        <v>1</v>
      </c>
      <c r="Q1949">
        <v>23</v>
      </c>
      <c r="R1949" s="14">
        <f>IFERROR(ROUND(E1949/Q1949,2), "N/A")</f>
        <v>35</v>
      </c>
      <c r="S1949" t="b">
        <v>1</v>
      </c>
      <c r="T1949" t="s">
        <v>8277</v>
      </c>
      <c r="U1949" t="s">
        <v>8307</v>
      </c>
    </row>
    <row r="1950" spans="1:21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s="12">
        <f>ROUND(E1950/D1950, 0)</f>
        <v>8</v>
      </c>
      <c r="G1950" t="s">
        <v>8218</v>
      </c>
      <c r="H1950" t="s">
        <v>8223</v>
      </c>
      <c r="I1950" t="s">
        <v>8245</v>
      </c>
      <c r="J1950">
        <v>1465232520</v>
      </c>
      <c r="K1950" s="9">
        <f>(J1950/86400) + DATE(1970,1,1)</f>
        <v>42527.709722222222</v>
      </c>
      <c r="L1950">
        <v>1460557809</v>
      </c>
      <c r="M1950" s="9">
        <f>(L1950/86400) + DATE(1970,1,1)</f>
        <v>42473.604270833333</v>
      </c>
      <c r="N1950" s="18">
        <f>YEAR(M1950)</f>
        <v>2016</v>
      </c>
      <c r="O1950" s="18">
        <f xml:space="preserve"> ROUND((J1950-L1950)/86400, 0)</f>
        <v>54</v>
      </c>
      <c r="P1950" t="b">
        <v>1</v>
      </c>
      <c r="Q1950">
        <v>4245</v>
      </c>
      <c r="R1950" s="14">
        <f>IFERROR(ROUND(E1950/Q1950,2), "N/A")</f>
        <v>188.51</v>
      </c>
      <c r="S1950" t="b">
        <v>1</v>
      </c>
      <c r="T1950" t="s">
        <v>8277</v>
      </c>
      <c r="U1950" t="s">
        <v>8307</v>
      </c>
    </row>
    <row r="1951" spans="1:21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s="12">
        <f>ROUND(E1951/D1951, 0)</f>
        <v>1</v>
      </c>
      <c r="G1951" t="s">
        <v>8218</v>
      </c>
      <c r="H1951" t="s">
        <v>8224</v>
      </c>
      <c r="I1951" t="s">
        <v>8246</v>
      </c>
      <c r="J1951">
        <v>1404986951</v>
      </c>
      <c r="K1951" s="9">
        <f>(J1951/86400) + DATE(1970,1,1)</f>
        <v>41830.423043981486</v>
      </c>
      <c r="L1951">
        <v>1402394951</v>
      </c>
      <c r="M1951" s="9">
        <f>(L1951/86400) + DATE(1970,1,1)</f>
        <v>41800.423043981486</v>
      </c>
      <c r="N1951" s="18">
        <f>YEAR(M1951)</f>
        <v>2014</v>
      </c>
      <c r="O1951" s="18">
        <f xml:space="preserve"> ROUND((J1951-L1951)/86400, 0)</f>
        <v>30</v>
      </c>
      <c r="P1951" t="b">
        <v>1</v>
      </c>
      <c r="Q1951">
        <v>943</v>
      </c>
      <c r="R1951" s="14">
        <f>IFERROR(ROUND(E1951/Q1951,2), "N/A")</f>
        <v>56.2</v>
      </c>
      <c r="S1951" t="b">
        <v>1</v>
      </c>
      <c r="T1951" t="s">
        <v>8277</v>
      </c>
      <c r="U1951" t="s">
        <v>8307</v>
      </c>
    </row>
    <row r="1952" spans="1:21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s="12">
        <f>ROUND(E1952/D1952, 0)</f>
        <v>2</v>
      </c>
      <c r="G1952" t="s">
        <v>8218</v>
      </c>
      <c r="H1952" t="s">
        <v>8223</v>
      </c>
      <c r="I1952" t="s">
        <v>8245</v>
      </c>
      <c r="J1952">
        <v>1303446073</v>
      </c>
      <c r="K1952" s="9">
        <f>(J1952/86400) + DATE(1970,1,1)</f>
        <v>40655.181400462963</v>
      </c>
      <c r="L1952">
        <v>1300767673</v>
      </c>
      <c r="M1952" s="9">
        <f>(L1952/86400) + DATE(1970,1,1)</f>
        <v>40624.181400462963</v>
      </c>
      <c r="N1952" s="18">
        <f>YEAR(M1952)</f>
        <v>2011</v>
      </c>
      <c r="O1952" s="18">
        <f xml:space="preserve"> ROUND((J1952-L1952)/86400, 0)</f>
        <v>31</v>
      </c>
      <c r="P1952" t="b">
        <v>1</v>
      </c>
      <c r="Q1952">
        <v>1876</v>
      </c>
      <c r="R1952" s="14">
        <f>IFERROR(ROUND(E1952/Q1952,2), "N/A")</f>
        <v>51.31</v>
      </c>
      <c r="S1952" t="b">
        <v>1</v>
      </c>
      <c r="T1952" t="s">
        <v>8277</v>
      </c>
      <c r="U1952" t="s">
        <v>8307</v>
      </c>
    </row>
    <row r="1953" spans="1:21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s="12">
        <f>ROUND(E1953/D1953, 0)</f>
        <v>2</v>
      </c>
      <c r="G1953" t="s">
        <v>8218</v>
      </c>
      <c r="H1953" t="s">
        <v>8223</v>
      </c>
      <c r="I1953" t="s">
        <v>8245</v>
      </c>
      <c r="J1953">
        <v>1478516737</v>
      </c>
      <c r="K1953" s="9">
        <f>(J1953/86400) + DATE(1970,1,1)</f>
        <v>42681.462233796294</v>
      </c>
      <c r="L1953">
        <v>1475921137</v>
      </c>
      <c r="M1953" s="9">
        <f>(L1953/86400) + DATE(1970,1,1)</f>
        <v>42651.420567129629</v>
      </c>
      <c r="N1953" s="18">
        <f>YEAR(M1953)</f>
        <v>2016</v>
      </c>
      <c r="O1953" s="18">
        <f xml:space="preserve"> ROUND((J1953-L1953)/86400, 0)</f>
        <v>30</v>
      </c>
      <c r="P1953" t="b">
        <v>1</v>
      </c>
      <c r="Q1953">
        <v>834</v>
      </c>
      <c r="R1953" s="14">
        <f>IFERROR(ROUND(E1953/Q1953,2), "N/A")</f>
        <v>127.36</v>
      </c>
      <c r="S1953" t="b">
        <v>1</v>
      </c>
      <c r="T1953" t="s">
        <v>8277</v>
      </c>
      <c r="U1953" t="s">
        <v>8307</v>
      </c>
    </row>
    <row r="1954" spans="1:21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s="12">
        <f>ROUND(E1954/D1954, 0)</f>
        <v>2</v>
      </c>
      <c r="G1954" t="s">
        <v>8218</v>
      </c>
      <c r="H1954" t="s">
        <v>8228</v>
      </c>
      <c r="I1954" t="s">
        <v>8250</v>
      </c>
      <c r="J1954">
        <v>1381934015</v>
      </c>
      <c r="K1954" s="9">
        <f>(J1954/86400) + DATE(1970,1,1)</f>
        <v>41563.60665509259</v>
      </c>
      <c r="L1954">
        <v>1378737215</v>
      </c>
      <c r="M1954" s="9">
        <f>(L1954/86400) + DATE(1970,1,1)</f>
        <v>41526.60665509259</v>
      </c>
      <c r="N1954" s="18">
        <f>YEAR(M1954)</f>
        <v>2013</v>
      </c>
      <c r="O1954" s="18">
        <f xml:space="preserve"> ROUND((J1954-L1954)/86400, 0)</f>
        <v>37</v>
      </c>
      <c r="P1954" t="b">
        <v>1</v>
      </c>
      <c r="Q1954">
        <v>682</v>
      </c>
      <c r="R1954" s="14">
        <f>IFERROR(ROUND(E1954/Q1954,2), "N/A")</f>
        <v>101.86</v>
      </c>
      <c r="S1954" t="b">
        <v>1</v>
      </c>
      <c r="T1954" t="s">
        <v>8277</v>
      </c>
      <c r="U1954" t="s">
        <v>8307</v>
      </c>
    </row>
    <row r="1955" spans="1:21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s="12">
        <f>ROUND(E1955/D1955, 0)</f>
        <v>2</v>
      </c>
      <c r="G1955" t="s">
        <v>8218</v>
      </c>
      <c r="H1955" t="s">
        <v>8223</v>
      </c>
      <c r="I1955" t="s">
        <v>8245</v>
      </c>
      <c r="J1955">
        <v>1330657200</v>
      </c>
      <c r="K1955" s="9">
        <f>(J1955/86400) + DATE(1970,1,1)</f>
        <v>40970.125</v>
      </c>
      <c r="L1955">
        <v>1328158065</v>
      </c>
      <c r="M1955" s="9">
        <f>(L1955/86400) + DATE(1970,1,1)</f>
        <v>40941.199826388889</v>
      </c>
      <c r="N1955" s="18">
        <f>YEAR(M1955)</f>
        <v>2012</v>
      </c>
      <c r="O1955" s="18">
        <f xml:space="preserve"> ROUND((J1955-L1955)/86400, 0)</f>
        <v>29</v>
      </c>
      <c r="P1955" t="b">
        <v>1</v>
      </c>
      <c r="Q1955">
        <v>147</v>
      </c>
      <c r="R1955" s="14">
        <f>IFERROR(ROUND(E1955/Q1955,2), "N/A")</f>
        <v>230.56</v>
      </c>
      <c r="S1955" t="b">
        <v>1</v>
      </c>
      <c r="T1955" t="s">
        <v>8277</v>
      </c>
      <c r="U1955" t="s">
        <v>8307</v>
      </c>
    </row>
    <row r="1956" spans="1:21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s="12">
        <f>ROUND(E1956/D1956, 0)</f>
        <v>7</v>
      </c>
      <c r="G1956" t="s">
        <v>8218</v>
      </c>
      <c r="H1956" t="s">
        <v>8223</v>
      </c>
      <c r="I1956" t="s">
        <v>8245</v>
      </c>
      <c r="J1956">
        <v>1457758800</v>
      </c>
      <c r="K1956" s="9">
        <f>(J1956/86400) + DATE(1970,1,1)</f>
        <v>42441.208333333328</v>
      </c>
      <c r="L1956">
        <v>1453730176</v>
      </c>
      <c r="M1956" s="9">
        <f>(L1956/86400) + DATE(1970,1,1)</f>
        <v>42394.580740740741</v>
      </c>
      <c r="N1956" s="18">
        <f>YEAR(M1956)</f>
        <v>2016</v>
      </c>
      <c r="O1956" s="18">
        <f xml:space="preserve"> ROUND((J1956-L1956)/86400, 0)</f>
        <v>47</v>
      </c>
      <c r="P1956" t="b">
        <v>1</v>
      </c>
      <c r="Q1956">
        <v>415</v>
      </c>
      <c r="R1956" s="14">
        <f>IFERROR(ROUND(E1956/Q1956,2), "N/A")</f>
        <v>842.11</v>
      </c>
      <c r="S1956" t="b">
        <v>1</v>
      </c>
      <c r="T1956" t="s">
        <v>8277</v>
      </c>
      <c r="U1956" t="s">
        <v>8307</v>
      </c>
    </row>
    <row r="1957" spans="1:21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s="12">
        <f>ROUND(E1957/D1957, 0)</f>
        <v>4</v>
      </c>
      <c r="G1957" t="s">
        <v>8218</v>
      </c>
      <c r="H1957" t="s">
        <v>8223</v>
      </c>
      <c r="I1957" t="s">
        <v>8245</v>
      </c>
      <c r="J1957">
        <v>1337799600</v>
      </c>
      <c r="K1957" s="9">
        <f>(J1957/86400) + DATE(1970,1,1)</f>
        <v>41052.791666666664</v>
      </c>
      <c r="L1957">
        <v>1334989881</v>
      </c>
      <c r="M1957" s="9">
        <f>(L1957/86400) + DATE(1970,1,1)</f>
        <v>41020.271770833337</v>
      </c>
      <c r="N1957" s="18">
        <f>YEAR(M1957)</f>
        <v>2012</v>
      </c>
      <c r="O1957" s="18">
        <f xml:space="preserve"> ROUND((J1957-L1957)/86400, 0)</f>
        <v>33</v>
      </c>
      <c r="P1957" t="b">
        <v>1</v>
      </c>
      <c r="Q1957">
        <v>290</v>
      </c>
      <c r="R1957" s="14">
        <f>IFERROR(ROUND(E1957/Q1957,2), "N/A")</f>
        <v>577.28</v>
      </c>
      <c r="S1957" t="b">
        <v>1</v>
      </c>
      <c r="T1957" t="s">
        <v>8277</v>
      </c>
      <c r="U1957" t="s">
        <v>8307</v>
      </c>
    </row>
    <row r="1958" spans="1:21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s="12">
        <f>ROUND(E1958/D1958, 0)</f>
        <v>3</v>
      </c>
      <c r="G1958" t="s">
        <v>8218</v>
      </c>
      <c r="H1958" t="s">
        <v>8223</v>
      </c>
      <c r="I1958" t="s">
        <v>8245</v>
      </c>
      <c r="J1958">
        <v>1429391405</v>
      </c>
      <c r="K1958" s="9">
        <f>(J1958/86400) + DATE(1970,1,1)</f>
        <v>42112.882002314815</v>
      </c>
      <c r="L1958">
        <v>1425507005</v>
      </c>
      <c r="M1958" s="9">
        <f>(L1958/86400) + DATE(1970,1,1)</f>
        <v>42067.923668981486</v>
      </c>
      <c r="N1958" s="18">
        <f>YEAR(M1958)</f>
        <v>2015</v>
      </c>
      <c r="O1958" s="18">
        <f xml:space="preserve"> ROUND((J1958-L1958)/86400, 0)</f>
        <v>45</v>
      </c>
      <c r="P1958" t="b">
        <v>1</v>
      </c>
      <c r="Q1958">
        <v>365</v>
      </c>
      <c r="R1958" s="14">
        <f>IFERROR(ROUND(E1958/Q1958,2), "N/A")</f>
        <v>483.34</v>
      </c>
      <c r="S1958" t="b">
        <v>1</v>
      </c>
      <c r="T1958" t="s">
        <v>8277</v>
      </c>
      <c r="U1958" t="s">
        <v>8307</v>
      </c>
    </row>
    <row r="1959" spans="1:21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s="12">
        <f>ROUND(E1959/D1959, 0)</f>
        <v>2</v>
      </c>
      <c r="G1959" t="s">
        <v>8218</v>
      </c>
      <c r="H1959" t="s">
        <v>8223</v>
      </c>
      <c r="I1959" t="s">
        <v>8245</v>
      </c>
      <c r="J1959">
        <v>1351304513</v>
      </c>
      <c r="K1959" s="9">
        <f>(J1959/86400) + DATE(1970,1,1)</f>
        <v>41209.098530092597</v>
      </c>
      <c r="L1959">
        <v>1348712513</v>
      </c>
      <c r="M1959" s="9">
        <f>(L1959/86400) + DATE(1970,1,1)</f>
        <v>41179.098530092597</v>
      </c>
      <c r="N1959" s="18">
        <f>YEAR(M1959)</f>
        <v>2012</v>
      </c>
      <c r="O1959" s="18">
        <f xml:space="preserve"> ROUND((J1959-L1959)/86400, 0)</f>
        <v>30</v>
      </c>
      <c r="P1959" t="b">
        <v>1</v>
      </c>
      <c r="Q1959">
        <v>660</v>
      </c>
      <c r="R1959" s="14">
        <f>IFERROR(ROUND(E1959/Q1959,2), "N/A")</f>
        <v>76.14</v>
      </c>
      <c r="S1959" t="b">
        <v>1</v>
      </c>
      <c r="T1959" t="s">
        <v>8277</v>
      </c>
      <c r="U1959" t="s">
        <v>8307</v>
      </c>
    </row>
    <row r="1960" spans="1:21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s="12">
        <f>ROUND(E1960/D1960, 0)</f>
        <v>14</v>
      </c>
      <c r="G1960" t="s">
        <v>8218</v>
      </c>
      <c r="H1960" t="s">
        <v>8223</v>
      </c>
      <c r="I1960" t="s">
        <v>8245</v>
      </c>
      <c r="J1960">
        <v>1364078561</v>
      </c>
      <c r="K1960" s="9">
        <f>(J1960/86400) + DATE(1970,1,1)</f>
        <v>41356.94630787037</v>
      </c>
      <c r="L1960">
        <v>1361490161</v>
      </c>
      <c r="M1960" s="9">
        <f>(L1960/86400) + DATE(1970,1,1)</f>
        <v>41326.987974537034</v>
      </c>
      <c r="N1960" s="18">
        <f>YEAR(M1960)</f>
        <v>2013</v>
      </c>
      <c r="O1960" s="18">
        <f xml:space="preserve"> ROUND((J1960-L1960)/86400, 0)</f>
        <v>30</v>
      </c>
      <c r="P1960" t="b">
        <v>1</v>
      </c>
      <c r="Q1960">
        <v>1356</v>
      </c>
      <c r="R1960" s="14">
        <f>IFERROR(ROUND(E1960/Q1960,2), "N/A")</f>
        <v>74.11</v>
      </c>
      <c r="S1960" t="b">
        <v>1</v>
      </c>
      <c r="T1960" t="s">
        <v>8277</v>
      </c>
      <c r="U1960" t="s">
        <v>8307</v>
      </c>
    </row>
    <row r="1961" spans="1:21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s="12">
        <f>ROUND(E1961/D1961, 0)</f>
        <v>2</v>
      </c>
      <c r="G1961" t="s">
        <v>8218</v>
      </c>
      <c r="H1961" t="s">
        <v>8223</v>
      </c>
      <c r="I1961" t="s">
        <v>8245</v>
      </c>
      <c r="J1961">
        <v>1412121600</v>
      </c>
      <c r="K1961" s="9">
        <f>(J1961/86400) + DATE(1970,1,1)</f>
        <v>41913</v>
      </c>
      <c r="L1961">
        <v>1408565860</v>
      </c>
      <c r="M1961" s="9">
        <f>(L1961/86400) + DATE(1970,1,1)</f>
        <v>41871.845601851848</v>
      </c>
      <c r="N1961" s="18">
        <f>YEAR(M1961)</f>
        <v>2014</v>
      </c>
      <c r="O1961" s="18">
        <f xml:space="preserve"> ROUND((J1961-L1961)/86400, 0)</f>
        <v>41</v>
      </c>
      <c r="P1961" t="b">
        <v>1</v>
      </c>
      <c r="Q1961">
        <v>424</v>
      </c>
      <c r="R1961" s="14">
        <f>IFERROR(ROUND(E1961/Q1961,2), "N/A")</f>
        <v>36.97</v>
      </c>
      <c r="S1961" t="b">
        <v>1</v>
      </c>
      <c r="T1961" t="s">
        <v>8277</v>
      </c>
      <c r="U1961" t="s">
        <v>8307</v>
      </c>
    </row>
    <row r="1962" spans="1:21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s="12">
        <f>ROUND(E1962/D1962, 0)</f>
        <v>1</v>
      </c>
      <c r="G1962" t="s">
        <v>8218</v>
      </c>
      <c r="H1962" t="s">
        <v>8234</v>
      </c>
      <c r="I1962" t="s">
        <v>8254</v>
      </c>
      <c r="J1962">
        <v>1419151341</v>
      </c>
      <c r="K1962" s="9">
        <f>(J1962/86400) + DATE(1970,1,1)</f>
        <v>41994.362743055557</v>
      </c>
      <c r="L1962">
        <v>1416559341</v>
      </c>
      <c r="M1962" s="9">
        <f>(L1962/86400) + DATE(1970,1,1)</f>
        <v>41964.362743055557</v>
      </c>
      <c r="N1962" s="18">
        <f>YEAR(M1962)</f>
        <v>2014</v>
      </c>
      <c r="O1962" s="18">
        <f xml:space="preserve"> ROUND((J1962-L1962)/86400, 0)</f>
        <v>30</v>
      </c>
      <c r="P1962" t="b">
        <v>1</v>
      </c>
      <c r="Q1962">
        <v>33</v>
      </c>
      <c r="R1962" s="14">
        <f>IFERROR(ROUND(E1962/Q1962,2), "N/A")</f>
        <v>2500.9699999999998</v>
      </c>
      <c r="S1962" t="b">
        <v>1</v>
      </c>
      <c r="T1962" t="s">
        <v>8277</v>
      </c>
      <c r="U1962" t="s">
        <v>8307</v>
      </c>
    </row>
    <row r="1963" spans="1:21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s="12">
        <f>ROUND(E1963/D1963, 0)</f>
        <v>11</v>
      </c>
      <c r="G1963" t="s">
        <v>8218</v>
      </c>
      <c r="H1963" t="s">
        <v>8223</v>
      </c>
      <c r="I1963" t="s">
        <v>8245</v>
      </c>
      <c r="J1963">
        <v>1349495940</v>
      </c>
      <c r="K1963" s="9">
        <f>(J1963/86400) + DATE(1970,1,1)</f>
        <v>41188.165972222225</v>
      </c>
      <c r="L1963">
        <v>1346042417</v>
      </c>
      <c r="M1963" s="9">
        <f>(L1963/86400) + DATE(1970,1,1)</f>
        <v>41148.194641203707</v>
      </c>
      <c r="N1963" s="18">
        <f>YEAR(M1963)</f>
        <v>2012</v>
      </c>
      <c r="O1963" s="18">
        <f xml:space="preserve"> ROUND((J1963-L1963)/86400, 0)</f>
        <v>40</v>
      </c>
      <c r="P1963" t="b">
        <v>1</v>
      </c>
      <c r="Q1963">
        <v>1633</v>
      </c>
      <c r="R1963" s="14">
        <f>IFERROR(ROUND(E1963/Q1963,2), "N/A")</f>
        <v>67.69</v>
      </c>
      <c r="S1963" t="b">
        <v>1</v>
      </c>
      <c r="T1963" t="s">
        <v>8277</v>
      </c>
      <c r="U1963" t="s">
        <v>8307</v>
      </c>
    </row>
    <row r="1964" spans="1:21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s="12">
        <f>ROUND(E1964/D1964, 0)</f>
        <v>2</v>
      </c>
      <c r="G1964" t="s">
        <v>8218</v>
      </c>
      <c r="H1964" t="s">
        <v>8223</v>
      </c>
      <c r="I1964" t="s">
        <v>8245</v>
      </c>
      <c r="J1964">
        <v>1400006636</v>
      </c>
      <c r="K1964" s="9">
        <f>(J1964/86400) + DATE(1970,1,1)</f>
        <v>41772.780509259261</v>
      </c>
      <c r="L1964">
        <v>1397414636</v>
      </c>
      <c r="M1964" s="9">
        <f>(L1964/86400) + DATE(1970,1,1)</f>
        <v>41742.780509259261</v>
      </c>
      <c r="N1964" s="18">
        <f>YEAR(M1964)</f>
        <v>2014</v>
      </c>
      <c r="O1964" s="18">
        <f xml:space="preserve"> ROUND((J1964-L1964)/86400, 0)</f>
        <v>30</v>
      </c>
      <c r="P1964" t="b">
        <v>1</v>
      </c>
      <c r="Q1964">
        <v>306</v>
      </c>
      <c r="R1964" s="14">
        <f>IFERROR(ROUND(E1964/Q1964,2), "N/A")</f>
        <v>63.05</v>
      </c>
      <c r="S1964" t="b">
        <v>1</v>
      </c>
      <c r="T1964" t="s">
        <v>8277</v>
      </c>
      <c r="U1964" t="s">
        <v>8307</v>
      </c>
    </row>
    <row r="1965" spans="1:21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s="12">
        <f>ROUND(E1965/D1965, 0)</f>
        <v>1</v>
      </c>
      <c r="G1965" t="s">
        <v>8218</v>
      </c>
      <c r="H1965" t="s">
        <v>8224</v>
      </c>
      <c r="I1965" t="s">
        <v>8246</v>
      </c>
      <c r="J1965">
        <v>1410862734</v>
      </c>
      <c r="K1965" s="9">
        <f>(J1965/86400) + DATE(1970,1,1)</f>
        <v>41898.429791666669</v>
      </c>
      <c r="L1965">
        <v>1407838734</v>
      </c>
      <c r="M1965" s="9">
        <f>(L1965/86400) + DATE(1970,1,1)</f>
        <v>41863.429791666669</v>
      </c>
      <c r="N1965" s="18">
        <f>YEAR(M1965)</f>
        <v>2014</v>
      </c>
      <c r="O1965" s="18">
        <f xml:space="preserve"> ROUND((J1965-L1965)/86400, 0)</f>
        <v>35</v>
      </c>
      <c r="P1965" t="b">
        <v>1</v>
      </c>
      <c r="Q1965">
        <v>205</v>
      </c>
      <c r="R1965" s="14">
        <f>IFERROR(ROUND(E1965/Q1965,2), "N/A")</f>
        <v>117.6</v>
      </c>
      <c r="S1965" t="b">
        <v>1</v>
      </c>
      <c r="T1965" t="s">
        <v>8277</v>
      </c>
      <c r="U1965" t="s">
        <v>8307</v>
      </c>
    </row>
    <row r="1966" spans="1:21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s="12">
        <f>ROUND(E1966/D1966, 0)</f>
        <v>3</v>
      </c>
      <c r="G1966" t="s">
        <v>8218</v>
      </c>
      <c r="H1966" t="s">
        <v>8236</v>
      </c>
      <c r="I1966" t="s">
        <v>8248</v>
      </c>
      <c r="J1966">
        <v>1461306772</v>
      </c>
      <c r="K1966" s="9">
        <f>(J1966/86400) + DATE(1970,1,1)</f>
        <v>42482.272824074069</v>
      </c>
      <c r="L1966">
        <v>1458714772</v>
      </c>
      <c r="M1966" s="9">
        <f>(L1966/86400) + DATE(1970,1,1)</f>
        <v>42452.272824074069</v>
      </c>
      <c r="N1966" s="18">
        <f>YEAR(M1966)</f>
        <v>2016</v>
      </c>
      <c r="O1966" s="18">
        <f xml:space="preserve"> ROUND((J1966-L1966)/86400, 0)</f>
        <v>30</v>
      </c>
      <c r="P1966" t="b">
        <v>1</v>
      </c>
      <c r="Q1966">
        <v>1281</v>
      </c>
      <c r="R1966" s="14">
        <f>IFERROR(ROUND(E1966/Q1966,2), "N/A")</f>
        <v>180.75</v>
      </c>
      <c r="S1966" t="b">
        <v>1</v>
      </c>
      <c r="T1966" t="s">
        <v>8277</v>
      </c>
      <c r="U1966" t="s">
        <v>8307</v>
      </c>
    </row>
    <row r="1967" spans="1:21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s="12">
        <f>ROUND(E1967/D1967, 0)</f>
        <v>3</v>
      </c>
      <c r="G1967" t="s">
        <v>8218</v>
      </c>
      <c r="H1967" t="s">
        <v>8223</v>
      </c>
      <c r="I1967" t="s">
        <v>8245</v>
      </c>
      <c r="J1967">
        <v>1326330000</v>
      </c>
      <c r="K1967" s="9">
        <f>(J1967/86400) + DATE(1970,1,1)</f>
        <v>40920.041666666664</v>
      </c>
      <c r="L1967">
        <v>1324433310</v>
      </c>
      <c r="M1967" s="9">
        <f>(L1967/86400) + DATE(1970,1,1)</f>
        <v>40898.089236111111</v>
      </c>
      <c r="N1967" s="18">
        <f>YEAR(M1967)</f>
        <v>2011</v>
      </c>
      <c r="O1967" s="18">
        <f xml:space="preserve"> ROUND((J1967-L1967)/86400, 0)</f>
        <v>22</v>
      </c>
      <c r="P1967" t="b">
        <v>1</v>
      </c>
      <c r="Q1967">
        <v>103</v>
      </c>
      <c r="R1967" s="14">
        <f>IFERROR(ROUND(E1967/Q1967,2), "N/A")</f>
        <v>127.32</v>
      </c>
      <c r="S1967" t="b">
        <v>1</v>
      </c>
      <c r="T1967" t="s">
        <v>8277</v>
      </c>
      <c r="U1967" t="s">
        <v>8307</v>
      </c>
    </row>
    <row r="1968" spans="1:21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s="12">
        <f>ROUND(E1968/D1968, 0)</f>
        <v>2</v>
      </c>
      <c r="G1968" t="s">
        <v>8218</v>
      </c>
      <c r="H1968" t="s">
        <v>8223</v>
      </c>
      <c r="I1968" t="s">
        <v>8245</v>
      </c>
      <c r="J1968">
        <v>1408021098</v>
      </c>
      <c r="K1968" s="9">
        <f>(J1968/86400) + DATE(1970,1,1)</f>
        <v>41865.540486111109</v>
      </c>
      <c r="L1968">
        <v>1405429098</v>
      </c>
      <c r="M1968" s="9">
        <f>(L1968/86400) + DATE(1970,1,1)</f>
        <v>41835.540486111109</v>
      </c>
      <c r="N1968" s="18">
        <f>YEAR(M1968)</f>
        <v>2014</v>
      </c>
      <c r="O1968" s="18">
        <f xml:space="preserve"> ROUND((J1968-L1968)/86400, 0)</f>
        <v>30</v>
      </c>
      <c r="P1968" t="b">
        <v>1</v>
      </c>
      <c r="Q1968">
        <v>1513</v>
      </c>
      <c r="R1968" s="14">
        <f>IFERROR(ROUND(E1968/Q1968,2), "N/A")</f>
        <v>136.63999999999999</v>
      </c>
      <c r="S1968" t="b">
        <v>1</v>
      </c>
      <c r="T1968" t="s">
        <v>8277</v>
      </c>
      <c r="U1968" t="s">
        <v>8307</v>
      </c>
    </row>
    <row r="1969" spans="1:21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s="12">
        <f>ROUND(E1969/D1969, 0)</f>
        <v>4</v>
      </c>
      <c r="G1969" t="s">
        <v>8218</v>
      </c>
      <c r="H1969" t="s">
        <v>8223</v>
      </c>
      <c r="I1969" t="s">
        <v>8245</v>
      </c>
      <c r="J1969">
        <v>1398959729</v>
      </c>
      <c r="K1969" s="9">
        <f>(J1969/86400) + DATE(1970,1,1)</f>
        <v>41760.663530092592</v>
      </c>
      <c r="L1969">
        <v>1396367729</v>
      </c>
      <c r="M1969" s="9">
        <f>(L1969/86400) + DATE(1970,1,1)</f>
        <v>41730.663530092592</v>
      </c>
      <c r="N1969" s="18">
        <f>YEAR(M1969)</f>
        <v>2014</v>
      </c>
      <c r="O1969" s="18">
        <f xml:space="preserve"> ROUND((J1969-L1969)/86400, 0)</f>
        <v>30</v>
      </c>
      <c r="P1969" t="b">
        <v>1</v>
      </c>
      <c r="Q1969">
        <v>405</v>
      </c>
      <c r="R1969" s="14">
        <f>IFERROR(ROUND(E1969/Q1969,2), "N/A")</f>
        <v>182.78</v>
      </c>
      <c r="S1969" t="b">
        <v>1</v>
      </c>
      <c r="T1969" t="s">
        <v>8277</v>
      </c>
      <c r="U1969" t="s">
        <v>8307</v>
      </c>
    </row>
    <row r="1970" spans="1:21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s="12">
        <f>ROUND(E1970/D1970, 0)</f>
        <v>3</v>
      </c>
      <c r="G1970" t="s">
        <v>8218</v>
      </c>
      <c r="H1970" t="s">
        <v>8223</v>
      </c>
      <c r="I1970" t="s">
        <v>8245</v>
      </c>
      <c r="J1970">
        <v>1480777515</v>
      </c>
      <c r="K1970" s="9">
        <f>(J1970/86400) + DATE(1970,1,1)</f>
        <v>42707.628645833334</v>
      </c>
      <c r="L1970">
        <v>1478095515</v>
      </c>
      <c r="M1970" s="9">
        <f>(L1970/86400) + DATE(1970,1,1)</f>
        <v>42676.586979166663</v>
      </c>
      <c r="N1970" s="18">
        <f>YEAR(M1970)</f>
        <v>2016</v>
      </c>
      <c r="O1970" s="18">
        <f xml:space="preserve"> ROUND((J1970-L1970)/86400, 0)</f>
        <v>31</v>
      </c>
      <c r="P1970" t="b">
        <v>1</v>
      </c>
      <c r="Q1970">
        <v>510</v>
      </c>
      <c r="R1970" s="14">
        <f>IFERROR(ROUND(E1970/Q1970,2), "N/A")</f>
        <v>279.38</v>
      </c>
      <c r="S1970" t="b">
        <v>1</v>
      </c>
      <c r="T1970" t="s">
        <v>8277</v>
      </c>
      <c r="U1970" t="s">
        <v>8307</v>
      </c>
    </row>
    <row r="1971" spans="1:21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s="12">
        <f>ROUND(E1971/D1971, 0)</f>
        <v>6</v>
      </c>
      <c r="G1971" t="s">
        <v>8218</v>
      </c>
      <c r="H1971" t="s">
        <v>8224</v>
      </c>
      <c r="I1971" t="s">
        <v>8246</v>
      </c>
      <c r="J1971">
        <v>1470423668</v>
      </c>
      <c r="K1971" s="9">
        <f>(J1971/86400) + DATE(1970,1,1)</f>
        <v>42587.792453703703</v>
      </c>
      <c r="L1971">
        <v>1467831668</v>
      </c>
      <c r="M1971" s="9">
        <f>(L1971/86400) + DATE(1970,1,1)</f>
        <v>42557.792453703703</v>
      </c>
      <c r="N1971" s="18">
        <f>YEAR(M1971)</f>
        <v>2016</v>
      </c>
      <c r="O1971" s="18">
        <f xml:space="preserve"> ROUND((J1971-L1971)/86400, 0)</f>
        <v>30</v>
      </c>
      <c r="P1971" t="b">
        <v>1</v>
      </c>
      <c r="Q1971">
        <v>1887</v>
      </c>
      <c r="R1971" s="14">
        <f>IFERROR(ROUND(E1971/Q1971,2), "N/A")</f>
        <v>61.38</v>
      </c>
      <c r="S1971" t="b">
        <v>1</v>
      </c>
      <c r="T1971" t="s">
        <v>8277</v>
      </c>
      <c r="U1971" t="s">
        <v>8307</v>
      </c>
    </row>
    <row r="1972" spans="1:21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s="12">
        <f>ROUND(E1972/D1972, 0)</f>
        <v>11</v>
      </c>
      <c r="G1972" t="s">
        <v>8218</v>
      </c>
      <c r="H1972" t="s">
        <v>8223</v>
      </c>
      <c r="I1972" t="s">
        <v>8245</v>
      </c>
      <c r="J1972">
        <v>1366429101</v>
      </c>
      <c r="K1972" s="9">
        <f>(J1972/86400) + DATE(1970,1,1)</f>
        <v>41384.151631944442</v>
      </c>
      <c r="L1972">
        <v>1361248701</v>
      </c>
      <c r="M1972" s="9">
        <f>(L1972/86400) + DATE(1970,1,1)</f>
        <v>41324.193298611113</v>
      </c>
      <c r="N1972" s="18">
        <f>YEAR(M1972)</f>
        <v>2013</v>
      </c>
      <c r="O1972" s="18">
        <f xml:space="preserve"> ROUND((J1972-L1972)/86400, 0)</f>
        <v>60</v>
      </c>
      <c r="P1972" t="b">
        <v>1</v>
      </c>
      <c r="Q1972">
        <v>701</v>
      </c>
      <c r="R1972" s="14">
        <f>IFERROR(ROUND(E1972/Q1972,2), "N/A")</f>
        <v>80.73</v>
      </c>
      <c r="S1972" t="b">
        <v>1</v>
      </c>
      <c r="T1972" t="s">
        <v>8277</v>
      </c>
      <c r="U1972" t="s">
        <v>8307</v>
      </c>
    </row>
    <row r="1973" spans="1:21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s="12">
        <f>ROUND(E1973/D1973, 0)</f>
        <v>3</v>
      </c>
      <c r="G1973" t="s">
        <v>8218</v>
      </c>
      <c r="H1973" t="s">
        <v>8223</v>
      </c>
      <c r="I1973" t="s">
        <v>8245</v>
      </c>
      <c r="J1973">
        <v>1384488000</v>
      </c>
      <c r="K1973" s="9">
        <f>(J1973/86400) + DATE(1970,1,1)</f>
        <v>41593.166666666664</v>
      </c>
      <c r="L1973">
        <v>1381752061</v>
      </c>
      <c r="M1973" s="9">
        <f>(L1973/86400) + DATE(1970,1,1)</f>
        <v>41561.500706018516</v>
      </c>
      <c r="N1973" s="18">
        <f>YEAR(M1973)</f>
        <v>2013</v>
      </c>
      <c r="O1973" s="18">
        <f xml:space="preserve"> ROUND((J1973-L1973)/86400, 0)</f>
        <v>32</v>
      </c>
      <c r="P1973" t="b">
        <v>1</v>
      </c>
      <c r="Q1973">
        <v>3863</v>
      </c>
      <c r="R1973" s="14">
        <f>IFERROR(ROUND(E1973/Q1973,2), "N/A")</f>
        <v>272.36</v>
      </c>
      <c r="S1973" t="b">
        <v>1</v>
      </c>
      <c r="T1973" t="s">
        <v>8277</v>
      </c>
      <c r="U1973" t="s">
        <v>8307</v>
      </c>
    </row>
    <row r="1974" spans="1:21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s="12">
        <f>ROUND(E1974/D1974, 0)</f>
        <v>7</v>
      </c>
      <c r="G1974" t="s">
        <v>8218</v>
      </c>
      <c r="H1974" t="s">
        <v>8223</v>
      </c>
      <c r="I1974" t="s">
        <v>8245</v>
      </c>
      <c r="J1974">
        <v>1353201444</v>
      </c>
      <c r="K1974" s="9">
        <f>(J1974/86400) + DATE(1970,1,1)</f>
        <v>41231.053749999999</v>
      </c>
      <c r="L1974">
        <v>1350605844</v>
      </c>
      <c r="M1974" s="9">
        <f>(L1974/86400) + DATE(1970,1,1)</f>
        <v>41201.012083333335</v>
      </c>
      <c r="N1974" s="18">
        <f>YEAR(M1974)</f>
        <v>2012</v>
      </c>
      <c r="O1974" s="18">
        <f xml:space="preserve"> ROUND((J1974-L1974)/86400, 0)</f>
        <v>30</v>
      </c>
      <c r="P1974" t="b">
        <v>1</v>
      </c>
      <c r="Q1974">
        <v>238</v>
      </c>
      <c r="R1974" s="14">
        <f>IFERROR(ROUND(E1974/Q1974,2), "N/A")</f>
        <v>70.849999999999994</v>
      </c>
      <c r="S1974" t="b">
        <v>1</v>
      </c>
      <c r="T1974" t="s">
        <v>8277</v>
      </c>
      <c r="U1974" t="s">
        <v>8307</v>
      </c>
    </row>
    <row r="1975" spans="1:21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s="12">
        <f>ROUND(E1975/D1975, 0)</f>
        <v>3</v>
      </c>
      <c r="G1975" t="s">
        <v>8218</v>
      </c>
      <c r="H1975" t="s">
        <v>8223</v>
      </c>
      <c r="I1975" t="s">
        <v>8245</v>
      </c>
      <c r="J1975">
        <v>1470466800</v>
      </c>
      <c r="K1975" s="9">
        <f>(J1975/86400) + DATE(1970,1,1)</f>
        <v>42588.291666666672</v>
      </c>
      <c r="L1975">
        <v>1467134464</v>
      </c>
      <c r="M1975" s="9">
        <f>(L1975/86400) + DATE(1970,1,1)</f>
        <v>42549.722962962958</v>
      </c>
      <c r="N1975" s="18">
        <f>YEAR(M1975)</f>
        <v>2016</v>
      </c>
      <c r="O1975" s="18">
        <f xml:space="preserve"> ROUND((J1975-L1975)/86400, 0)</f>
        <v>39</v>
      </c>
      <c r="P1975" t="b">
        <v>1</v>
      </c>
      <c r="Q1975">
        <v>2051</v>
      </c>
      <c r="R1975" s="14">
        <f>IFERROR(ROUND(E1975/Q1975,2), "N/A")</f>
        <v>247.94</v>
      </c>
      <c r="S1975" t="b">
        <v>1</v>
      </c>
      <c r="T1975" t="s">
        <v>8277</v>
      </c>
      <c r="U1975" t="s">
        <v>8307</v>
      </c>
    </row>
    <row r="1976" spans="1:21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s="12">
        <f>ROUND(E1976/D1976, 0)</f>
        <v>4</v>
      </c>
      <c r="G1976" t="s">
        <v>8218</v>
      </c>
      <c r="H1976" t="s">
        <v>8224</v>
      </c>
      <c r="I1976" t="s">
        <v>8246</v>
      </c>
      <c r="J1976">
        <v>1376899269</v>
      </c>
      <c r="K1976" s="9">
        <f>(J1976/86400) + DATE(1970,1,1)</f>
        <v>41505.334131944444</v>
      </c>
      <c r="L1976">
        <v>1371715269</v>
      </c>
      <c r="M1976" s="9">
        <f>(L1976/86400) + DATE(1970,1,1)</f>
        <v>41445.334131944444</v>
      </c>
      <c r="N1976" s="18">
        <f>YEAR(M1976)</f>
        <v>2013</v>
      </c>
      <c r="O1976" s="18">
        <f xml:space="preserve"> ROUND((J1976-L1976)/86400, 0)</f>
        <v>60</v>
      </c>
      <c r="P1976" t="b">
        <v>1</v>
      </c>
      <c r="Q1976">
        <v>402</v>
      </c>
      <c r="R1976" s="14">
        <f>IFERROR(ROUND(E1976/Q1976,2), "N/A")</f>
        <v>186.81</v>
      </c>
      <c r="S1976" t="b">
        <v>1</v>
      </c>
      <c r="T1976" t="s">
        <v>8277</v>
      </c>
      <c r="U1976" t="s">
        <v>8307</v>
      </c>
    </row>
    <row r="1977" spans="1:21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s="12">
        <f>ROUND(E1977/D1977, 0)</f>
        <v>2</v>
      </c>
      <c r="G1977" t="s">
        <v>8218</v>
      </c>
      <c r="H1977" t="s">
        <v>8223</v>
      </c>
      <c r="I1977" t="s">
        <v>8245</v>
      </c>
      <c r="J1977">
        <v>1362938851</v>
      </c>
      <c r="K1977" s="9">
        <f>(J1977/86400) + DATE(1970,1,1)</f>
        <v>41343.755219907405</v>
      </c>
      <c r="L1977">
        <v>1360346851</v>
      </c>
      <c r="M1977" s="9">
        <f>(L1977/86400) + DATE(1970,1,1)</f>
        <v>41313.755219907405</v>
      </c>
      <c r="N1977" s="18">
        <f>YEAR(M1977)</f>
        <v>2013</v>
      </c>
      <c r="O1977" s="18">
        <f xml:space="preserve"> ROUND((J1977-L1977)/86400, 0)</f>
        <v>30</v>
      </c>
      <c r="P1977" t="b">
        <v>1</v>
      </c>
      <c r="Q1977">
        <v>253</v>
      </c>
      <c r="R1977" s="14">
        <f>IFERROR(ROUND(E1977/Q1977,2), "N/A")</f>
        <v>131.99</v>
      </c>
      <c r="S1977" t="b">
        <v>1</v>
      </c>
      <c r="T1977" t="s">
        <v>8277</v>
      </c>
      <c r="U1977" t="s">
        <v>8307</v>
      </c>
    </row>
    <row r="1978" spans="1:21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s="12">
        <f>ROUND(E1978/D1978, 0)</f>
        <v>3</v>
      </c>
      <c r="G1978" t="s">
        <v>8218</v>
      </c>
      <c r="H1978" t="s">
        <v>8224</v>
      </c>
      <c r="I1978" t="s">
        <v>8246</v>
      </c>
      <c r="J1978">
        <v>1373751325</v>
      </c>
      <c r="K1978" s="9">
        <f>(J1978/86400) + DATE(1970,1,1)</f>
        <v>41468.899594907409</v>
      </c>
      <c r="L1978">
        <v>1371159325</v>
      </c>
      <c r="M1978" s="9">
        <f>(L1978/86400) + DATE(1970,1,1)</f>
        <v>41438.899594907409</v>
      </c>
      <c r="N1978" s="18">
        <f>YEAR(M1978)</f>
        <v>2013</v>
      </c>
      <c r="O1978" s="18">
        <f xml:space="preserve"> ROUND((J1978-L1978)/86400, 0)</f>
        <v>30</v>
      </c>
      <c r="P1978" t="b">
        <v>1</v>
      </c>
      <c r="Q1978">
        <v>473</v>
      </c>
      <c r="R1978" s="14">
        <f>IFERROR(ROUND(E1978/Q1978,2), "N/A")</f>
        <v>29.31</v>
      </c>
      <c r="S1978" t="b">
        <v>1</v>
      </c>
      <c r="T1978" t="s">
        <v>8277</v>
      </c>
      <c r="U1978" t="s">
        <v>8307</v>
      </c>
    </row>
    <row r="1979" spans="1:21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s="12">
        <f>ROUND(E1979/D1979, 0)</f>
        <v>4</v>
      </c>
      <c r="G1979" t="s">
        <v>8218</v>
      </c>
      <c r="H1979" t="s">
        <v>8223</v>
      </c>
      <c r="I1979" t="s">
        <v>8245</v>
      </c>
      <c r="J1979">
        <v>1450511940</v>
      </c>
      <c r="K1979" s="9">
        <f>(J1979/86400) + DATE(1970,1,1)</f>
        <v>42357.332638888889</v>
      </c>
      <c r="L1979">
        <v>1446527540</v>
      </c>
      <c r="M1979" s="9">
        <f>(L1979/86400) + DATE(1970,1,1)</f>
        <v>42311.216898148152</v>
      </c>
      <c r="N1979" s="18">
        <f>YEAR(M1979)</f>
        <v>2015</v>
      </c>
      <c r="O1979" s="18">
        <f xml:space="preserve"> ROUND((J1979-L1979)/86400, 0)</f>
        <v>46</v>
      </c>
      <c r="P1979" t="b">
        <v>1</v>
      </c>
      <c r="Q1979">
        <v>821</v>
      </c>
      <c r="R1979" s="14">
        <f>IFERROR(ROUND(E1979/Q1979,2), "N/A")</f>
        <v>245.02</v>
      </c>
      <c r="S1979" t="b">
        <v>1</v>
      </c>
      <c r="T1979" t="s">
        <v>8277</v>
      </c>
      <c r="U1979" t="s">
        <v>8307</v>
      </c>
    </row>
    <row r="1980" spans="1:21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s="12">
        <f>ROUND(E1980/D1980, 0)</f>
        <v>10</v>
      </c>
      <c r="G1980" t="s">
        <v>8218</v>
      </c>
      <c r="H1980" t="s">
        <v>8223</v>
      </c>
      <c r="I1980" t="s">
        <v>8245</v>
      </c>
      <c r="J1980">
        <v>1339484400</v>
      </c>
      <c r="K1980" s="9">
        <f>(J1980/86400) + DATE(1970,1,1)</f>
        <v>41072.291666666664</v>
      </c>
      <c r="L1980">
        <v>1336627492</v>
      </c>
      <c r="M1980" s="9">
        <f>(L1980/86400) + DATE(1970,1,1)</f>
        <v>41039.225601851853</v>
      </c>
      <c r="N1980" s="18">
        <f>YEAR(M1980)</f>
        <v>2012</v>
      </c>
      <c r="O1980" s="18">
        <f xml:space="preserve"> ROUND((J1980-L1980)/86400, 0)</f>
        <v>33</v>
      </c>
      <c r="P1980" t="b">
        <v>1</v>
      </c>
      <c r="Q1980">
        <v>388</v>
      </c>
      <c r="R1980" s="14">
        <f>IFERROR(ROUND(E1980/Q1980,2), "N/A")</f>
        <v>1323.25</v>
      </c>
      <c r="S1980" t="b">
        <v>1</v>
      </c>
      <c r="T1980" t="s">
        <v>8277</v>
      </c>
      <c r="U1980" t="s">
        <v>8307</v>
      </c>
    </row>
    <row r="1981" spans="1:21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s="12">
        <f>ROUND(E1981/D1981, 0)</f>
        <v>1</v>
      </c>
      <c r="G1981" t="s">
        <v>8218</v>
      </c>
      <c r="H1981" t="s">
        <v>8223</v>
      </c>
      <c r="I1981" t="s">
        <v>8245</v>
      </c>
      <c r="J1981">
        <v>1447909140</v>
      </c>
      <c r="K1981" s="9">
        <f>(J1981/86400) + DATE(1970,1,1)</f>
        <v>42327.207638888889</v>
      </c>
      <c r="L1981">
        <v>1444734146</v>
      </c>
      <c r="M1981" s="9">
        <f>(L1981/86400) + DATE(1970,1,1)</f>
        <v>42290.460023148145</v>
      </c>
      <c r="N1981" s="18">
        <f>YEAR(M1981)</f>
        <v>2015</v>
      </c>
      <c r="O1981" s="18">
        <f xml:space="preserve"> ROUND((J1981-L1981)/86400, 0)</f>
        <v>37</v>
      </c>
      <c r="P1981" t="b">
        <v>1</v>
      </c>
      <c r="Q1981">
        <v>813</v>
      </c>
      <c r="R1981" s="14">
        <f>IFERROR(ROUND(E1981/Q1981,2), "N/A")</f>
        <v>282.66000000000003</v>
      </c>
      <c r="S1981" t="b">
        <v>1</v>
      </c>
      <c r="T1981" t="s">
        <v>8277</v>
      </c>
      <c r="U1981" t="s">
        <v>8307</v>
      </c>
    </row>
    <row r="1982" spans="1:21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s="12">
        <f>ROUND(E1982/D1982, 0)</f>
        <v>4</v>
      </c>
      <c r="G1982" t="s">
        <v>8218</v>
      </c>
      <c r="H1982" t="s">
        <v>8235</v>
      </c>
      <c r="I1982" t="s">
        <v>8248</v>
      </c>
      <c r="J1982">
        <v>1459684862</v>
      </c>
      <c r="K1982" s="9">
        <f>(J1982/86400) + DATE(1970,1,1)</f>
        <v>42463.500717592593</v>
      </c>
      <c r="L1982">
        <v>1456232462</v>
      </c>
      <c r="M1982" s="9">
        <f>(L1982/86400) + DATE(1970,1,1)</f>
        <v>42423.542384259257</v>
      </c>
      <c r="N1982" s="18">
        <f>YEAR(M1982)</f>
        <v>2016</v>
      </c>
      <c r="O1982" s="18">
        <f xml:space="preserve"> ROUND((J1982-L1982)/86400, 0)</f>
        <v>40</v>
      </c>
      <c r="P1982" t="b">
        <v>1</v>
      </c>
      <c r="Q1982">
        <v>1945</v>
      </c>
      <c r="R1982" s="14">
        <f>IFERROR(ROUND(E1982/Q1982,2), "N/A")</f>
        <v>91.21</v>
      </c>
      <c r="S1982" t="b">
        <v>1</v>
      </c>
      <c r="T1982" t="s">
        <v>8277</v>
      </c>
      <c r="U1982" t="s">
        <v>8307</v>
      </c>
    </row>
    <row r="1983" spans="1:21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s="12">
        <f>ROUND(E1983/D1983, 0)</f>
        <v>0</v>
      </c>
      <c r="G1983" t="s">
        <v>8220</v>
      </c>
      <c r="H1983" t="s">
        <v>8228</v>
      </c>
      <c r="I1983" t="s">
        <v>8250</v>
      </c>
      <c r="J1983">
        <v>1404926665</v>
      </c>
      <c r="K1983" s="9">
        <f>(J1983/86400) + DATE(1970,1,1)</f>
        <v>41829.725289351853</v>
      </c>
      <c r="L1983">
        <v>1402334665</v>
      </c>
      <c r="M1983" s="9">
        <f>(L1983/86400) + DATE(1970,1,1)</f>
        <v>41799.725289351853</v>
      </c>
      <c r="N1983" s="18">
        <f>YEAR(M1983)</f>
        <v>2014</v>
      </c>
      <c r="O1983" s="18">
        <f xml:space="preserve"> ROUND((J1983-L1983)/86400, 0)</f>
        <v>30</v>
      </c>
      <c r="P1983" t="b">
        <v>0</v>
      </c>
      <c r="Q1983">
        <v>12</v>
      </c>
      <c r="R1983" s="14">
        <f>IFERROR(ROUND(E1983/Q1983,2), "N/A")</f>
        <v>31.75</v>
      </c>
      <c r="S1983" t="b">
        <v>0</v>
      </c>
      <c r="T1983" t="s">
        <v>8296</v>
      </c>
      <c r="U1983" t="s">
        <v>8308</v>
      </c>
    </row>
    <row r="1984" spans="1:21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s="12">
        <f>ROUND(E1984/D1984, 0)</f>
        <v>0</v>
      </c>
      <c r="G1984" t="s">
        <v>8220</v>
      </c>
      <c r="H1984" t="s">
        <v>8230</v>
      </c>
      <c r="I1984" t="s">
        <v>8251</v>
      </c>
      <c r="J1984">
        <v>1480863887</v>
      </c>
      <c r="K1984" s="9">
        <f>(J1984/86400) + DATE(1970,1,1)</f>
        <v>42708.628321759257</v>
      </c>
      <c r="L1984">
        <v>1478268287</v>
      </c>
      <c r="M1984" s="9">
        <f>(L1984/86400) + DATE(1970,1,1)</f>
        <v>42678.586655092593</v>
      </c>
      <c r="N1984" s="18">
        <f>YEAR(M1984)</f>
        <v>2016</v>
      </c>
      <c r="O1984" s="18">
        <f xml:space="preserve"> ROUND((J1984-L1984)/86400, 0)</f>
        <v>30</v>
      </c>
      <c r="P1984" t="b">
        <v>0</v>
      </c>
      <c r="Q1984">
        <v>0</v>
      </c>
      <c r="R1984" s="14" t="str">
        <f>IFERROR(ROUND(E1984/Q1984,2), "N/A")</f>
        <v>N/A</v>
      </c>
      <c r="S1984" t="b">
        <v>0</v>
      </c>
      <c r="T1984" t="s">
        <v>8296</v>
      </c>
      <c r="U1984" t="s">
        <v>8308</v>
      </c>
    </row>
    <row r="1985" spans="1:21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s="12">
        <f>ROUND(E1985/D1985, 0)</f>
        <v>0</v>
      </c>
      <c r="G1985" t="s">
        <v>8220</v>
      </c>
      <c r="H1985" t="s">
        <v>8223</v>
      </c>
      <c r="I1985" t="s">
        <v>8245</v>
      </c>
      <c r="J1985">
        <v>1472799600</v>
      </c>
      <c r="K1985" s="9">
        <f>(J1985/86400) + DATE(1970,1,1)</f>
        <v>42615.291666666672</v>
      </c>
      <c r="L1985">
        <v>1470874618</v>
      </c>
      <c r="M1985" s="9">
        <f>(L1985/86400) + DATE(1970,1,1)</f>
        <v>42593.011782407411</v>
      </c>
      <c r="N1985" s="18">
        <f>YEAR(M1985)</f>
        <v>2016</v>
      </c>
      <c r="O1985" s="18">
        <f xml:space="preserve"> ROUND((J1985-L1985)/86400, 0)</f>
        <v>22</v>
      </c>
      <c r="P1985" t="b">
        <v>0</v>
      </c>
      <c r="Q1985">
        <v>16</v>
      </c>
      <c r="R1985" s="14">
        <f>IFERROR(ROUND(E1985/Q1985,2), "N/A")</f>
        <v>88.69</v>
      </c>
      <c r="S1985" t="b">
        <v>0</v>
      </c>
      <c r="T1985" t="s">
        <v>8296</v>
      </c>
      <c r="U1985" t="s">
        <v>8308</v>
      </c>
    </row>
    <row r="1986" spans="1:21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s="12">
        <f>ROUND(E1986/D1986, 0)</f>
        <v>0</v>
      </c>
      <c r="G1986" t="s">
        <v>8220</v>
      </c>
      <c r="H1986" t="s">
        <v>8223</v>
      </c>
      <c r="I1986" t="s">
        <v>8245</v>
      </c>
      <c r="J1986">
        <v>1417377481</v>
      </c>
      <c r="K1986" s="9">
        <f>(J1986/86400) + DATE(1970,1,1)</f>
        <v>41973.831956018519</v>
      </c>
      <c r="L1986">
        <v>1412189881</v>
      </c>
      <c r="M1986" s="9">
        <f>(L1986/86400) + DATE(1970,1,1)</f>
        <v>41913.790289351848</v>
      </c>
      <c r="N1986" s="18">
        <f>YEAR(M1986)</f>
        <v>2014</v>
      </c>
      <c r="O1986" s="18">
        <f xml:space="preserve"> ROUND((J1986-L1986)/86400, 0)</f>
        <v>60</v>
      </c>
      <c r="P1986" t="b">
        <v>0</v>
      </c>
      <c r="Q1986">
        <v>7</v>
      </c>
      <c r="R1986" s="14">
        <f>IFERROR(ROUND(E1986/Q1986,2), "N/A")</f>
        <v>453.14</v>
      </c>
      <c r="S1986" t="b">
        <v>0</v>
      </c>
      <c r="T1986" t="s">
        <v>8296</v>
      </c>
      <c r="U1986" t="s">
        <v>8308</v>
      </c>
    </row>
    <row r="1987" spans="1:21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s="12">
        <f>ROUND(E1987/D1987, 0)</f>
        <v>0</v>
      </c>
      <c r="G1987" t="s">
        <v>8220</v>
      </c>
      <c r="H1987" t="s">
        <v>8224</v>
      </c>
      <c r="I1987" t="s">
        <v>8246</v>
      </c>
      <c r="J1987">
        <v>1470178800</v>
      </c>
      <c r="K1987" s="9">
        <f>(J1987/86400) + DATE(1970,1,1)</f>
        <v>42584.958333333328</v>
      </c>
      <c r="L1987">
        <v>1467650771</v>
      </c>
      <c r="M1987" s="9">
        <f>(L1987/86400) + DATE(1970,1,1)</f>
        <v>42555.698738425926</v>
      </c>
      <c r="N1987" s="18">
        <f>YEAR(M1987)</f>
        <v>2016</v>
      </c>
      <c r="O1987" s="18">
        <f xml:space="preserve"> ROUND((J1987-L1987)/86400, 0)</f>
        <v>29</v>
      </c>
      <c r="P1987" t="b">
        <v>0</v>
      </c>
      <c r="Q1987">
        <v>4</v>
      </c>
      <c r="R1987" s="14">
        <f>IFERROR(ROUND(E1987/Q1987,2), "N/A")</f>
        <v>12.75</v>
      </c>
      <c r="S1987" t="b">
        <v>0</v>
      </c>
      <c r="T1987" t="s">
        <v>8296</v>
      </c>
      <c r="U1987" t="s">
        <v>8308</v>
      </c>
    </row>
    <row r="1988" spans="1:21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s="12">
        <f>ROUND(E1988/D1988, 0)</f>
        <v>0</v>
      </c>
      <c r="G1988" t="s">
        <v>8220</v>
      </c>
      <c r="H1988" t="s">
        <v>8224</v>
      </c>
      <c r="I1988" t="s">
        <v>8246</v>
      </c>
      <c r="J1988">
        <v>1457947483</v>
      </c>
      <c r="K1988" s="9">
        <f>(J1988/86400) + DATE(1970,1,1)</f>
        <v>42443.392164351855</v>
      </c>
      <c r="L1988">
        <v>1455359083</v>
      </c>
      <c r="M1988" s="9">
        <f>(L1988/86400) + DATE(1970,1,1)</f>
        <v>42413.433831018519</v>
      </c>
      <c r="N1988" s="18">
        <f>YEAR(M1988)</f>
        <v>2016</v>
      </c>
      <c r="O1988" s="18">
        <f xml:space="preserve"> ROUND((J1988-L1988)/86400, 0)</f>
        <v>30</v>
      </c>
      <c r="P1988" t="b">
        <v>0</v>
      </c>
      <c r="Q1988">
        <v>1</v>
      </c>
      <c r="R1988" s="14">
        <f>IFERROR(ROUND(E1988/Q1988,2), "N/A")</f>
        <v>1</v>
      </c>
      <c r="S1988" t="b">
        <v>0</v>
      </c>
      <c r="T1988" t="s">
        <v>8296</v>
      </c>
      <c r="U1988" t="s">
        <v>8308</v>
      </c>
    </row>
    <row r="1989" spans="1:21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s="12">
        <f>ROUND(E1989/D1989, 0)</f>
        <v>0</v>
      </c>
      <c r="G1989" t="s">
        <v>8220</v>
      </c>
      <c r="H1989" t="s">
        <v>8224</v>
      </c>
      <c r="I1989" t="s">
        <v>8246</v>
      </c>
      <c r="J1989">
        <v>1425223276</v>
      </c>
      <c r="K1989" s="9">
        <f>(J1989/86400) + DATE(1970,1,1)</f>
        <v>42064.639768518522</v>
      </c>
      <c r="L1989">
        <v>1422631276</v>
      </c>
      <c r="M1989" s="9">
        <f>(L1989/86400) + DATE(1970,1,1)</f>
        <v>42034.639768518522</v>
      </c>
      <c r="N1989" s="18">
        <f>YEAR(M1989)</f>
        <v>2015</v>
      </c>
      <c r="O1989" s="18">
        <f xml:space="preserve"> ROUND((J1989-L1989)/86400, 0)</f>
        <v>30</v>
      </c>
      <c r="P1989" t="b">
        <v>0</v>
      </c>
      <c r="Q1989">
        <v>28</v>
      </c>
      <c r="R1989" s="14">
        <f>IFERROR(ROUND(E1989/Q1989,2), "N/A")</f>
        <v>83.43</v>
      </c>
      <c r="S1989" t="b">
        <v>0</v>
      </c>
      <c r="T1989" t="s">
        <v>8296</v>
      </c>
      <c r="U1989" t="s">
        <v>8308</v>
      </c>
    </row>
    <row r="1990" spans="1:21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s="12">
        <f>ROUND(E1990/D1990, 0)</f>
        <v>0</v>
      </c>
      <c r="G1990" t="s">
        <v>8220</v>
      </c>
      <c r="H1990" t="s">
        <v>8223</v>
      </c>
      <c r="I1990" t="s">
        <v>8245</v>
      </c>
      <c r="J1990">
        <v>1440094742</v>
      </c>
      <c r="K1990" s="9">
        <f>(J1990/86400) + DATE(1970,1,1)</f>
        <v>42236.763217592597</v>
      </c>
      <c r="L1990">
        <v>1437502742</v>
      </c>
      <c r="M1990" s="9">
        <f>(L1990/86400) + DATE(1970,1,1)</f>
        <v>42206.763217592597</v>
      </c>
      <c r="N1990" s="18">
        <f>YEAR(M1990)</f>
        <v>2015</v>
      </c>
      <c r="O1990" s="18">
        <f xml:space="preserve"> ROUND((J1990-L1990)/86400, 0)</f>
        <v>30</v>
      </c>
      <c r="P1990" t="b">
        <v>0</v>
      </c>
      <c r="Q1990">
        <v>1</v>
      </c>
      <c r="R1990" s="14">
        <f>IFERROR(ROUND(E1990/Q1990,2), "N/A")</f>
        <v>25</v>
      </c>
      <c r="S1990" t="b">
        <v>0</v>
      </c>
      <c r="T1990" t="s">
        <v>8296</v>
      </c>
      <c r="U1990" t="s">
        <v>8308</v>
      </c>
    </row>
    <row r="1991" spans="1:21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s="12">
        <f>ROUND(E1991/D1991, 0)</f>
        <v>0</v>
      </c>
      <c r="G1991" t="s">
        <v>8220</v>
      </c>
      <c r="H1991" t="s">
        <v>8223</v>
      </c>
      <c r="I1991" t="s">
        <v>8245</v>
      </c>
      <c r="J1991">
        <v>1481473208</v>
      </c>
      <c r="K1991" s="9">
        <f>(J1991/86400) + DATE(1970,1,1)</f>
        <v>42715.680648148147</v>
      </c>
      <c r="L1991">
        <v>1478881208</v>
      </c>
      <c r="M1991" s="9">
        <f>(L1991/86400) + DATE(1970,1,1)</f>
        <v>42685.680648148147</v>
      </c>
      <c r="N1991" s="18">
        <f>YEAR(M1991)</f>
        <v>2016</v>
      </c>
      <c r="O1991" s="18">
        <f xml:space="preserve"> ROUND((J1991-L1991)/86400, 0)</f>
        <v>30</v>
      </c>
      <c r="P1991" t="b">
        <v>0</v>
      </c>
      <c r="Q1991">
        <v>1</v>
      </c>
      <c r="R1991" s="14">
        <f>IFERROR(ROUND(E1991/Q1991,2), "N/A")</f>
        <v>50</v>
      </c>
      <c r="S1991" t="b">
        <v>0</v>
      </c>
      <c r="T1991" t="s">
        <v>8296</v>
      </c>
      <c r="U1991" t="s">
        <v>8308</v>
      </c>
    </row>
    <row r="1992" spans="1:21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s="12">
        <f>ROUND(E1992/D1992, 0)</f>
        <v>0</v>
      </c>
      <c r="G1992" t="s">
        <v>8220</v>
      </c>
      <c r="H1992" t="s">
        <v>8223</v>
      </c>
      <c r="I1992" t="s">
        <v>8245</v>
      </c>
      <c r="J1992">
        <v>1455338532</v>
      </c>
      <c r="K1992" s="9">
        <f>(J1992/86400) + DATE(1970,1,1)</f>
        <v>42413.195972222224</v>
      </c>
      <c r="L1992">
        <v>1454042532</v>
      </c>
      <c r="M1992" s="9">
        <f>(L1992/86400) + DATE(1970,1,1)</f>
        <v>42398.195972222224</v>
      </c>
      <c r="N1992" s="18">
        <f>YEAR(M1992)</f>
        <v>2016</v>
      </c>
      <c r="O1992" s="18">
        <f xml:space="preserve"> ROUND((J1992-L1992)/86400, 0)</f>
        <v>15</v>
      </c>
      <c r="P1992" t="b">
        <v>0</v>
      </c>
      <c r="Q1992">
        <v>5</v>
      </c>
      <c r="R1992" s="14">
        <f>IFERROR(ROUND(E1992/Q1992,2), "N/A")</f>
        <v>101.8</v>
      </c>
      <c r="S1992" t="b">
        <v>0</v>
      </c>
      <c r="T1992" t="s">
        <v>8296</v>
      </c>
      <c r="U1992" t="s">
        <v>8308</v>
      </c>
    </row>
    <row r="1993" spans="1:21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s="12">
        <f>ROUND(E1993/D1993, 0)</f>
        <v>0</v>
      </c>
      <c r="G1993" t="s">
        <v>8220</v>
      </c>
      <c r="H1993" t="s">
        <v>8223</v>
      </c>
      <c r="I1993" t="s">
        <v>8245</v>
      </c>
      <c r="J1993">
        <v>1435958786</v>
      </c>
      <c r="K1993" s="9">
        <f>(J1993/86400) + DATE(1970,1,1)</f>
        <v>42188.89335648148</v>
      </c>
      <c r="L1993">
        <v>1434144386</v>
      </c>
      <c r="M1993" s="9">
        <f>(L1993/86400) + DATE(1970,1,1)</f>
        <v>42167.89335648148</v>
      </c>
      <c r="N1993" s="18">
        <f>YEAR(M1993)</f>
        <v>2015</v>
      </c>
      <c r="O1993" s="18">
        <f xml:space="preserve"> ROUND((J1993-L1993)/86400, 0)</f>
        <v>21</v>
      </c>
      <c r="P1993" t="b">
        <v>0</v>
      </c>
      <c r="Q1993">
        <v>3</v>
      </c>
      <c r="R1993" s="14">
        <f>IFERROR(ROUND(E1993/Q1993,2), "N/A")</f>
        <v>46.67</v>
      </c>
      <c r="S1993" t="b">
        <v>0</v>
      </c>
      <c r="T1993" t="s">
        <v>8296</v>
      </c>
      <c r="U1993" t="s">
        <v>8308</v>
      </c>
    </row>
    <row r="1994" spans="1:21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s="12">
        <f>ROUND(E1994/D1994, 0)</f>
        <v>0</v>
      </c>
      <c r="G1994" t="s">
        <v>8220</v>
      </c>
      <c r="H1994" t="s">
        <v>8223</v>
      </c>
      <c r="I1994" t="s">
        <v>8245</v>
      </c>
      <c r="J1994">
        <v>1424229991</v>
      </c>
      <c r="K1994" s="9">
        <f>(J1994/86400) + DATE(1970,1,1)</f>
        <v>42053.143414351856</v>
      </c>
      <c r="L1994">
        <v>1421637991</v>
      </c>
      <c r="M1994" s="9">
        <f>(L1994/86400) + DATE(1970,1,1)</f>
        <v>42023.143414351856</v>
      </c>
      <c r="N1994" s="18">
        <f>YEAR(M1994)</f>
        <v>2015</v>
      </c>
      <c r="O1994" s="18">
        <f xml:space="preserve"> ROUND((J1994-L1994)/86400, 0)</f>
        <v>30</v>
      </c>
      <c r="P1994" t="b">
        <v>0</v>
      </c>
      <c r="Q1994">
        <v>2</v>
      </c>
      <c r="R1994" s="14">
        <f>IFERROR(ROUND(E1994/Q1994,2), "N/A")</f>
        <v>1</v>
      </c>
      <c r="S1994" t="b">
        <v>0</v>
      </c>
      <c r="T1994" t="s">
        <v>8296</v>
      </c>
      <c r="U1994" t="s">
        <v>8308</v>
      </c>
    </row>
    <row r="1995" spans="1:21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s="12">
        <f>ROUND(E1995/D1995, 0)</f>
        <v>0</v>
      </c>
      <c r="G1995" t="s">
        <v>8220</v>
      </c>
      <c r="H1995" t="s">
        <v>8224</v>
      </c>
      <c r="I1995" t="s">
        <v>8246</v>
      </c>
      <c r="J1995">
        <v>1450706837</v>
      </c>
      <c r="K1995" s="9">
        <f>(J1995/86400) + DATE(1970,1,1)</f>
        <v>42359.588391203702</v>
      </c>
      <c r="L1995">
        <v>1448114837</v>
      </c>
      <c r="M1995" s="9">
        <f>(L1995/86400) + DATE(1970,1,1)</f>
        <v>42329.588391203702</v>
      </c>
      <c r="N1995" s="18">
        <f>YEAR(M1995)</f>
        <v>2015</v>
      </c>
      <c r="O1995" s="18">
        <f xml:space="preserve"> ROUND((J1995-L1995)/86400, 0)</f>
        <v>30</v>
      </c>
      <c r="P1995" t="b">
        <v>0</v>
      </c>
      <c r="Q1995">
        <v>0</v>
      </c>
      <c r="R1995" s="14" t="str">
        <f>IFERROR(ROUND(E1995/Q1995,2), "N/A")</f>
        <v>N/A</v>
      </c>
      <c r="S1995" t="b">
        <v>0</v>
      </c>
      <c r="T1995" t="s">
        <v>8296</v>
      </c>
      <c r="U1995" t="s">
        <v>8308</v>
      </c>
    </row>
    <row r="1996" spans="1:21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s="12">
        <f>ROUND(E1996/D1996, 0)</f>
        <v>0</v>
      </c>
      <c r="G1996" t="s">
        <v>8220</v>
      </c>
      <c r="H1996" t="s">
        <v>8223</v>
      </c>
      <c r="I1996" t="s">
        <v>8245</v>
      </c>
      <c r="J1996">
        <v>1481072942</v>
      </c>
      <c r="K1996" s="9">
        <f>(J1996/86400) + DATE(1970,1,1)</f>
        <v>42711.047939814816</v>
      </c>
      <c r="L1996">
        <v>1475885342</v>
      </c>
      <c r="M1996" s="9">
        <f>(L1996/86400) + DATE(1970,1,1)</f>
        <v>42651.006273148145</v>
      </c>
      <c r="N1996" s="18">
        <f>YEAR(M1996)</f>
        <v>2016</v>
      </c>
      <c r="O1996" s="18">
        <f xml:space="preserve"> ROUND((J1996-L1996)/86400, 0)</f>
        <v>60</v>
      </c>
      <c r="P1996" t="b">
        <v>0</v>
      </c>
      <c r="Q1996">
        <v>0</v>
      </c>
      <c r="R1996" s="14" t="str">
        <f>IFERROR(ROUND(E1996/Q1996,2), "N/A")</f>
        <v>N/A</v>
      </c>
      <c r="S1996" t="b">
        <v>0</v>
      </c>
      <c r="T1996" t="s">
        <v>8296</v>
      </c>
      <c r="U1996" t="s">
        <v>8308</v>
      </c>
    </row>
    <row r="1997" spans="1:21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s="12">
        <f>ROUND(E1997/D1997, 0)</f>
        <v>0</v>
      </c>
      <c r="G1997" t="s">
        <v>8220</v>
      </c>
      <c r="H1997" t="s">
        <v>8228</v>
      </c>
      <c r="I1997" t="s">
        <v>8250</v>
      </c>
      <c r="J1997">
        <v>1437082736</v>
      </c>
      <c r="K1997" s="9">
        <f>(J1997/86400) + DATE(1970,1,1)</f>
        <v>42201.902037037042</v>
      </c>
      <c r="L1997">
        <v>1435354736</v>
      </c>
      <c r="M1997" s="9">
        <f>(L1997/86400) + DATE(1970,1,1)</f>
        <v>42181.902037037042</v>
      </c>
      <c r="N1997" s="18">
        <f>YEAR(M1997)</f>
        <v>2015</v>
      </c>
      <c r="O1997" s="18">
        <f xml:space="preserve"> ROUND((J1997-L1997)/86400, 0)</f>
        <v>20</v>
      </c>
      <c r="P1997" t="b">
        <v>0</v>
      </c>
      <c r="Q1997">
        <v>3</v>
      </c>
      <c r="R1997" s="14">
        <f>IFERROR(ROUND(E1997/Q1997,2), "N/A")</f>
        <v>26</v>
      </c>
      <c r="S1997" t="b">
        <v>0</v>
      </c>
      <c r="T1997" t="s">
        <v>8296</v>
      </c>
      <c r="U1997" t="s">
        <v>8308</v>
      </c>
    </row>
    <row r="1998" spans="1:21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s="12">
        <f>ROUND(E1998/D1998, 0)</f>
        <v>0</v>
      </c>
      <c r="G1998" t="s">
        <v>8220</v>
      </c>
      <c r="H1998" t="s">
        <v>8223</v>
      </c>
      <c r="I1998" t="s">
        <v>8245</v>
      </c>
      <c r="J1998">
        <v>1405021211</v>
      </c>
      <c r="K1998" s="9">
        <f>(J1998/86400) + DATE(1970,1,1)</f>
        <v>41830.819571759261</v>
      </c>
      <c r="L1998">
        <v>1402429211</v>
      </c>
      <c r="M1998" s="9">
        <f>(L1998/86400) + DATE(1970,1,1)</f>
        <v>41800.819571759261</v>
      </c>
      <c r="N1998" s="18">
        <f>YEAR(M1998)</f>
        <v>2014</v>
      </c>
      <c r="O1998" s="18">
        <f xml:space="preserve"> ROUND((J1998-L1998)/86400, 0)</f>
        <v>30</v>
      </c>
      <c r="P1998" t="b">
        <v>0</v>
      </c>
      <c r="Q1998">
        <v>0</v>
      </c>
      <c r="R1998" s="14" t="str">
        <f>IFERROR(ROUND(E1998/Q1998,2), "N/A")</f>
        <v>N/A</v>
      </c>
      <c r="S1998" t="b">
        <v>0</v>
      </c>
      <c r="T1998" t="s">
        <v>8296</v>
      </c>
      <c r="U1998" t="s">
        <v>8308</v>
      </c>
    </row>
    <row r="1999" spans="1:21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s="12">
        <f>ROUND(E1999/D1999, 0)</f>
        <v>0</v>
      </c>
      <c r="G1999" t="s">
        <v>8220</v>
      </c>
      <c r="H1999" t="s">
        <v>8223</v>
      </c>
      <c r="I1999" t="s">
        <v>8245</v>
      </c>
      <c r="J1999">
        <v>1409091612</v>
      </c>
      <c r="K1999" s="9">
        <f>(J1999/86400) + DATE(1970,1,1)</f>
        <v>41877.930694444447</v>
      </c>
      <c r="L1999">
        <v>1406499612</v>
      </c>
      <c r="M1999" s="9">
        <f>(L1999/86400) + DATE(1970,1,1)</f>
        <v>41847.930694444447</v>
      </c>
      <c r="N1999" s="18">
        <f>YEAR(M1999)</f>
        <v>2014</v>
      </c>
      <c r="O1999" s="18">
        <f xml:space="preserve"> ROUND((J1999-L1999)/86400, 0)</f>
        <v>30</v>
      </c>
      <c r="P1999" t="b">
        <v>0</v>
      </c>
      <c r="Q1999">
        <v>0</v>
      </c>
      <c r="R1999" s="14" t="str">
        <f>IFERROR(ROUND(E1999/Q1999,2), "N/A")</f>
        <v>N/A</v>
      </c>
      <c r="S1999" t="b">
        <v>0</v>
      </c>
      <c r="T1999" t="s">
        <v>8296</v>
      </c>
      <c r="U1999" t="s">
        <v>8308</v>
      </c>
    </row>
    <row r="2000" spans="1:21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s="12">
        <f>ROUND(E2000/D2000, 0)</f>
        <v>0</v>
      </c>
      <c r="G2000" t="s">
        <v>8220</v>
      </c>
      <c r="H2000" t="s">
        <v>8223</v>
      </c>
      <c r="I2000" t="s">
        <v>8245</v>
      </c>
      <c r="J2000">
        <v>1406861438</v>
      </c>
      <c r="K2000" s="9">
        <f>(J2000/86400) + DATE(1970,1,1)</f>
        <v>41852.118495370371</v>
      </c>
      <c r="L2000">
        <v>1402973438</v>
      </c>
      <c r="M2000" s="9">
        <f>(L2000/86400) + DATE(1970,1,1)</f>
        <v>41807.118495370371</v>
      </c>
      <c r="N2000" s="18">
        <f>YEAR(M2000)</f>
        <v>2014</v>
      </c>
      <c r="O2000" s="18">
        <f xml:space="preserve"> ROUND((J2000-L2000)/86400, 0)</f>
        <v>45</v>
      </c>
      <c r="P2000" t="b">
        <v>0</v>
      </c>
      <c r="Q2000">
        <v>3</v>
      </c>
      <c r="R2000" s="14">
        <f>IFERROR(ROUND(E2000/Q2000,2), "N/A")</f>
        <v>218.33</v>
      </c>
      <c r="S2000" t="b">
        <v>0</v>
      </c>
      <c r="T2000" t="s">
        <v>8296</v>
      </c>
      <c r="U2000" t="s">
        <v>8308</v>
      </c>
    </row>
    <row r="2001" spans="1:21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s="12">
        <f>ROUND(E2001/D2001, 0)</f>
        <v>0</v>
      </c>
      <c r="G2001" t="s">
        <v>8220</v>
      </c>
      <c r="H2001" t="s">
        <v>8224</v>
      </c>
      <c r="I2001" t="s">
        <v>8246</v>
      </c>
      <c r="J2001">
        <v>1415882108</v>
      </c>
      <c r="K2001" s="9">
        <f>(J2001/86400) + DATE(1970,1,1)</f>
        <v>41956.524398148147</v>
      </c>
      <c r="L2001">
        <v>1413286508</v>
      </c>
      <c r="M2001" s="9">
        <f>(L2001/86400) + DATE(1970,1,1)</f>
        <v>41926.482731481483</v>
      </c>
      <c r="N2001" s="18">
        <f>YEAR(M2001)</f>
        <v>2014</v>
      </c>
      <c r="O2001" s="18">
        <f xml:space="preserve"> ROUND((J2001-L2001)/86400, 0)</f>
        <v>30</v>
      </c>
      <c r="P2001" t="b">
        <v>0</v>
      </c>
      <c r="Q2001">
        <v>7</v>
      </c>
      <c r="R2001" s="14">
        <f>IFERROR(ROUND(E2001/Q2001,2), "N/A")</f>
        <v>33.71</v>
      </c>
      <c r="S2001" t="b">
        <v>0</v>
      </c>
      <c r="T2001" t="s">
        <v>8296</v>
      </c>
      <c r="U2001" t="s">
        <v>8308</v>
      </c>
    </row>
    <row r="2002" spans="1:21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s="12">
        <f>ROUND(E2002/D2002, 0)</f>
        <v>0</v>
      </c>
      <c r="G2002" t="s">
        <v>8220</v>
      </c>
      <c r="H2002" t="s">
        <v>8228</v>
      </c>
      <c r="I2002" t="s">
        <v>8250</v>
      </c>
      <c r="J2002">
        <v>1452120613</v>
      </c>
      <c r="K2002" s="9">
        <f>(J2002/86400) + DATE(1970,1,1)</f>
        <v>42375.951539351852</v>
      </c>
      <c r="L2002">
        <v>1449528613</v>
      </c>
      <c r="M2002" s="9">
        <f>(L2002/86400) + DATE(1970,1,1)</f>
        <v>42345.951539351852</v>
      </c>
      <c r="N2002" s="18">
        <f>YEAR(M2002)</f>
        <v>2015</v>
      </c>
      <c r="O2002" s="18">
        <f xml:space="preserve"> ROUND((J2002-L2002)/86400, 0)</f>
        <v>30</v>
      </c>
      <c r="P2002" t="b">
        <v>0</v>
      </c>
      <c r="Q2002">
        <v>25</v>
      </c>
      <c r="R2002" s="14">
        <f>IFERROR(ROUND(E2002/Q2002,2), "N/A")</f>
        <v>25</v>
      </c>
      <c r="S2002" t="b">
        <v>0</v>
      </c>
      <c r="T2002" t="s">
        <v>8296</v>
      </c>
      <c r="U2002" t="s">
        <v>8308</v>
      </c>
    </row>
    <row r="2003" spans="1:21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s="12">
        <f>ROUND(E2003/D2003, 0)</f>
        <v>4</v>
      </c>
      <c r="G2003" t="s">
        <v>8218</v>
      </c>
      <c r="H2003" t="s">
        <v>8235</v>
      </c>
      <c r="I2003" t="s">
        <v>8248</v>
      </c>
      <c r="J2003">
        <v>1434139200</v>
      </c>
      <c r="K2003" s="9">
        <f>(J2003/86400) + DATE(1970,1,1)</f>
        <v>42167.833333333328</v>
      </c>
      <c r="L2003">
        <v>1431406916</v>
      </c>
      <c r="M2003" s="9">
        <f>(L2003/86400) + DATE(1970,1,1)</f>
        <v>42136.209675925929</v>
      </c>
      <c r="N2003" s="18">
        <f>YEAR(M2003)</f>
        <v>2015</v>
      </c>
      <c r="O2003" s="18">
        <f xml:space="preserve"> ROUND((J2003-L2003)/86400, 0)</f>
        <v>32</v>
      </c>
      <c r="P2003" t="b">
        <v>1</v>
      </c>
      <c r="Q2003">
        <v>1637</v>
      </c>
      <c r="R2003" s="14">
        <f>IFERROR(ROUND(E2003/Q2003,2), "N/A")</f>
        <v>128.38999999999999</v>
      </c>
      <c r="S2003" t="b">
        <v>1</v>
      </c>
      <c r="T2003" t="s">
        <v>8277</v>
      </c>
      <c r="U2003" t="s">
        <v>8307</v>
      </c>
    </row>
    <row r="2004" spans="1:21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s="12">
        <f>ROUND(E2004/D2004, 0)</f>
        <v>2</v>
      </c>
      <c r="G2004" t="s">
        <v>8218</v>
      </c>
      <c r="H2004" t="s">
        <v>8223</v>
      </c>
      <c r="I2004" t="s">
        <v>8245</v>
      </c>
      <c r="J2004">
        <v>1485191143</v>
      </c>
      <c r="K2004" s="9">
        <f>(J2004/86400) + DATE(1970,1,1)</f>
        <v>42758.71230324074</v>
      </c>
      <c r="L2004">
        <v>1482599143</v>
      </c>
      <c r="M2004" s="9">
        <f>(L2004/86400) + DATE(1970,1,1)</f>
        <v>42728.71230324074</v>
      </c>
      <c r="N2004" s="18">
        <f>YEAR(M2004)</f>
        <v>2016</v>
      </c>
      <c r="O2004" s="18">
        <f xml:space="preserve"> ROUND((J2004-L2004)/86400, 0)</f>
        <v>30</v>
      </c>
      <c r="P2004" t="b">
        <v>1</v>
      </c>
      <c r="Q2004">
        <v>1375</v>
      </c>
      <c r="R2004" s="14">
        <f>IFERROR(ROUND(E2004/Q2004,2), "N/A")</f>
        <v>78.83</v>
      </c>
      <c r="S2004" t="b">
        <v>1</v>
      </c>
      <c r="T2004" t="s">
        <v>8277</v>
      </c>
      <c r="U2004" t="s">
        <v>8307</v>
      </c>
    </row>
    <row r="2005" spans="1:21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s="12">
        <f>ROUND(E2005/D2005, 0)</f>
        <v>3</v>
      </c>
      <c r="G2005" t="s">
        <v>8218</v>
      </c>
      <c r="H2005" t="s">
        <v>8223</v>
      </c>
      <c r="I2005" t="s">
        <v>8245</v>
      </c>
      <c r="J2005">
        <v>1278111600</v>
      </c>
      <c r="K2005" s="9">
        <f>(J2005/86400) + DATE(1970,1,1)</f>
        <v>40361.958333333336</v>
      </c>
      <c r="L2005">
        <v>1276830052</v>
      </c>
      <c r="M2005" s="9">
        <f>(L2005/86400) + DATE(1970,1,1)</f>
        <v>40347.125601851854</v>
      </c>
      <c r="N2005" s="18">
        <f>YEAR(M2005)</f>
        <v>2010</v>
      </c>
      <c r="O2005" s="18">
        <f xml:space="preserve"> ROUND((J2005-L2005)/86400, 0)</f>
        <v>15</v>
      </c>
      <c r="P2005" t="b">
        <v>1</v>
      </c>
      <c r="Q2005">
        <v>17</v>
      </c>
      <c r="R2005" s="14">
        <f>IFERROR(ROUND(E2005/Q2005,2), "N/A")</f>
        <v>91.76</v>
      </c>
      <c r="S2005" t="b">
        <v>1</v>
      </c>
      <c r="T2005" t="s">
        <v>8277</v>
      </c>
      <c r="U2005" t="s">
        <v>8307</v>
      </c>
    </row>
    <row r="2006" spans="1:21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s="12">
        <f>ROUND(E2006/D2006, 0)</f>
        <v>2</v>
      </c>
      <c r="G2006" t="s">
        <v>8218</v>
      </c>
      <c r="H2006" t="s">
        <v>8223</v>
      </c>
      <c r="I2006" t="s">
        <v>8245</v>
      </c>
      <c r="J2006">
        <v>1405002663</v>
      </c>
      <c r="K2006" s="9">
        <f>(J2006/86400) + DATE(1970,1,1)</f>
        <v>41830.604895833334</v>
      </c>
      <c r="L2006">
        <v>1402410663</v>
      </c>
      <c r="M2006" s="9">
        <f>(L2006/86400) + DATE(1970,1,1)</f>
        <v>41800.604895833334</v>
      </c>
      <c r="N2006" s="18">
        <f>YEAR(M2006)</f>
        <v>2014</v>
      </c>
      <c r="O2006" s="18">
        <f xml:space="preserve"> ROUND((J2006-L2006)/86400, 0)</f>
        <v>30</v>
      </c>
      <c r="P2006" t="b">
        <v>1</v>
      </c>
      <c r="Q2006">
        <v>354</v>
      </c>
      <c r="R2006" s="14">
        <f>IFERROR(ROUND(E2006/Q2006,2), "N/A")</f>
        <v>331.1</v>
      </c>
      <c r="S2006" t="b">
        <v>1</v>
      </c>
      <c r="T2006" t="s">
        <v>8277</v>
      </c>
      <c r="U2006" t="s">
        <v>8307</v>
      </c>
    </row>
    <row r="2007" spans="1:21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s="12">
        <f>ROUND(E2007/D2007, 0)</f>
        <v>1</v>
      </c>
      <c r="G2007" t="s">
        <v>8218</v>
      </c>
      <c r="H2007" t="s">
        <v>8223</v>
      </c>
      <c r="I2007" t="s">
        <v>8245</v>
      </c>
      <c r="J2007">
        <v>1381895940</v>
      </c>
      <c r="K2007" s="9">
        <f>(J2007/86400) + DATE(1970,1,1)</f>
        <v>41563.165972222225</v>
      </c>
      <c r="L2007">
        <v>1379532618</v>
      </c>
      <c r="M2007" s="9">
        <f>(L2007/86400) + DATE(1970,1,1)</f>
        <v>41535.812708333331</v>
      </c>
      <c r="N2007" s="18">
        <f>YEAR(M2007)</f>
        <v>2013</v>
      </c>
      <c r="O2007" s="18">
        <f xml:space="preserve"> ROUND((J2007-L2007)/86400, 0)</f>
        <v>27</v>
      </c>
      <c r="P2007" t="b">
        <v>1</v>
      </c>
      <c r="Q2007">
        <v>191</v>
      </c>
      <c r="R2007" s="14">
        <f>IFERROR(ROUND(E2007/Q2007,2), "N/A")</f>
        <v>194.26</v>
      </c>
      <c r="S2007" t="b">
        <v>1</v>
      </c>
      <c r="T2007" t="s">
        <v>8277</v>
      </c>
      <c r="U2007" t="s">
        <v>8307</v>
      </c>
    </row>
    <row r="2008" spans="1:21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s="12">
        <f>ROUND(E2008/D2008, 0)</f>
        <v>2</v>
      </c>
      <c r="G2008" t="s">
        <v>8218</v>
      </c>
      <c r="H2008" t="s">
        <v>8223</v>
      </c>
      <c r="I2008" t="s">
        <v>8245</v>
      </c>
      <c r="J2008">
        <v>1417611645</v>
      </c>
      <c r="K2008" s="9">
        <f>(J2008/86400) + DATE(1970,1,1)</f>
        <v>41976.542187500003</v>
      </c>
      <c r="L2008">
        <v>1414584045</v>
      </c>
      <c r="M2008" s="9">
        <f>(L2008/86400) + DATE(1970,1,1)</f>
        <v>41941.500520833331</v>
      </c>
      <c r="N2008" s="18">
        <f>YEAR(M2008)</f>
        <v>2014</v>
      </c>
      <c r="O2008" s="18">
        <f xml:space="preserve"> ROUND((J2008-L2008)/86400, 0)</f>
        <v>35</v>
      </c>
      <c r="P2008" t="b">
        <v>1</v>
      </c>
      <c r="Q2008">
        <v>303</v>
      </c>
      <c r="R2008" s="14">
        <f>IFERROR(ROUND(E2008/Q2008,2), "N/A")</f>
        <v>408.98</v>
      </c>
      <c r="S2008" t="b">
        <v>1</v>
      </c>
      <c r="T2008" t="s">
        <v>8277</v>
      </c>
      <c r="U2008" t="s">
        <v>8307</v>
      </c>
    </row>
    <row r="2009" spans="1:21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s="12">
        <f>ROUND(E2009/D2009, 0)</f>
        <v>1</v>
      </c>
      <c r="G2009" t="s">
        <v>8218</v>
      </c>
      <c r="H2009" t="s">
        <v>8223</v>
      </c>
      <c r="I2009" t="s">
        <v>8245</v>
      </c>
      <c r="J2009">
        <v>1282622400</v>
      </c>
      <c r="K2009" s="9">
        <f>(J2009/86400) + DATE(1970,1,1)</f>
        <v>40414.166666666664</v>
      </c>
      <c r="L2009">
        <v>1276891586</v>
      </c>
      <c r="M2009" s="9">
        <f>(L2009/86400) + DATE(1970,1,1)</f>
        <v>40347.837800925925</v>
      </c>
      <c r="N2009" s="18">
        <f>YEAR(M2009)</f>
        <v>2010</v>
      </c>
      <c r="O2009" s="18">
        <f xml:space="preserve"> ROUND((J2009-L2009)/86400, 0)</f>
        <v>66</v>
      </c>
      <c r="P2009" t="b">
        <v>1</v>
      </c>
      <c r="Q2009">
        <v>137</v>
      </c>
      <c r="R2009" s="14">
        <f>IFERROR(ROUND(E2009/Q2009,2), "N/A")</f>
        <v>84.46</v>
      </c>
      <c r="S2009" t="b">
        <v>1</v>
      </c>
      <c r="T2009" t="s">
        <v>8277</v>
      </c>
      <c r="U2009" t="s">
        <v>8307</v>
      </c>
    </row>
    <row r="2010" spans="1:21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s="12">
        <f>ROUND(E2010/D2010, 0)</f>
        <v>1</v>
      </c>
      <c r="G2010" t="s">
        <v>8218</v>
      </c>
      <c r="H2010" t="s">
        <v>8223</v>
      </c>
      <c r="I2010" t="s">
        <v>8245</v>
      </c>
      <c r="J2010">
        <v>1316442622</v>
      </c>
      <c r="K2010" s="9">
        <f>(J2010/86400) + DATE(1970,1,1)</f>
        <v>40805.604421296295</v>
      </c>
      <c r="L2010">
        <v>1312641022</v>
      </c>
      <c r="M2010" s="9">
        <f>(L2010/86400) + DATE(1970,1,1)</f>
        <v>40761.604421296295</v>
      </c>
      <c r="N2010" s="18">
        <f>YEAR(M2010)</f>
        <v>2011</v>
      </c>
      <c r="O2010" s="18">
        <f xml:space="preserve"> ROUND((J2010-L2010)/86400, 0)</f>
        <v>44</v>
      </c>
      <c r="P2010" t="b">
        <v>1</v>
      </c>
      <c r="Q2010">
        <v>41</v>
      </c>
      <c r="R2010" s="14">
        <f>IFERROR(ROUND(E2010/Q2010,2), "N/A")</f>
        <v>44.85</v>
      </c>
      <c r="S2010" t="b">
        <v>1</v>
      </c>
      <c r="T2010" t="s">
        <v>8277</v>
      </c>
      <c r="U2010" t="s">
        <v>8307</v>
      </c>
    </row>
    <row r="2011" spans="1:21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s="12">
        <f>ROUND(E2011/D2011, 0)</f>
        <v>3</v>
      </c>
      <c r="G2011" t="s">
        <v>8218</v>
      </c>
      <c r="H2011" t="s">
        <v>8235</v>
      </c>
      <c r="I2011" t="s">
        <v>8248</v>
      </c>
      <c r="J2011">
        <v>1479890743</v>
      </c>
      <c r="K2011" s="9">
        <f>(J2011/86400) + DATE(1970,1,1)</f>
        <v>42697.365081018521</v>
      </c>
      <c r="L2011">
        <v>1476776743</v>
      </c>
      <c r="M2011" s="9">
        <f>(L2011/86400) + DATE(1970,1,1)</f>
        <v>42661.323414351849</v>
      </c>
      <c r="N2011" s="18">
        <f>YEAR(M2011)</f>
        <v>2016</v>
      </c>
      <c r="O2011" s="18">
        <f xml:space="preserve"> ROUND((J2011-L2011)/86400, 0)</f>
        <v>36</v>
      </c>
      <c r="P2011" t="b">
        <v>1</v>
      </c>
      <c r="Q2011">
        <v>398</v>
      </c>
      <c r="R2011" s="14">
        <f>IFERROR(ROUND(E2011/Q2011,2), "N/A")</f>
        <v>383.36</v>
      </c>
      <c r="S2011" t="b">
        <v>1</v>
      </c>
      <c r="T2011" t="s">
        <v>8277</v>
      </c>
      <c r="U2011" t="s">
        <v>8307</v>
      </c>
    </row>
    <row r="2012" spans="1:21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s="12">
        <f>ROUND(E2012/D2012, 0)</f>
        <v>3</v>
      </c>
      <c r="G2012" t="s">
        <v>8218</v>
      </c>
      <c r="H2012" t="s">
        <v>8223</v>
      </c>
      <c r="I2012" t="s">
        <v>8245</v>
      </c>
      <c r="J2012">
        <v>1471564491</v>
      </c>
      <c r="K2012" s="9">
        <f>(J2012/86400) + DATE(1970,1,1)</f>
        <v>42600.996423611112</v>
      </c>
      <c r="L2012">
        <v>1468972491</v>
      </c>
      <c r="M2012" s="9">
        <f>(L2012/86400) + DATE(1970,1,1)</f>
        <v>42570.996423611112</v>
      </c>
      <c r="N2012" s="18">
        <f>YEAR(M2012)</f>
        <v>2016</v>
      </c>
      <c r="O2012" s="18">
        <f xml:space="preserve"> ROUND((J2012-L2012)/86400, 0)</f>
        <v>30</v>
      </c>
      <c r="P2012" t="b">
        <v>1</v>
      </c>
      <c r="Q2012">
        <v>1737</v>
      </c>
      <c r="R2012" s="14">
        <f>IFERROR(ROUND(E2012/Q2012,2), "N/A")</f>
        <v>55.28</v>
      </c>
      <c r="S2012" t="b">
        <v>1</v>
      </c>
      <c r="T2012" t="s">
        <v>8277</v>
      </c>
      <c r="U2012" t="s">
        <v>8307</v>
      </c>
    </row>
    <row r="2013" spans="1:21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s="12">
        <f>ROUND(E2013/D2013, 0)</f>
        <v>8</v>
      </c>
      <c r="G2013" t="s">
        <v>8218</v>
      </c>
      <c r="H2013" t="s">
        <v>8238</v>
      </c>
      <c r="I2013" t="s">
        <v>8248</v>
      </c>
      <c r="J2013">
        <v>1452553200</v>
      </c>
      <c r="K2013" s="9">
        <f>(J2013/86400) + DATE(1970,1,1)</f>
        <v>42380.958333333328</v>
      </c>
      <c r="L2013">
        <v>1449650173</v>
      </c>
      <c r="M2013" s="9">
        <f>(L2013/86400) + DATE(1970,1,1)</f>
        <v>42347.358483796299</v>
      </c>
      <c r="N2013" s="18">
        <f>YEAR(M2013)</f>
        <v>2015</v>
      </c>
      <c r="O2013" s="18">
        <f xml:space="preserve"> ROUND((J2013-L2013)/86400, 0)</f>
        <v>34</v>
      </c>
      <c r="P2013" t="b">
        <v>1</v>
      </c>
      <c r="Q2013">
        <v>971</v>
      </c>
      <c r="R2013" s="14">
        <f>IFERROR(ROUND(E2013/Q2013,2), "N/A")</f>
        <v>422.02</v>
      </c>
      <c r="S2013" t="b">
        <v>1</v>
      </c>
      <c r="T2013" t="s">
        <v>8277</v>
      </c>
      <c r="U2013" t="s">
        <v>8307</v>
      </c>
    </row>
    <row r="2014" spans="1:21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s="12">
        <f>ROUND(E2014/D2014, 0)</f>
        <v>2</v>
      </c>
      <c r="G2014" t="s">
        <v>8218</v>
      </c>
      <c r="H2014" t="s">
        <v>8223</v>
      </c>
      <c r="I2014" t="s">
        <v>8245</v>
      </c>
      <c r="J2014">
        <v>1423165441</v>
      </c>
      <c r="K2014" s="9">
        <f>(J2014/86400) + DATE(1970,1,1)</f>
        <v>42040.822233796294</v>
      </c>
      <c r="L2014">
        <v>1420573441</v>
      </c>
      <c r="M2014" s="9">
        <f>(L2014/86400) + DATE(1970,1,1)</f>
        <v>42010.822233796294</v>
      </c>
      <c r="N2014" s="18">
        <f>YEAR(M2014)</f>
        <v>2015</v>
      </c>
      <c r="O2014" s="18">
        <f xml:space="preserve"> ROUND((J2014-L2014)/86400, 0)</f>
        <v>30</v>
      </c>
      <c r="P2014" t="b">
        <v>1</v>
      </c>
      <c r="Q2014">
        <v>183</v>
      </c>
      <c r="R2014" s="14">
        <f>IFERROR(ROUND(E2014/Q2014,2), "N/A")</f>
        <v>64.180000000000007</v>
      </c>
      <c r="S2014" t="b">
        <v>1</v>
      </c>
      <c r="T2014" t="s">
        <v>8277</v>
      </c>
      <c r="U2014" t="s">
        <v>8307</v>
      </c>
    </row>
    <row r="2015" spans="1:21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s="12">
        <f>ROUND(E2015/D2015, 0)</f>
        <v>5</v>
      </c>
      <c r="G2015" t="s">
        <v>8218</v>
      </c>
      <c r="H2015" t="s">
        <v>8223</v>
      </c>
      <c r="I2015" t="s">
        <v>8245</v>
      </c>
      <c r="J2015">
        <v>1468019014</v>
      </c>
      <c r="K2015" s="9">
        <f>(J2015/86400) + DATE(1970,1,1)</f>
        <v>42559.960810185185</v>
      </c>
      <c r="L2015">
        <v>1462835014</v>
      </c>
      <c r="M2015" s="9">
        <f>(L2015/86400) + DATE(1970,1,1)</f>
        <v>42499.960810185185</v>
      </c>
      <c r="N2015" s="18">
        <f>YEAR(M2015)</f>
        <v>2016</v>
      </c>
      <c r="O2015" s="18">
        <f xml:space="preserve"> ROUND((J2015-L2015)/86400, 0)</f>
        <v>60</v>
      </c>
      <c r="P2015" t="b">
        <v>1</v>
      </c>
      <c r="Q2015">
        <v>4562</v>
      </c>
      <c r="R2015" s="14">
        <f>IFERROR(ROUND(E2015/Q2015,2), "N/A")</f>
        <v>173.58</v>
      </c>
      <c r="S2015" t="b">
        <v>1</v>
      </c>
      <c r="T2015" t="s">
        <v>8277</v>
      </c>
      <c r="U2015" t="s">
        <v>8307</v>
      </c>
    </row>
    <row r="2016" spans="1:21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s="12">
        <f>ROUND(E2016/D2016, 0)</f>
        <v>78</v>
      </c>
      <c r="G2016" t="s">
        <v>8218</v>
      </c>
      <c r="H2016" t="s">
        <v>8223</v>
      </c>
      <c r="I2016" t="s">
        <v>8245</v>
      </c>
      <c r="J2016">
        <v>1364184539</v>
      </c>
      <c r="K2016" s="9">
        <f>(J2016/86400) + DATE(1970,1,1)</f>
        <v>41358.172905092593</v>
      </c>
      <c r="L2016">
        <v>1361250539</v>
      </c>
      <c r="M2016" s="9">
        <f>(L2016/86400) + DATE(1970,1,1)</f>
        <v>41324.214571759258</v>
      </c>
      <c r="N2016" s="18">
        <f>YEAR(M2016)</f>
        <v>2013</v>
      </c>
      <c r="O2016" s="18">
        <f xml:space="preserve"> ROUND((J2016-L2016)/86400, 0)</f>
        <v>34</v>
      </c>
      <c r="P2016" t="b">
        <v>1</v>
      </c>
      <c r="Q2016">
        <v>26457</v>
      </c>
      <c r="R2016" s="14">
        <f>IFERROR(ROUND(E2016/Q2016,2), "N/A")</f>
        <v>88.6</v>
      </c>
      <c r="S2016" t="b">
        <v>1</v>
      </c>
      <c r="T2016" t="s">
        <v>8277</v>
      </c>
      <c r="U2016" t="s">
        <v>8307</v>
      </c>
    </row>
    <row r="2017" spans="1:21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s="12">
        <f>ROUND(E2017/D2017, 0)</f>
        <v>1</v>
      </c>
      <c r="G2017" t="s">
        <v>8218</v>
      </c>
      <c r="H2017" t="s">
        <v>8223</v>
      </c>
      <c r="I2017" t="s">
        <v>8245</v>
      </c>
      <c r="J2017">
        <v>1315602163</v>
      </c>
      <c r="K2017" s="9">
        <f>(J2017/86400) + DATE(1970,1,1)</f>
        <v>40795.876886574071</v>
      </c>
      <c r="L2017">
        <v>1313010163</v>
      </c>
      <c r="M2017" s="9">
        <f>(L2017/86400) + DATE(1970,1,1)</f>
        <v>40765.876886574071</v>
      </c>
      <c r="N2017" s="18">
        <f>YEAR(M2017)</f>
        <v>2011</v>
      </c>
      <c r="O2017" s="18">
        <f xml:space="preserve"> ROUND((J2017-L2017)/86400, 0)</f>
        <v>30</v>
      </c>
      <c r="P2017" t="b">
        <v>1</v>
      </c>
      <c r="Q2017">
        <v>162</v>
      </c>
      <c r="R2017" s="14">
        <f>IFERROR(ROUND(E2017/Q2017,2), "N/A")</f>
        <v>50.22</v>
      </c>
      <c r="S2017" t="b">
        <v>1</v>
      </c>
      <c r="T2017" t="s">
        <v>8277</v>
      </c>
      <c r="U2017" t="s">
        <v>8307</v>
      </c>
    </row>
    <row r="2018" spans="1:21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s="12">
        <f>ROUND(E2018/D2018, 0)</f>
        <v>9</v>
      </c>
      <c r="G2018" t="s">
        <v>8218</v>
      </c>
      <c r="H2018" t="s">
        <v>8223</v>
      </c>
      <c r="I2018" t="s">
        <v>8245</v>
      </c>
      <c r="J2018">
        <v>1362863299</v>
      </c>
      <c r="K2018" s="9">
        <f>(J2018/86400) + DATE(1970,1,1)</f>
        <v>41342.880775462967</v>
      </c>
      <c r="L2018">
        <v>1360271299</v>
      </c>
      <c r="M2018" s="9">
        <f>(L2018/86400) + DATE(1970,1,1)</f>
        <v>41312.880775462967</v>
      </c>
      <c r="N2018" s="18">
        <f>YEAR(M2018)</f>
        <v>2013</v>
      </c>
      <c r="O2018" s="18">
        <f xml:space="preserve"> ROUND((J2018-L2018)/86400, 0)</f>
        <v>30</v>
      </c>
      <c r="P2018" t="b">
        <v>1</v>
      </c>
      <c r="Q2018">
        <v>479</v>
      </c>
      <c r="R2018" s="14">
        <f>IFERROR(ROUND(E2018/Q2018,2), "N/A")</f>
        <v>192.39</v>
      </c>
      <c r="S2018" t="b">
        <v>1</v>
      </c>
      <c r="T2018" t="s">
        <v>8277</v>
      </c>
      <c r="U2018" t="s">
        <v>8307</v>
      </c>
    </row>
    <row r="2019" spans="1:21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s="12">
        <f>ROUND(E2019/D2019, 0)</f>
        <v>1</v>
      </c>
      <c r="G2019" t="s">
        <v>8218</v>
      </c>
      <c r="H2019" t="s">
        <v>8223</v>
      </c>
      <c r="I2019" t="s">
        <v>8245</v>
      </c>
      <c r="J2019">
        <v>1332561600</v>
      </c>
      <c r="K2019" s="9">
        <f>(J2019/86400) + DATE(1970,1,1)</f>
        <v>40992.166666666664</v>
      </c>
      <c r="L2019">
        <v>1329873755</v>
      </c>
      <c r="M2019" s="9">
        <f>(L2019/86400) + DATE(1970,1,1)</f>
        <v>40961.057349537034</v>
      </c>
      <c r="N2019" s="18">
        <f>YEAR(M2019)</f>
        <v>2012</v>
      </c>
      <c r="O2019" s="18">
        <f xml:space="preserve"> ROUND((J2019-L2019)/86400, 0)</f>
        <v>31</v>
      </c>
      <c r="P2019" t="b">
        <v>1</v>
      </c>
      <c r="Q2019">
        <v>426</v>
      </c>
      <c r="R2019" s="14">
        <f>IFERROR(ROUND(E2019/Q2019,2), "N/A")</f>
        <v>73.42</v>
      </c>
      <c r="S2019" t="b">
        <v>1</v>
      </c>
      <c r="T2019" t="s">
        <v>8277</v>
      </c>
      <c r="U2019" t="s">
        <v>8307</v>
      </c>
    </row>
    <row r="2020" spans="1:21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s="12">
        <f>ROUND(E2020/D2020, 0)</f>
        <v>1</v>
      </c>
      <c r="G2020" t="s">
        <v>8218</v>
      </c>
      <c r="H2020" t="s">
        <v>8240</v>
      </c>
      <c r="I2020" t="s">
        <v>8248</v>
      </c>
      <c r="J2020">
        <v>1439455609</v>
      </c>
      <c r="K2020" s="9">
        <f>(J2020/86400) + DATE(1970,1,1)</f>
        <v>42229.365844907406</v>
      </c>
      <c r="L2020">
        <v>1436863609</v>
      </c>
      <c r="M2020" s="9">
        <f>(L2020/86400) + DATE(1970,1,1)</f>
        <v>42199.365844907406</v>
      </c>
      <c r="N2020" s="18">
        <f>YEAR(M2020)</f>
        <v>2015</v>
      </c>
      <c r="O2020" s="18">
        <f xml:space="preserve"> ROUND((J2020-L2020)/86400, 0)</f>
        <v>30</v>
      </c>
      <c r="P2020" t="b">
        <v>1</v>
      </c>
      <c r="Q2020">
        <v>450</v>
      </c>
      <c r="R2020" s="14">
        <f>IFERROR(ROUND(E2020/Q2020,2), "N/A")</f>
        <v>147.68</v>
      </c>
      <c r="S2020" t="b">
        <v>1</v>
      </c>
      <c r="T2020" t="s">
        <v>8277</v>
      </c>
      <c r="U2020" t="s">
        <v>8307</v>
      </c>
    </row>
    <row r="2021" spans="1:21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s="12">
        <f>ROUND(E2021/D2021, 0)</f>
        <v>5</v>
      </c>
      <c r="G2021" t="s">
        <v>8218</v>
      </c>
      <c r="H2021" t="s">
        <v>8223</v>
      </c>
      <c r="I2021" t="s">
        <v>8245</v>
      </c>
      <c r="J2021">
        <v>1474563621</v>
      </c>
      <c r="K2021" s="9">
        <f>(J2021/86400) + DATE(1970,1,1)</f>
        <v>42635.70857638889</v>
      </c>
      <c r="L2021">
        <v>1471971621</v>
      </c>
      <c r="M2021" s="9">
        <f>(L2021/86400) + DATE(1970,1,1)</f>
        <v>42605.70857638889</v>
      </c>
      <c r="N2021" s="18">
        <f>YEAR(M2021)</f>
        <v>2016</v>
      </c>
      <c r="O2021" s="18">
        <f xml:space="preserve"> ROUND((J2021-L2021)/86400, 0)</f>
        <v>30</v>
      </c>
      <c r="P2021" t="b">
        <v>1</v>
      </c>
      <c r="Q2021">
        <v>1780</v>
      </c>
      <c r="R2021" s="14">
        <f>IFERROR(ROUND(E2021/Q2021,2), "N/A")</f>
        <v>108.97</v>
      </c>
      <c r="S2021" t="b">
        <v>1</v>
      </c>
      <c r="T2021" t="s">
        <v>8277</v>
      </c>
      <c r="U2021" t="s">
        <v>8307</v>
      </c>
    </row>
    <row r="2022" spans="1:21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s="12">
        <f>ROUND(E2022/D2022, 0)</f>
        <v>2</v>
      </c>
      <c r="G2022" t="s">
        <v>8218</v>
      </c>
      <c r="H2022" t="s">
        <v>8223</v>
      </c>
      <c r="I2022" t="s">
        <v>8245</v>
      </c>
      <c r="J2022">
        <v>1400108640</v>
      </c>
      <c r="K2022" s="9">
        <f>(J2022/86400) + DATE(1970,1,1)</f>
        <v>41773.961111111115</v>
      </c>
      <c r="L2022">
        <v>1396923624</v>
      </c>
      <c r="M2022" s="9">
        <f>(L2022/86400) + DATE(1970,1,1)</f>
        <v>41737.097500000003</v>
      </c>
      <c r="N2022" s="18">
        <f>YEAR(M2022)</f>
        <v>2014</v>
      </c>
      <c r="O2022" s="18">
        <f xml:space="preserve"> ROUND((J2022-L2022)/86400, 0)</f>
        <v>37</v>
      </c>
      <c r="P2022" t="b">
        <v>1</v>
      </c>
      <c r="Q2022">
        <v>122</v>
      </c>
      <c r="R2022" s="14">
        <f>IFERROR(ROUND(E2022/Q2022,2), "N/A")</f>
        <v>23.65</v>
      </c>
      <c r="S2022" t="b">
        <v>1</v>
      </c>
      <c r="T2022" t="s">
        <v>8277</v>
      </c>
      <c r="U2022" t="s">
        <v>8307</v>
      </c>
    </row>
    <row r="2023" spans="1:21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s="12">
        <f>ROUND(E2023/D2023, 0)</f>
        <v>3</v>
      </c>
      <c r="G2023" t="s">
        <v>8218</v>
      </c>
      <c r="H2023" t="s">
        <v>8223</v>
      </c>
      <c r="I2023" t="s">
        <v>8245</v>
      </c>
      <c r="J2023">
        <v>1411522897</v>
      </c>
      <c r="K2023" s="9">
        <f>(J2023/86400) + DATE(1970,1,1)</f>
        <v>41906.070567129631</v>
      </c>
      <c r="L2023">
        <v>1407634897</v>
      </c>
      <c r="M2023" s="9">
        <f>(L2023/86400) + DATE(1970,1,1)</f>
        <v>41861.070567129631</v>
      </c>
      <c r="N2023" s="18">
        <f>YEAR(M2023)</f>
        <v>2014</v>
      </c>
      <c r="O2023" s="18">
        <f xml:space="preserve"> ROUND((J2023-L2023)/86400, 0)</f>
        <v>45</v>
      </c>
      <c r="P2023" t="b">
        <v>1</v>
      </c>
      <c r="Q2023">
        <v>95</v>
      </c>
      <c r="R2023" s="14">
        <f>IFERROR(ROUND(E2023/Q2023,2), "N/A")</f>
        <v>147.94999999999999</v>
      </c>
      <c r="S2023" t="b">
        <v>1</v>
      </c>
      <c r="T2023" t="s">
        <v>8277</v>
      </c>
      <c r="U2023" t="s">
        <v>8307</v>
      </c>
    </row>
    <row r="2024" spans="1:21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s="12">
        <f>ROUND(E2024/D2024, 0)</f>
        <v>1</v>
      </c>
      <c r="G2024" t="s">
        <v>8218</v>
      </c>
      <c r="H2024" t="s">
        <v>8223</v>
      </c>
      <c r="I2024" t="s">
        <v>8245</v>
      </c>
      <c r="J2024">
        <v>1465652372</v>
      </c>
      <c r="K2024" s="9">
        <f>(J2024/86400) + DATE(1970,1,1)</f>
        <v>42532.569120370375</v>
      </c>
      <c r="L2024">
        <v>1463060372</v>
      </c>
      <c r="M2024" s="9">
        <f>(L2024/86400) + DATE(1970,1,1)</f>
        <v>42502.569120370375</v>
      </c>
      <c r="N2024" s="18">
        <f>YEAR(M2024)</f>
        <v>2016</v>
      </c>
      <c r="O2024" s="18">
        <f xml:space="preserve"> ROUND((J2024-L2024)/86400, 0)</f>
        <v>30</v>
      </c>
      <c r="P2024" t="b">
        <v>1</v>
      </c>
      <c r="Q2024">
        <v>325</v>
      </c>
      <c r="R2024" s="14">
        <f>IFERROR(ROUND(E2024/Q2024,2), "N/A")</f>
        <v>385.04</v>
      </c>
      <c r="S2024" t="b">
        <v>1</v>
      </c>
      <c r="T2024" t="s">
        <v>8277</v>
      </c>
      <c r="U2024" t="s">
        <v>8307</v>
      </c>
    </row>
    <row r="2025" spans="1:21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s="12">
        <f>ROUND(E2025/D2025, 0)</f>
        <v>2</v>
      </c>
      <c r="G2025" t="s">
        <v>8218</v>
      </c>
      <c r="H2025" t="s">
        <v>8223</v>
      </c>
      <c r="I2025" t="s">
        <v>8245</v>
      </c>
      <c r="J2025">
        <v>1434017153</v>
      </c>
      <c r="K2025" s="9">
        <f>(J2025/86400) + DATE(1970,1,1)</f>
        <v>42166.420752314814</v>
      </c>
      <c r="L2025">
        <v>1431425153</v>
      </c>
      <c r="M2025" s="9">
        <f>(L2025/86400) + DATE(1970,1,1)</f>
        <v>42136.420752314814</v>
      </c>
      <c r="N2025" s="18">
        <f>YEAR(M2025)</f>
        <v>2015</v>
      </c>
      <c r="O2025" s="18">
        <f xml:space="preserve"> ROUND((J2025-L2025)/86400, 0)</f>
        <v>30</v>
      </c>
      <c r="P2025" t="b">
        <v>1</v>
      </c>
      <c r="Q2025">
        <v>353</v>
      </c>
      <c r="R2025" s="14">
        <f>IFERROR(ROUND(E2025/Q2025,2), "N/A")</f>
        <v>457.39</v>
      </c>
      <c r="S2025" t="b">
        <v>1</v>
      </c>
      <c r="T2025" t="s">
        <v>8277</v>
      </c>
      <c r="U2025" t="s">
        <v>8307</v>
      </c>
    </row>
    <row r="2026" spans="1:21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s="12">
        <f>ROUND(E2026/D2026, 0)</f>
        <v>6</v>
      </c>
      <c r="G2026" t="s">
        <v>8218</v>
      </c>
      <c r="H2026" t="s">
        <v>8223</v>
      </c>
      <c r="I2026" t="s">
        <v>8245</v>
      </c>
      <c r="J2026">
        <v>1344826800</v>
      </c>
      <c r="K2026" s="9">
        <f>(J2026/86400) + DATE(1970,1,1)</f>
        <v>41134.125</v>
      </c>
      <c r="L2026">
        <v>1341875544</v>
      </c>
      <c r="M2026" s="9">
        <f>(L2026/86400) + DATE(1970,1,1)</f>
        <v>41099.966944444444</v>
      </c>
      <c r="N2026" s="18">
        <f>YEAR(M2026)</f>
        <v>2012</v>
      </c>
      <c r="O2026" s="18">
        <f xml:space="preserve"> ROUND((J2026-L2026)/86400, 0)</f>
        <v>34</v>
      </c>
      <c r="P2026" t="b">
        <v>1</v>
      </c>
      <c r="Q2026">
        <v>105</v>
      </c>
      <c r="R2026" s="14">
        <f>IFERROR(ROUND(E2026/Q2026,2), "N/A")</f>
        <v>222.99</v>
      </c>
      <c r="S2026" t="b">
        <v>1</v>
      </c>
      <c r="T2026" t="s">
        <v>8277</v>
      </c>
      <c r="U2026" t="s">
        <v>8307</v>
      </c>
    </row>
    <row r="2027" spans="1:21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s="12">
        <f>ROUND(E2027/D2027, 0)</f>
        <v>2</v>
      </c>
      <c r="G2027" t="s">
        <v>8218</v>
      </c>
      <c r="H2027" t="s">
        <v>8235</v>
      </c>
      <c r="I2027" t="s">
        <v>8248</v>
      </c>
      <c r="J2027">
        <v>1433996746</v>
      </c>
      <c r="K2027" s="9">
        <f>(J2027/86400) + DATE(1970,1,1)</f>
        <v>42166.184560185182</v>
      </c>
      <c r="L2027">
        <v>1431404746</v>
      </c>
      <c r="M2027" s="9">
        <f>(L2027/86400) + DATE(1970,1,1)</f>
        <v>42136.184560185182</v>
      </c>
      <c r="N2027" s="18">
        <f>YEAR(M2027)</f>
        <v>2015</v>
      </c>
      <c r="O2027" s="18">
        <f xml:space="preserve"> ROUND((J2027-L2027)/86400, 0)</f>
        <v>30</v>
      </c>
      <c r="P2027" t="b">
        <v>1</v>
      </c>
      <c r="Q2027">
        <v>729</v>
      </c>
      <c r="R2027" s="14">
        <f>IFERROR(ROUND(E2027/Q2027,2), "N/A")</f>
        <v>220.74</v>
      </c>
      <c r="S2027" t="b">
        <v>1</v>
      </c>
      <c r="T2027" t="s">
        <v>8277</v>
      </c>
      <c r="U2027" t="s">
        <v>8307</v>
      </c>
    </row>
    <row r="2028" spans="1:21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s="12">
        <f>ROUND(E2028/D2028, 0)</f>
        <v>1</v>
      </c>
      <c r="G2028" t="s">
        <v>8218</v>
      </c>
      <c r="H2028" t="s">
        <v>8223</v>
      </c>
      <c r="I2028" t="s">
        <v>8245</v>
      </c>
      <c r="J2028">
        <v>1398052740</v>
      </c>
      <c r="K2028" s="9">
        <f>(J2028/86400) + DATE(1970,1,1)</f>
        <v>41750.165972222225</v>
      </c>
      <c r="L2028">
        <v>1394127585</v>
      </c>
      <c r="M2028" s="9">
        <f>(L2028/86400) + DATE(1970,1,1)</f>
        <v>41704.735937500001</v>
      </c>
      <c r="N2028" s="18">
        <f>YEAR(M2028)</f>
        <v>2014</v>
      </c>
      <c r="O2028" s="18">
        <f xml:space="preserve"> ROUND((J2028-L2028)/86400, 0)</f>
        <v>45</v>
      </c>
      <c r="P2028" t="b">
        <v>1</v>
      </c>
      <c r="Q2028">
        <v>454</v>
      </c>
      <c r="R2028" s="14">
        <f>IFERROR(ROUND(E2028/Q2028,2), "N/A")</f>
        <v>73.5</v>
      </c>
      <c r="S2028" t="b">
        <v>1</v>
      </c>
      <c r="T2028" t="s">
        <v>8277</v>
      </c>
      <c r="U2028" t="s">
        <v>8307</v>
      </c>
    </row>
    <row r="2029" spans="1:21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s="12">
        <f>ROUND(E2029/D2029, 0)</f>
        <v>1</v>
      </c>
      <c r="G2029" t="s">
        <v>8218</v>
      </c>
      <c r="H2029" t="s">
        <v>8223</v>
      </c>
      <c r="I2029" t="s">
        <v>8245</v>
      </c>
      <c r="J2029">
        <v>1427740319</v>
      </c>
      <c r="K2029" s="9">
        <f>(J2029/86400) + DATE(1970,1,1)</f>
        <v>42093.772210648152</v>
      </c>
      <c r="L2029">
        <v>1423855919</v>
      </c>
      <c r="M2029" s="9">
        <f>(L2029/86400) + DATE(1970,1,1)</f>
        <v>42048.813877314809</v>
      </c>
      <c r="N2029" s="18">
        <f>YEAR(M2029)</f>
        <v>2015</v>
      </c>
      <c r="O2029" s="18">
        <f xml:space="preserve"> ROUND((J2029-L2029)/86400, 0)</f>
        <v>45</v>
      </c>
      <c r="P2029" t="b">
        <v>1</v>
      </c>
      <c r="Q2029">
        <v>539</v>
      </c>
      <c r="R2029" s="14">
        <f>IFERROR(ROUND(E2029/Q2029,2), "N/A")</f>
        <v>223.1</v>
      </c>
      <c r="S2029" t="b">
        <v>1</v>
      </c>
      <c r="T2029" t="s">
        <v>8277</v>
      </c>
      <c r="U2029" t="s">
        <v>8307</v>
      </c>
    </row>
    <row r="2030" spans="1:21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s="12">
        <f>ROUND(E2030/D2030, 0)</f>
        <v>1</v>
      </c>
      <c r="G2030" t="s">
        <v>8218</v>
      </c>
      <c r="H2030" t="s">
        <v>8223</v>
      </c>
      <c r="I2030" t="s">
        <v>8245</v>
      </c>
      <c r="J2030">
        <v>1268690100</v>
      </c>
      <c r="K2030" s="9">
        <f>(J2030/86400) + DATE(1970,1,1)</f>
        <v>40252.913194444445</v>
      </c>
      <c r="L2030">
        <v>1265493806</v>
      </c>
      <c r="M2030" s="9">
        <f>(L2030/86400) + DATE(1970,1,1)</f>
        <v>40215.919050925928</v>
      </c>
      <c r="N2030" s="18">
        <f>YEAR(M2030)</f>
        <v>2010</v>
      </c>
      <c r="O2030" s="18">
        <f xml:space="preserve"> ROUND((J2030-L2030)/86400, 0)</f>
        <v>37</v>
      </c>
      <c r="P2030" t="b">
        <v>1</v>
      </c>
      <c r="Q2030">
        <v>79</v>
      </c>
      <c r="R2030" s="14">
        <f>IFERROR(ROUND(E2030/Q2030,2), "N/A")</f>
        <v>47.91</v>
      </c>
      <c r="S2030" t="b">
        <v>1</v>
      </c>
      <c r="T2030" t="s">
        <v>8277</v>
      </c>
      <c r="U2030" t="s">
        <v>8307</v>
      </c>
    </row>
    <row r="2031" spans="1:21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s="12">
        <f>ROUND(E2031/D2031, 0)</f>
        <v>4</v>
      </c>
      <c r="G2031" t="s">
        <v>8218</v>
      </c>
      <c r="H2031" t="s">
        <v>8223</v>
      </c>
      <c r="I2031" t="s">
        <v>8245</v>
      </c>
      <c r="J2031">
        <v>1409099481</v>
      </c>
      <c r="K2031" s="9">
        <f>(J2031/86400) + DATE(1970,1,1)</f>
        <v>41878.021770833337</v>
      </c>
      <c r="L2031">
        <v>1406507481</v>
      </c>
      <c r="M2031" s="9">
        <f>(L2031/86400) + DATE(1970,1,1)</f>
        <v>41848.021770833337</v>
      </c>
      <c r="N2031" s="18">
        <f>YEAR(M2031)</f>
        <v>2014</v>
      </c>
      <c r="O2031" s="18">
        <f xml:space="preserve"> ROUND((J2031-L2031)/86400, 0)</f>
        <v>30</v>
      </c>
      <c r="P2031" t="b">
        <v>1</v>
      </c>
      <c r="Q2031">
        <v>94</v>
      </c>
      <c r="R2031" s="14">
        <f>IFERROR(ROUND(E2031/Q2031,2), "N/A")</f>
        <v>96.06</v>
      </c>
      <c r="S2031" t="b">
        <v>1</v>
      </c>
      <c r="T2031" t="s">
        <v>8277</v>
      </c>
      <c r="U2031" t="s">
        <v>8307</v>
      </c>
    </row>
    <row r="2032" spans="1:21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s="12">
        <f>ROUND(E2032/D2032, 0)</f>
        <v>2</v>
      </c>
      <c r="G2032" t="s">
        <v>8218</v>
      </c>
      <c r="H2032" t="s">
        <v>8224</v>
      </c>
      <c r="I2032" t="s">
        <v>8246</v>
      </c>
      <c r="J2032">
        <v>1354233296</v>
      </c>
      <c r="K2032" s="9">
        <f>(J2032/86400) + DATE(1970,1,1)</f>
        <v>41242.996481481481</v>
      </c>
      <c r="L2032">
        <v>1351641296</v>
      </c>
      <c r="M2032" s="9">
        <f>(L2032/86400) + DATE(1970,1,1)</f>
        <v>41212.996481481481</v>
      </c>
      <c r="N2032" s="18">
        <f>YEAR(M2032)</f>
        <v>2012</v>
      </c>
      <c r="O2032" s="18">
        <f xml:space="preserve"> ROUND((J2032-L2032)/86400, 0)</f>
        <v>30</v>
      </c>
      <c r="P2032" t="b">
        <v>1</v>
      </c>
      <c r="Q2032">
        <v>625</v>
      </c>
      <c r="R2032" s="14">
        <f>IFERROR(ROUND(E2032/Q2032,2), "N/A")</f>
        <v>118.61</v>
      </c>
      <c r="S2032" t="b">
        <v>1</v>
      </c>
      <c r="T2032" t="s">
        <v>8277</v>
      </c>
      <c r="U2032" t="s">
        <v>8307</v>
      </c>
    </row>
    <row r="2033" spans="1:21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s="12">
        <f>ROUND(E2033/D2033, 0)</f>
        <v>1</v>
      </c>
      <c r="G2033" t="s">
        <v>8218</v>
      </c>
      <c r="H2033" t="s">
        <v>8232</v>
      </c>
      <c r="I2033" t="s">
        <v>8248</v>
      </c>
      <c r="J2033">
        <v>1420765200</v>
      </c>
      <c r="K2033" s="9">
        <f>(J2033/86400) + DATE(1970,1,1)</f>
        <v>42013.041666666672</v>
      </c>
      <c r="L2033">
        <v>1417506853</v>
      </c>
      <c r="M2033" s="9">
        <f>(L2033/86400) + DATE(1970,1,1)</f>
        <v>41975.329317129625</v>
      </c>
      <c r="N2033" s="18">
        <f>YEAR(M2033)</f>
        <v>2014</v>
      </c>
      <c r="O2033" s="18">
        <f xml:space="preserve"> ROUND((J2033-L2033)/86400, 0)</f>
        <v>38</v>
      </c>
      <c r="P2033" t="b">
        <v>1</v>
      </c>
      <c r="Q2033">
        <v>508</v>
      </c>
      <c r="R2033" s="14">
        <f>IFERROR(ROUND(E2033/Q2033,2), "N/A")</f>
        <v>118.45</v>
      </c>
      <c r="S2033" t="b">
        <v>1</v>
      </c>
      <c r="T2033" t="s">
        <v>8277</v>
      </c>
      <c r="U2033" t="s">
        <v>8307</v>
      </c>
    </row>
    <row r="2034" spans="1:21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s="12">
        <f>ROUND(E2034/D2034, 0)</f>
        <v>3</v>
      </c>
      <c r="G2034" t="s">
        <v>8218</v>
      </c>
      <c r="H2034" t="s">
        <v>8223</v>
      </c>
      <c r="I2034" t="s">
        <v>8245</v>
      </c>
      <c r="J2034">
        <v>1481778000</v>
      </c>
      <c r="K2034" s="9">
        <f>(J2034/86400) + DATE(1970,1,1)</f>
        <v>42719.208333333328</v>
      </c>
      <c r="L2034">
        <v>1479216874</v>
      </c>
      <c r="M2034" s="9">
        <f>(L2034/86400) + DATE(1970,1,1)</f>
        <v>42689.565671296295</v>
      </c>
      <c r="N2034" s="18">
        <f>YEAR(M2034)</f>
        <v>2016</v>
      </c>
      <c r="O2034" s="18">
        <f xml:space="preserve"> ROUND((J2034-L2034)/86400, 0)</f>
        <v>30</v>
      </c>
      <c r="P2034" t="b">
        <v>1</v>
      </c>
      <c r="Q2034">
        <v>531</v>
      </c>
      <c r="R2034" s="14">
        <f>IFERROR(ROUND(E2034/Q2034,2), "N/A")</f>
        <v>143.21</v>
      </c>
      <c r="S2034" t="b">
        <v>1</v>
      </c>
      <c r="T2034" t="s">
        <v>8277</v>
      </c>
      <c r="U2034" t="s">
        <v>8307</v>
      </c>
    </row>
    <row r="2035" spans="1:21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s="12">
        <f>ROUND(E2035/D2035, 0)</f>
        <v>2</v>
      </c>
      <c r="G2035" t="s">
        <v>8218</v>
      </c>
      <c r="H2035" t="s">
        <v>8223</v>
      </c>
      <c r="I2035" t="s">
        <v>8245</v>
      </c>
      <c r="J2035">
        <v>1398477518</v>
      </c>
      <c r="K2035" s="9">
        <f>(J2035/86400) + DATE(1970,1,1)</f>
        <v>41755.082384259258</v>
      </c>
      <c r="L2035">
        <v>1395885518</v>
      </c>
      <c r="M2035" s="9">
        <f>(L2035/86400) + DATE(1970,1,1)</f>
        <v>41725.082384259258</v>
      </c>
      <c r="N2035" s="18">
        <f>YEAR(M2035)</f>
        <v>2014</v>
      </c>
      <c r="O2035" s="18">
        <f xml:space="preserve"> ROUND((J2035-L2035)/86400, 0)</f>
        <v>30</v>
      </c>
      <c r="P2035" t="b">
        <v>1</v>
      </c>
      <c r="Q2035">
        <v>158</v>
      </c>
      <c r="R2035" s="14">
        <f>IFERROR(ROUND(E2035/Q2035,2), "N/A")</f>
        <v>282.72000000000003</v>
      </c>
      <c r="S2035" t="b">
        <v>1</v>
      </c>
      <c r="T2035" t="s">
        <v>8277</v>
      </c>
      <c r="U2035" t="s">
        <v>8307</v>
      </c>
    </row>
    <row r="2036" spans="1:21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s="12">
        <f>ROUND(E2036/D2036, 0)</f>
        <v>4</v>
      </c>
      <c r="G2036" t="s">
        <v>8218</v>
      </c>
      <c r="H2036" t="s">
        <v>8223</v>
      </c>
      <c r="I2036" t="s">
        <v>8245</v>
      </c>
      <c r="J2036">
        <v>1430981880</v>
      </c>
      <c r="K2036" s="9">
        <f>(J2036/86400) + DATE(1970,1,1)</f>
        <v>42131.290277777778</v>
      </c>
      <c r="L2036">
        <v>1426216033</v>
      </c>
      <c r="M2036" s="9">
        <f>(L2036/86400) + DATE(1970,1,1)</f>
        <v>42076.130011574074</v>
      </c>
      <c r="N2036" s="18">
        <f>YEAR(M2036)</f>
        <v>2015</v>
      </c>
      <c r="O2036" s="18">
        <f xml:space="preserve"> ROUND((J2036-L2036)/86400, 0)</f>
        <v>55</v>
      </c>
      <c r="P2036" t="b">
        <v>1</v>
      </c>
      <c r="Q2036">
        <v>508</v>
      </c>
      <c r="R2036" s="14">
        <f>IFERROR(ROUND(E2036/Q2036,2), "N/A")</f>
        <v>593.94000000000005</v>
      </c>
      <c r="S2036" t="b">
        <v>1</v>
      </c>
      <c r="T2036" t="s">
        <v>8277</v>
      </c>
      <c r="U2036" t="s">
        <v>8307</v>
      </c>
    </row>
    <row r="2037" spans="1:21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s="12">
        <f>ROUND(E2037/D2037, 0)</f>
        <v>2</v>
      </c>
      <c r="G2037" t="s">
        <v>8218</v>
      </c>
      <c r="H2037" t="s">
        <v>8223</v>
      </c>
      <c r="I2037" t="s">
        <v>8245</v>
      </c>
      <c r="J2037">
        <v>1450486800</v>
      </c>
      <c r="K2037" s="9">
        <f>(J2037/86400) + DATE(1970,1,1)</f>
        <v>42357.041666666672</v>
      </c>
      <c r="L2037">
        <v>1446562807</v>
      </c>
      <c r="M2037" s="9">
        <f>(L2037/86400) + DATE(1970,1,1)</f>
        <v>42311.625081018516</v>
      </c>
      <c r="N2037" s="18">
        <f>YEAR(M2037)</f>
        <v>2015</v>
      </c>
      <c r="O2037" s="18">
        <f xml:space="preserve"> ROUND((J2037-L2037)/86400, 0)</f>
        <v>45</v>
      </c>
      <c r="P2037" t="b">
        <v>1</v>
      </c>
      <c r="Q2037">
        <v>644</v>
      </c>
      <c r="R2037" s="14">
        <f>IFERROR(ROUND(E2037/Q2037,2), "N/A")</f>
        <v>262.16000000000003</v>
      </c>
      <c r="S2037" t="b">
        <v>1</v>
      </c>
      <c r="T2037" t="s">
        <v>8277</v>
      </c>
      <c r="U2037" t="s">
        <v>8307</v>
      </c>
    </row>
    <row r="2038" spans="1:21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s="12">
        <f>ROUND(E2038/D2038, 0)</f>
        <v>1</v>
      </c>
      <c r="G2038" t="s">
        <v>8218</v>
      </c>
      <c r="H2038" t="s">
        <v>8223</v>
      </c>
      <c r="I2038" t="s">
        <v>8245</v>
      </c>
      <c r="J2038">
        <v>1399668319</v>
      </c>
      <c r="K2038" s="9">
        <f>(J2038/86400) + DATE(1970,1,1)</f>
        <v>41768.864803240736</v>
      </c>
      <c r="L2038">
        <v>1397076319</v>
      </c>
      <c r="M2038" s="9">
        <f>(L2038/86400) + DATE(1970,1,1)</f>
        <v>41738.864803240736</v>
      </c>
      <c r="N2038" s="18">
        <f>YEAR(M2038)</f>
        <v>2014</v>
      </c>
      <c r="O2038" s="18">
        <f xml:space="preserve"> ROUND((J2038-L2038)/86400, 0)</f>
        <v>30</v>
      </c>
      <c r="P2038" t="b">
        <v>1</v>
      </c>
      <c r="Q2038">
        <v>848</v>
      </c>
      <c r="R2038" s="14">
        <f>IFERROR(ROUND(E2038/Q2038,2), "N/A")</f>
        <v>46.58</v>
      </c>
      <c r="S2038" t="b">
        <v>1</v>
      </c>
      <c r="T2038" t="s">
        <v>8277</v>
      </c>
      <c r="U2038" t="s">
        <v>8307</v>
      </c>
    </row>
    <row r="2039" spans="1:21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s="12">
        <f>ROUND(E2039/D2039, 0)</f>
        <v>3</v>
      </c>
      <c r="G2039" t="s">
        <v>8218</v>
      </c>
      <c r="H2039" t="s">
        <v>8223</v>
      </c>
      <c r="I2039" t="s">
        <v>8245</v>
      </c>
      <c r="J2039">
        <v>1388383353</v>
      </c>
      <c r="K2039" s="9">
        <f>(J2039/86400) + DATE(1970,1,1)</f>
        <v>41638.251770833333</v>
      </c>
      <c r="L2039">
        <v>1383195753</v>
      </c>
      <c r="M2039" s="9">
        <f>(L2039/86400) + DATE(1970,1,1)</f>
        <v>41578.210104166668</v>
      </c>
      <c r="N2039" s="18">
        <f>YEAR(M2039)</f>
        <v>2013</v>
      </c>
      <c r="O2039" s="18">
        <f xml:space="preserve"> ROUND((J2039-L2039)/86400, 0)</f>
        <v>60</v>
      </c>
      <c r="P2039" t="b">
        <v>1</v>
      </c>
      <c r="Q2039">
        <v>429</v>
      </c>
      <c r="R2039" s="14">
        <f>IFERROR(ROUND(E2039/Q2039,2), "N/A")</f>
        <v>70.040000000000006</v>
      </c>
      <c r="S2039" t="b">
        <v>1</v>
      </c>
      <c r="T2039" t="s">
        <v>8277</v>
      </c>
      <c r="U2039" t="s">
        <v>8307</v>
      </c>
    </row>
    <row r="2040" spans="1:21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s="12">
        <f>ROUND(E2040/D2040, 0)</f>
        <v>4</v>
      </c>
      <c r="G2040" t="s">
        <v>8218</v>
      </c>
      <c r="H2040" t="s">
        <v>8224</v>
      </c>
      <c r="I2040" t="s">
        <v>8246</v>
      </c>
      <c r="J2040">
        <v>1372701600</v>
      </c>
      <c r="K2040" s="9">
        <f>(J2040/86400) + DATE(1970,1,1)</f>
        <v>41456.75</v>
      </c>
      <c r="L2040">
        <v>1369895421</v>
      </c>
      <c r="M2040" s="9">
        <f>(L2040/86400) + DATE(1970,1,1)</f>
        <v>41424.27107638889</v>
      </c>
      <c r="N2040" s="18">
        <f>YEAR(M2040)</f>
        <v>2013</v>
      </c>
      <c r="O2040" s="18">
        <f xml:space="preserve"> ROUND((J2040-L2040)/86400, 0)</f>
        <v>32</v>
      </c>
      <c r="P2040" t="b">
        <v>1</v>
      </c>
      <c r="Q2040">
        <v>204</v>
      </c>
      <c r="R2040" s="14">
        <f>IFERROR(ROUND(E2040/Q2040,2), "N/A")</f>
        <v>164.91</v>
      </c>
      <c r="S2040" t="b">
        <v>1</v>
      </c>
      <c r="T2040" t="s">
        <v>8277</v>
      </c>
      <c r="U2040" t="s">
        <v>8307</v>
      </c>
    </row>
    <row r="2041" spans="1:21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s="12">
        <f>ROUND(E2041/D2041, 0)</f>
        <v>1</v>
      </c>
      <c r="G2041" t="s">
        <v>8218</v>
      </c>
      <c r="H2041" t="s">
        <v>8223</v>
      </c>
      <c r="I2041" t="s">
        <v>8245</v>
      </c>
      <c r="J2041">
        <v>1480568340</v>
      </c>
      <c r="K2041" s="9">
        <f>(J2041/86400) + DATE(1970,1,1)</f>
        <v>42705.207638888889</v>
      </c>
      <c r="L2041">
        <v>1477996325</v>
      </c>
      <c r="M2041" s="9">
        <f>(L2041/86400) + DATE(1970,1,1)</f>
        <v>42675.438946759255</v>
      </c>
      <c r="N2041" s="18">
        <f>YEAR(M2041)</f>
        <v>2016</v>
      </c>
      <c r="O2041" s="18">
        <f xml:space="preserve"> ROUND((J2041-L2041)/86400, 0)</f>
        <v>30</v>
      </c>
      <c r="P2041" t="b">
        <v>1</v>
      </c>
      <c r="Q2041">
        <v>379</v>
      </c>
      <c r="R2041" s="14">
        <f>IFERROR(ROUND(E2041/Q2041,2), "N/A")</f>
        <v>449.26</v>
      </c>
      <c r="S2041" t="b">
        <v>1</v>
      </c>
      <c r="T2041" t="s">
        <v>8277</v>
      </c>
      <c r="U2041" t="s">
        <v>8307</v>
      </c>
    </row>
    <row r="2042" spans="1:21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s="12">
        <f>ROUND(E2042/D2042, 0)</f>
        <v>2</v>
      </c>
      <c r="G2042" t="s">
        <v>8218</v>
      </c>
      <c r="H2042" t="s">
        <v>8223</v>
      </c>
      <c r="I2042" t="s">
        <v>8245</v>
      </c>
      <c r="J2042">
        <v>1384557303</v>
      </c>
      <c r="K2042" s="9">
        <f>(J2042/86400) + DATE(1970,1,1)</f>
        <v>41593.968784722223</v>
      </c>
      <c r="L2042">
        <v>1383257703</v>
      </c>
      <c r="M2042" s="9">
        <f>(L2042/86400) + DATE(1970,1,1)</f>
        <v>41578.927118055552</v>
      </c>
      <c r="N2042" s="18">
        <f>YEAR(M2042)</f>
        <v>2013</v>
      </c>
      <c r="O2042" s="18">
        <f xml:space="preserve"> ROUND((J2042-L2042)/86400, 0)</f>
        <v>15</v>
      </c>
      <c r="P2042" t="b">
        <v>1</v>
      </c>
      <c r="Q2042">
        <v>271</v>
      </c>
      <c r="R2042" s="14">
        <f>IFERROR(ROUND(E2042/Q2042,2), "N/A")</f>
        <v>27.47</v>
      </c>
      <c r="S2042" t="b">
        <v>1</v>
      </c>
      <c r="T2042" t="s">
        <v>8277</v>
      </c>
      <c r="U2042" t="s">
        <v>8307</v>
      </c>
    </row>
    <row r="2043" spans="1:21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s="12">
        <f>ROUND(E2043/D2043, 0)</f>
        <v>2</v>
      </c>
      <c r="G2043" t="s">
        <v>8218</v>
      </c>
      <c r="H2043" t="s">
        <v>8223</v>
      </c>
      <c r="I2043" t="s">
        <v>8245</v>
      </c>
      <c r="J2043">
        <v>1478785027</v>
      </c>
      <c r="K2043" s="9">
        <f>(J2043/86400) + DATE(1970,1,1)</f>
        <v>42684.567442129628</v>
      </c>
      <c r="L2043">
        <v>1476189427</v>
      </c>
      <c r="M2043" s="9">
        <f>(L2043/86400) + DATE(1970,1,1)</f>
        <v>42654.525775462964</v>
      </c>
      <c r="N2043" s="18">
        <f>YEAR(M2043)</f>
        <v>2016</v>
      </c>
      <c r="O2043" s="18">
        <f xml:space="preserve"> ROUND((J2043-L2043)/86400, 0)</f>
        <v>30</v>
      </c>
      <c r="P2043" t="b">
        <v>0</v>
      </c>
      <c r="Q2043">
        <v>120</v>
      </c>
      <c r="R2043" s="14">
        <f>IFERROR(ROUND(E2043/Q2043,2), "N/A")</f>
        <v>143.97999999999999</v>
      </c>
      <c r="S2043" t="b">
        <v>1</v>
      </c>
      <c r="T2043" t="s">
        <v>8277</v>
      </c>
      <c r="U2043" t="s">
        <v>8307</v>
      </c>
    </row>
    <row r="2044" spans="1:21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s="12">
        <f>ROUND(E2044/D2044, 0)</f>
        <v>1</v>
      </c>
      <c r="G2044" t="s">
        <v>8218</v>
      </c>
      <c r="H2044" t="s">
        <v>8223</v>
      </c>
      <c r="I2044" t="s">
        <v>8245</v>
      </c>
      <c r="J2044">
        <v>1453481974</v>
      </c>
      <c r="K2044" s="9">
        <f>(J2044/86400) + DATE(1970,1,1)</f>
        <v>42391.708032407405</v>
      </c>
      <c r="L2044">
        <v>1448297974</v>
      </c>
      <c r="M2044" s="9">
        <f>(L2044/86400) + DATE(1970,1,1)</f>
        <v>42331.708032407405</v>
      </c>
      <c r="N2044" s="18">
        <f>YEAR(M2044)</f>
        <v>2015</v>
      </c>
      <c r="O2044" s="18">
        <f xml:space="preserve"> ROUND((J2044-L2044)/86400, 0)</f>
        <v>60</v>
      </c>
      <c r="P2044" t="b">
        <v>0</v>
      </c>
      <c r="Q2044">
        <v>140</v>
      </c>
      <c r="R2044" s="14">
        <f>IFERROR(ROUND(E2044/Q2044,2), "N/A")</f>
        <v>88.24</v>
      </c>
      <c r="S2044" t="b">
        <v>1</v>
      </c>
      <c r="T2044" t="s">
        <v>8277</v>
      </c>
      <c r="U2044" t="s">
        <v>8307</v>
      </c>
    </row>
    <row r="2045" spans="1:21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s="12">
        <f>ROUND(E2045/D2045, 0)</f>
        <v>5</v>
      </c>
      <c r="G2045" t="s">
        <v>8218</v>
      </c>
      <c r="H2045" t="s">
        <v>8223</v>
      </c>
      <c r="I2045" t="s">
        <v>8245</v>
      </c>
      <c r="J2045">
        <v>1481432340</v>
      </c>
      <c r="K2045" s="9">
        <f>(J2045/86400) + DATE(1970,1,1)</f>
        <v>42715.207638888889</v>
      </c>
      <c r="L2045">
        <v>1476764077</v>
      </c>
      <c r="M2045" s="9">
        <f>(L2045/86400) + DATE(1970,1,1)</f>
        <v>42661.176817129628</v>
      </c>
      <c r="N2045" s="18">
        <f>YEAR(M2045)</f>
        <v>2016</v>
      </c>
      <c r="O2045" s="18">
        <f xml:space="preserve"> ROUND((J2045-L2045)/86400, 0)</f>
        <v>54</v>
      </c>
      <c r="P2045" t="b">
        <v>0</v>
      </c>
      <c r="Q2045">
        <v>193</v>
      </c>
      <c r="R2045" s="14">
        <f>IFERROR(ROUND(E2045/Q2045,2), "N/A")</f>
        <v>36.33</v>
      </c>
      <c r="S2045" t="b">
        <v>1</v>
      </c>
      <c r="T2045" t="s">
        <v>8277</v>
      </c>
      <c r="U2045" t="s">
        <v>8307</v>
      </c>
    </row>
    <row r="2046" spans="1:21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s="12">
        <f>ROUND(E2046/D2046, 0)</f>
        <v>1</v>
      </c>
      <c r="G2046" t="s">
        <v>8218</v>
      </c>
      <c r="H2046" t="s">
        <v>8223</v>
      </c>
      <c r="I2046" t="s">
        <v>8245</v>
      </c>
      <c r="J2046">
        <v>1434212714</v>
      </c>
      <c r="K2046" s="9">
        <f>(J2046/86400) + DATE(1970,1,1)</f>
        <v>42168.684189814812</v>
      </c>
      <c r="L2046">
        <v>1431620714</v>
      </c>
      <c r="M2046" s="9">
        <f>(L2046/86400) + DATE(1970,1,1)</f>
        <v>42138.684189814812</v>
      </c>
      <c r="N2046" s="18">
        <f>YEAR(M2046)</f>
        <v>2015</v>
      </c>
      <c r="O2046" s="18">
        <f xml:space="preserve"> ROUND((J2046-L2046)/86400, 0)</f>
        <v>30</v>
      </c>
      <c r="P2046" t="b">
        <v>0</v>
      </c>
      <c r="Q2046">
        <v>180</v>
      </c>
      <c r="R2046" s="14">
        <f>IFERROR(ROUND(E2046/Q2046,2), "N/A")</f>
        <v>90.18</v>
      </c>
      <c r="S2046" t="b">
        <v>1</v>
      </c>
      <c r="T2046" t="s">
        <v>8277</v>
      </c>
      <c r="U2046" t="s">
        <v>8307</v>
      </c>
    </row>
    <row r="2047" spans="1:21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s="12">
        <f>ROUND(E2047/D2047, 0)</f>
        <v>8</v>
      </c>
      <c r="G2047" t="s">
        <v>8218</v>
      </c>
      <c r="H2047" t="s">
        <v>8223</v>
      </c>
      <c r="I2047" t="s">
        <v>8245</v>
      </c>
      <c r="J2047">
        <v>1341799647</v>
      </c>
      <c r="K2047" s="9">
        <f>(J2047/86400) + DATE(1970,1,1)</f>
        <v>41099.088506944448</v>
      </c>
      <c r="L2047">
        <v>1339207647</v>
      </c>
      <c r="M2047" s="9">
        <f>(L2047/86400) + DATE(1970,1,1)</f>
        <v>41069.088506944448</v>
      </c>
      <c r="N2047" s="18">
        <f>YEAR(M2047)</f>
        <v>2012</v>
      </c>
      <c r="O2047" s="18">
        <f xml:space="preserve"> ROUND((J2047-L2047)/86400, 0)</f>
        <v>30</v>
      </c>
      <c r="P2047" t="b">
        <v>0</v>
      </c>
      <c r="Q2047">
        <v>263</v>
      </c>
      <c r="R2047" s="14">
        <f>IFERROR(ROUND(E2047/Q2047,2), "N/A")</f>
        <v>152.62</v>
      </c>
      <c r="S2047" t="b">
        <v>1</v>
      </c>
      <c r="T2047" t="s">
        <v>8277</v>
      </c>
      <c r="U2047" t="s">
        <v>8307</v>
      </c>
    </row>
    <row r="2048" spans="1:21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s="12">
        <f>ROUND(E2048/D2048, 0)</f>
        <v>1</v>
      </c>
      <c r="G2048" t="s">
        <v>8218</v>
      </c>
      <c r="H2048" t="s">
        <v>8223</v>
      </c>
      <c r="I2048" t="s">
        <v>8245</v>
      </c>
      <c r="J2048">
        <v>1369282044</v>
      </c>
      <c r="K2048" s="9">
        <f>(J2048/86400) + DATE(1970,1,1)</f>
        <v>41417.171805555554</v>
      </c>
      <c r="L2048">
        <v>1366690044</v>
      </c>
      <c r="M2048" s="9">
        <f>(L2048/86400) + DATE(1970,1,1)</f>
        <v>41387.171805555554</v>
      </c>
      <c r="N2048" s="18">
        <f>YEAR(M2048)</f>
        <v>2013</v>
      </c>
      <c r="O2048" s="18">
        <f xml:space="preserve"> ROUND((J2048-L2048)/86400, 0)</f>
        <v>30</v>
      </c>
      <c r="P2048" t="b">
        <v>0</v>
      </c>
      <c r="Q2048">
        <v>217</v>
      </c>
      <c r="R2048" s="14">
        <f>IFERROR(ROUND(E2048/Q2048,2), "N/A")</f>
        <v>55.81</v>
      </c>
      <c r="S2048" t="b">
        <v>1</v>
      </c>
      <c r="T2048" t="s">
        <v>8277</v>
      </c>
      <c r="U2048" t="s">
        <v>8307</v>
      </c>
    </row>
    <row r="2049" spans="1:21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s="12">
        <f>ROUND(E2049/D2049, 0)</f>
        <v>1</v>
      </c>
      <c r="G2049" t="s">
        <v>8218</v>
      </c>
      <c r="H2049" t="s">
        <v>8225</v>
      </c>
      <c r="I2049" t="s">
        <v>8247</v>
      </c>
      <c r="J2049">
        <v>1429228800</v>
      </c>
      <c r="K2049" s="9">
        <f>(J2049/86400) + DATE(1970,1,1)</f>
        <v>42111</v>
      </c>
      <c r="L2049">
        <v>1426714870</v>
      </c>
      <c r="M2049" s="9">
        <f>(L2049/86400) + DATE(1970,1,1)</f>
        <v>42081.903587962966</v>
      </c>
      <c r="N2049" s="18">
        <f>YEAR(M2049)</f>
        <v>2015</v>
      </c>
      <c r="O2049" s="18">
        <f xml:space="preserve"> ROUND((J2049-L2049)/86400, 0)</f>
        <v>29</v>
      </c>
      <c r="P2049" t="b">
        <v>0</v>
      </c>
      <c r="Q2049">
        <v>443</v>
      </c>
      <c r="R2049" s="14">
        <f>IFERROR(ROUND(E2049/Q2049,2), "N/A")</f>
        <v>227.85</v>
      </c>
      <c r="S2049" t="b">
        <v>1</v>
      </c>
      <c r="T2049" t="s">
        <v>8277</v>
      </c>
      <c r="U2049" t="s">
        <v>8307</v>
      </c>
    </row>
    <row r="2050" spans="1:21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s="12">
        <f>ROUND(E2050/D2050, 0)</f>
        <v>1</v>
      </c>
      <c r="G2050" t="s">
        <v>8218</v>
      </c>
      <c r="H2050" t="s">
        <v>8223</v>
      </c>
      <c r="I2050" t="s">
        <v>8245</v>
      </c>
      <c r="J2050">
        <v>1369323491</v>
      </c>
      <c r="K2050" s="9">
        <f>(J2050/86400) + DATE(1970,1,1)</f>
        <v>41417.651516203703</v>
      </c>
      <c r="L2050">
        <v>1366731491</v>
      </c>
      <c r="M2050" s="9">
        <f>(L2050/86400) + DATE(1970,1,1)</f>
        <v>41387.651516203703</v>
      </c>
      <c r="N2050" s="18">
        <f>YEAR(M2050)</f>
        <v>2013</v>
      </c>
      <c r="O2050" s="18">
        <f xml:space="preserve"> ROUND((J2050-L2050)/86400, 0)</f>
        <v>30</v>
      </c>
      <c r="P2050" t="b">
        <v>0</v>
      </c>
      <c r="Q2050">
        <v>1373</v>
      </c>
      <c r="R2050" s="14">
        <f>IFERROR(ROUND(E2050/Q2050,2), "N/A")</f>
        <v>91.83</v>
      </c>
      <c r="S2050" t="b">
        <v>1</v>
      </c>
      <c r="T2050" t="s">
        <v>8277</v>
      </c>
      <c r="U2050" t="s">
        <v>8307</v>
      </c>
    </row>
    <row r="2051" spans="1:21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s="12">
        <f>ROUND(E2051/D2051, 0)</f>
        <v>1</v>
      </c>
      <c r="G2051" t="s">
        <v>8218</v>
      </c>
      <c r="H2051" t="s">
        <v>8224</v>
      </c>
      <c r="I2051" t="s">
        <v>8246</v>
      </c>
      <c r="J2051">
        <v>1386025140</v>
      </c>
      <c r="K2051" s="9">
        <f>(J2051/86400) + DATE(1970,1,1)</f>
        <v>41610.957638888889</v>
      </c>
      <c r="L2051">
        <v>1382963963</v>
      </c>
      <c r="M2051" s="9">
        <f>(L2051/86400) + DATE(1970,1,1)</f>
        <v>41575.527349537035</v>
      </c>
      <c r="N2051" s="18">
        <f>YEAR(M2051)</f>
        <v>2013</v>
      </c>
      <c r="O2051" s="18">
        <f xml:space="preserve"> ROUND((J2051-L2051)/86400, 0)</f>
        <v>35</v>
      </c>
      <c r="P2051" t="b">
        <v>0</v>
      </c>
      <c r="Q2051">
        <v>742</v>
      </c>
      <c r="R2051" s="14">
        <f>IFERROR(ROUND(E2051/Q2051,2), "N/A")</f>
        <v>80.989999999999995</v>
      </c>
      <c r="S2051" t="b">
        <v>1</v>
      </c>
      <c r="T2051" t="s">
        <v>8277</v>
      </c>
      <c r="U2051" t="s">
        <v>8307</v>
      </c>
    </row>
    <row r="2052" spans="1:21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s="12">
        <f>ROUND(E2052/D2052, 0)</f>
        <v>5</v>
      </c>
      <c r="G2052" t="s">
        <v>8218</v>
      </c>
      <c r="H2052" t="s">
        <v>8223</v>
      </c>
      <c r="I2052" t="s">
        <v>8245</v>
      </c>
      <c r="J2052">
        <v>1433036578</v>
      </c>
      <c r="K2052" s="9">
        <f>(J2052/86400) + DATE(1970,1,1)</f>
        <v>42155.071504629625</v>
      </c>
      <c r="L2052">
        <v>1429580578</v>
      </c>
      <c r="M2052" s="9">
        <f>(L2052/86400) + DATE(1970,1,1)</f>
        <v>42115.071504629625</v>
      </c>
      <c r="N2052" s="18">
        <f>YEAR(M2052)</f>
        <v>2015</v>
      </c>
      <c r="O2052" s="18">
        <f xml:space="preserve"> ROUND((J2052-L2052)/86400, 0)</f>
        <v>40</v>
      </c>
      <c r="P2052" t="b">
        <v>0</v>
      </c>
      <c r="Q2052">
        <v>170</v>
      </c>
      <c r="R2052" s="14">
        <f>IFERROR(ROUND(E2052/Q2052,2), "N/A")</f>
        <v>278.39</v>
      </c>
      <c r="S2052" t="b">
        <v>1</v>
      </c>
      <c r="T2052" t="s">
        <v>8277</v>
      </c>
      <c r="U2052" t="s">
        <v>8307</v>
      </c>
    </row>
    <row r="2053" spans="1:21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s="12">
        <f>ROUND(E2053/D2053, 0)</f>
        <v>1</v>
      </c>
      <c r="G2053" t="s">
        <v>8218</v>
      </c>
      <c r="H2053" t="s">
        <v>8223</v>
      </c>
      <c r="I2053" t="s">
        <v>8245</v>
      </c>
      <c r="J2053">
        <v>1388017937</v>
      </c>
      <c r="K2053" s="9">
        <f>(J2053/86400) + DATE(1970,1,1)</f>
        <v>41634.022418981483</v>
      </c>
      <c r="L2053">
        <v>1385425937</v>
      </c>
      <c r="M2053" s="9">
        <f>(L2053/86400) + DATE(1970,1,1)</f>
        <v>41604.022418981483</v>
      </c>
      <c r="N2053" s="18">
        <f>YEAR(M2053)</f>
        <v>2013</v>
      </c>
      <c r="O2053" s="18">
        <f xml:space="preserve"> ROUND((J2053-L2053)/86400, 0)</f>
        <v>30</v>
      </c>
      <c r="P2053" t="b">
        <v>0</v>
      </c>
      <c r="Q2053">
        <v>242</v>
      </c>
      <c r="R2053" s="14">
        <f>IFERROR(ROUND(E2053/Q2053,2), "N/A")</f>
        <v>43.1</v>
      </c>
      <c r="S2053" t="b">
        <v>1</v>
      </c>
      <c r="T2053" t="s">
        <v>8277</v>
      </c>
      <c r="U2053" t="s">
        <v>8307</v>
      </c>
    </row>
    <row r="2054" spans="1:21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s="12">
        <f>ROUND(E2054/D2054, 0)</f>
        <v>4</v>
      </c>
      <c r="G2054" t="s">
        <v>8218</v>
      </c>
      <c r="H2054" t="s">
        <v>8223</v>
      </c>
      <c r="I2054" t="s">
        <v>8245</v>
      </c>
      <c r="J2054">
        <v>1455933653</v>
      </c>
      <c r="K2054" s="9">
        <f>(J2054/86400) + DATE(1970,1,1)</f>
        <v>42420.08394675926</v>
      </c>
      <c r="L2054">
        <v>1452045653</v>
      </c>
      <c r="M2054" s="9">
        <f>(L2054/86400) + DATE(1970,1,1)</f>
        <v>42375.08394675926</v>
      </c>
      <c r="N2054" s="18">
        <f>YEAR(M2054)</f>
        <v>2016</v>
      </c>
      <c r="O2054" s="18">
        <f xml:space="preserve"> ROUND((J2054-L2054)/86400, 0)</f>
        <v>45</v>
      </c>
      <c r="P2054" t="b">
        <v>0</v>
      </c>
      <c r="Q2054">
        <v>541</v>
      </c>
      <c r="R2054" s="14">
        <f>IFERROR(ROUND(E2054/Q2054,2), "N/A")</f>
        <v>326.29000000000002</v>
      </c>
      <c r="S2054" t="b">
        <v>1</v>
      </c>
      <c r="T2054" t="s">
        <v>8277</v>
      </c>
      <c r="U2054" t="s">
        <v>8307</v>
      </c>
    </row>
    <row r="2055" spans="1:21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s="12">
        <f>ROUND(E2055/D2055, 0)</f>
        <v>1</v>
      </c>
      <c r="G2055" t="s">
        <v>8218</v>
      </c>
      <c r="H2055" t="s">
        <v>8223</v>
      </c>
      <c r="I2055" t="s">
        <v>8245</v>
      </c>
      <c r="J2055">
        <v>1448466551</v>
      </c>
      <c r="K2055" s="9">
        <f>(J2055/86400) + DATE(1970,1,1)</f>
        <v>42333.659155092595</v>
      </c>
      <c r="L2055">
        <v>1445870951</v>
      </c>
      <c r="M2055" s="9">
        <f>(L2055/86400) + DATE(1970,1,1)</f>
        <v>42303.617488425924</v>
      </c>
      <c r="N2055" s="18">
        <f>YEAR(M2055)</f>
        <v>2015</v>
      </c>
      <c r="O2055" s="18">
        <f xml:space="preserve"> ROUND((J2055-L2055)/86400, 0)</f>
        <v>30</v>
      </c>
      <c r="P2055" t="b">
        <v>0</v>
      </c>
      <c r="Q2055">
        <v>121</v>
      </c>
      <c r="R2055" s="14">
        <f>IFERROR(ROUND(E2055/Q2055,2), "N/A")</f>
        <v>41.74</v>
      </c>
      <c r="S2055" t="b">
        <v>1</v>
      </c>
      <c r="T2055" t="s">
        <v>8277</v>
      </c>
      <c r="U2055" t="s">
        <v>8307</v>
      </c>
    </row>
    <row r="2056" spans="1:21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s="12">
        <f>ROUND(E2056/D2056, 0)</f>
        <v>1</v>
      </c>
      <c r="G2056" t="s">
        <v>8218</v>
      </c>
      <c r="H2056" t="s">
        <v>8224</v>
      </c>
      <c r="I2056" t="s">
        <v>8246</v>
      </c>
      <c r="J2056">
        <v>1399033810</v>
      </c>
      <c r="K2056" s="9">
        <f>(J2056/86400) + DATE(1970,1,1)</f>
        <v>41761.520949074074</v>
      </c>
      <c r="L2056">
        <v>1396441810</v>
      </c>
      <c r="M2056" s="9">
        <f>(L2056/86400) + DATE(1970,1,1)</f>
        <v>41731.520949074074</v>
      </c>
      <c r="N2056" s="18">
        <f>YEAR(M2056)</f>
        <v>2014</v>
      </c>
      <c r="O2056" s="18">
        <f xml:space="preserve"> ROUND((J2056-L2056)/86400, 0)</f>
        <v>30</v>
      </c>
      <c r="P2056" t="b">
        <v>0</v>
      </c>
      <c r="Q2056">
        <v>621</v>
      </c>
      <c r="R2056" s="14">
        <f>IFERROR(ROUND(E2056/Q2056,2), "N/A")</f>
        <v>64.02</v>
      </c>
      <c r="S2056" t="b">
        <v>1</v>
      </c>
      <c r="T2056" t="s">
        <v>8277</v>
      </c>
      <c r="U2056" t="s">
        <v>8307</v>
      </c>
    </row>
    <row r="2057" spans="1:21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s="12">
        <f>ROUND(E2057/D2057, 0)</f>
        <v>2</v>
      </c>
      <c r="G2057" t="s">
        <v>8218</v>
      </c>
      <c r="H2057" t="s">
        <v>8223</v>
      </c>
      <c r="I2057" t="s">
        <v>8245</v>
      </c>
      <c r="J2057">
        <v>1417579200</v>
      </c>
      <c r="K2057" s="9">
        <f>(J2057/86400) + DATE(1970,1,1)</f>
        <v>41976.166666666672</v>
      </c>
      <c r="L2057">
        <v>1415031043</v>
      </c>
      <c r="M2057" s="9">
        <f>(L2057/86400) + DATE(1970,1,1)</f>
        <v>41946.674108796295</v>
      </c>
      <c r="N2057" s="18">
        <f>YEAR(M2057)</f>
        <v>2014</v>
      </c>
      <c r="O2057" s="18">
        <f xml:space="preserve"> ROUND((J2057-L2057)/86400, 0)</f>
        <v>29</v>
      </c>
      <c r="P2057" t="b">
        <v>0</v>
      </c>
      <c r="Q2057">
        <v>101</v>
      </c>
      <c r="R2057" s="14">
        <f>IFERROR(ROUND(E2057/Q2057,2), "N/A")</f>
        <v>99.46</v>
      </c>
      <c r="S2057" t="b">
        <v>1</v>
      </c>
      <c r="T2057" t="s">
        <v>8277</v>
      </c>
      <c r="U2057" t="s">
        <v>8307</v>
      </c>
    </row>
    <row r="2058" spans="1:21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s="12">
        <f>ROUND(E2058/D2058, 0)</f>
        <v>2</v>
      </c>
      <c r="G2058" t="s">
        <v>8218</v>
      </c>
      <c r="H2058" t="s">
        <v>8223</v>
      </c>
      <c r="I2058" t="s">
        <v>8245</v>
      </c>
      <c r="J2058">
        <v>1366222542</v>
      </c>
      <c r="K2058" s="9">
        <f>(J2058/86400) + DATE(1970,1,1)</f>
        <v>41381.76090277778</v>
      </c>
      <c r="L2058">
        <v>1363630542</v>
      </c>
      <c r="M2058" s="9">
        <f>(L2058/86400) + DATE(1970,1,1)</f>
        <v>41351.76090277778</v>
      </c>
      <c r="N2058" s="18">
        <f>YEAR(M2058)</f>
        <v>2013</v>
      </c>
      <c r="O2058" s="18">
        <f xml:space="preserve"> ROUND((J2058-L2058)/86400, 0)</f>
        <v>30</v>
      </c>
      <c r="P2058" t="b">
        <v>0</v>
      </c>
      <c r="Q2058">
        <v>554</v>
      </c>
      <c r="R2058" s="14">
        <f>IFERROR(ROUND(E2058/Q2058,2), "N/A")</f>
        <v>138.49</v>
      </c>
      <c r="S2058" t="b">
        <v>1</v>
      </c>
      <c r="T2058" t="s">
        <v>8277</v>
      </c>
      <c r="U2058" t="s">
        <v>8307</v>
      </c>
    </row>
    <row r="2059" spans="1:21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s="12">
        <f>ROUND(E2059/D2059, 0)</f>
        <v>2</v>
      </c>
      <c r="G2059" t="s">
        <v>8218</v>
      </c>
      <c r="H2059" t="s">
        <v>8224</v>
      </c>
      <c r="I2059" t="s">
        <v>8246</v>
      </c>
      <c r="J2059">
        <v>1456487532</v>
      </c>
      <c r="K2059" s="9">
        <f>(J2059/86400) + DATE(1970,1,1)</f>
        <v>42426.494583333333</v>
      </c>
      <c r="L2059">
        <v>1453895532</v>
      </c>
      <c r="M2059" s="9">
        <f>(L2059/86400) + DATE(1970,1,1)</f>
        <v>42396.494583333333</v>
      </c>
      <c r="N2059" s="18">
        <f>YEAR(M2059)</f>
        <v>2016</v>
      </c>
      <c r="O2059" s="18">
        <f xml:space="preserve"> ROUND((J2059-L2059)/86400, 0)</f>
        <v>30</v>
      </c>
      <c r="P2059" t="b">
        <v>0</v>
      </c>
      <c r="Q2059">
        <v>666</v>
      </c>
      <c r="R2059" s="14">
        <f>IFERROR(ROUND(E2059/Q2059,2), "N/A")</f>
        <v>45.55</v>
      </c>
      <c r="S2059" t="b">
        <v>1</v>
      </c>
      <c r="T2059" t="s">
        <v>8277</v>
      </c>
      <c r="U2059" t="s">
        <v>8307</v>
      </c>
    </row>
    <row r="2060" spans="1:21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s="12">
        <f>ROUND(E2060/D2060, 0)</f>
        <v>2</v>
      </c>
      <c r="G2060" t="s">
        <v>8218</v>
      </c>
      <c r="H2060" t="s">
        <v>8224</v>
      </c>
      <c r="I2060" t="s">
        <v>8246</v>
      </c>
      <c r="J2060">
        <v>1425326400</v>
      </c>
      <c r="K2060" s="9">
        <f>(J2060/86400) + DATE(1970,1,1)</f>
        <v>42065.833333333328</v>
      </c>
      <c r="L2060">
        <v>1421916830</v>
      </c>
      <c r="M2060" s="9">
        <f>(L2060/86400) + DATE(1970,1,1)</f>
        <v>42026.370717592596</v>
      </c>
      <c r="N2060" s="18">
        <f>YEAR(M2060)</f>
        <v>2015</v>
      </c>
      <c r="O2060" s="18">
        <f xml:space="preserve"> ROUND((J2060-L2060)/86400, 0)</f>
        <v>39</v>
      </c>
      <c r="P2060" t="b">
        <v>0</v>
      </c>
      <c r="Q2060">
        <v>410</v>
      </c>
      <c r="R2060" s="14">
        <f>IFERROR(ROUND(E2060/Q2060,2), "N/A")</f>
        <v>10.51</v>
      </c>
      <c r="S2060" t="b">
        <v>1</v>
      </c>
      <c r="T2060" t="s">
        <v>8277</v>
      </c>
      <c r="U2060" t="s">
        <v>8307</v>
      </c>
    </row>
    <row r="2061" spans="1:21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s="12">
        <f>ROUND(E2061/D2061, 0)</f>
        <v>1</v>
      </c>
      <c r="G2061" t="s">
        <v>8218</v>
      </c>
      <c r="H2061" t="s">
        <v>8223</v>
      </c>
      <c r="I2061" t="s">
        <v>8245</v>
      </c>
      <c r="J2061">
        <v>1454277540</v>
      </c>
      <c r="K2061" s="9">
        <f>(J2061/86400) + DATE(1970,1,1)</f>
        <v>42400.915972222225</v>
      </c>
      <c r="L2061">
        <v>1450880854</v>
      </c>
      <c r="M2061" s="9">
        <f>(L2061/86400) + DATE(1970,1,1)</f>
        <v>42361.602476851855</v>
      </c>
      <c r="N2061" s="18">
        <f>YEAR(M2061)</f>
        <v>2015</v>
      </c>
      <c r="O2061" s="18">
        <f xml:space="preserve"> ROUND((J2061-L2061)/86400, 0)</f>
        <v>39</v>
      </c>
      <c r="P2061" t="b">
        <v>0</v>
      </c>
      <c r="Q2061">
        <v>375</v>
      </c>
      <c r="R2061" s="14">
        <f>IFERROR(ROUND(E2061/Q2061,2), "N/A")</f>
        <v>114.77</v>
      </c>
      <c r="S2061" t="b">
        <v>1</v>
      </c>
      <c r="T2061" t="s">
        <v>8277</v>
      </c>
      <c r="U2061" t="s">
        <v>8307</v>
      </c>
    </row>
    <row r="2062" spans="1:21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s="12">
        <f>ROUND(E2062/D2062, 0)</f>
        <v>2</v>
      </c>
      <c r="G2062" t="s">
        <v>8218</v>
      </c>
      <c r="H2062" t="s">
        <v>8223</v>
      </c>
      <c r="I2062" t="s">
        <v>8245</v>
      </c>
      <c r="J2062">
        <v>1406129150</v>
      </c>
      <c r="K2062" s="9">
        <f>(J2062/86400) + DATE(1970,1,1)</f>
        <v>41843.642939814818</v>
      </c>
      <c r="L2062">
        <v>1400945150</v>
      </c>
      <c r="M2062" s="9">
        <f>(L2062/86400) + DATE(1970,1,1)</f>
        <v>41783.642939814818</v>
      </c>
      <c r="N2062" s="18">
        <f>YEAR(M2062)</f>
        <v>2014</v>
      </c>
      <c r="O2062" s="18">
        <f xml:space="preserve"> ROUND((J2062-L2062)/86400, 0)</f>
        <v>60</v>
      </c>
      <c r="P2062" t="b">
        <v>0</v>
      </c>
      <c r="Q2062">
        <v>1364</v>
      </c>
      <c r="R2062" s="14">
        <f>IFERROR(ROUND(E2062/Q2062,2), "N/A")</f>
        <v>36</v>
      </c>
      <c r="S2062" t="b">
        <v>1</v>
      </c>
      <c r="T2062" t="s">
        <v>8277</v>
      </c>
      <c r="U2062" t="s">
        <v>8307</v>
      </c>
    </row>
    <row r="2063" spans="1:21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s="12">
        <f>ROUND(E2063/D2063, 0)</f>
        <v>1</v>
      </c>
      <c r="G2063" t="s">
        <v>8218</v>
      </c>
      <c r="H2063" t="s">
        <v>8223</v>
      </c>
      <c r="I2063" t="s">
        <v>8245</v>
      </c>
      <c r="J2063">
        <v>1483208454</v>
      </c>
      <c r="K2063" s="9">
        <f>(J2063/86400) + DATE(1970,1,1)</f>
        <v>42735.764513888891</v>
      </c>
      <c r="L2063">
        <v>1480616454</v>
      </c>
      <c r="M2063" s="9">
        <f>(L2063/86400) + DATE(1970,1,1)</f>
        <v>42705.764513888891</v>
      </c>
      <c r="N2063" s="18">
        <f>YEAR(M2063)</f>
        <v>2016</v>
      </c>
      <c r="O2063" s="18">
        <f xml:space="preserve"> ROUND((J2063-L2063)/86400, 0)</f>
        <v>30</v>
      </c>
      <c r="P2063" t="b">
        <v>0</v>
      </c>
      <c r="Q2063">
        <v>35</v>
      </c>
      <c r="R2063" s="14">
        <f>IFERROR(ROUND(E2063/Q2063,2), "N/A")</f>
        <v>154.16999999999999</v>
      </c>
      <c r="S2063" t="b">
        <v>1</v>
      </c>
      <c r="T2063" t="s">
        <v>8277</v>
      </c>
      <c r="U2063" t="s">
        <v>8307</v>
      </c>
    </row>
    <row r="2064" spans="1:21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s="12">
        <f>ROUND(E2064/D2064, 0)</f>
        <v>1</v>
      </c>
      <c r="G2064" t="s">
        <v>8218</v>
      </c>
      <c r="H2064" t="s">
        <v>8231</v>
      </c>
      <c r="I2064" t="s">
        <v>8252</v>
      </c>
      <c r="J2064">
        <v>1458807098</v>
      </c>
      <c r="K2064" s="9">
        <f>(J2064/86400) + DATE(1970,1,1)</f>
        <v>42453.341412037036</v>
      </c>
      <c r="L2064">
        <v>1456218698</v>
      </c>
      <c r="M2064" s="9">
        <f>(L2064/86400) + DATE(1970,1,1)</f>
        <v>42423.3830787037</v>
      </c>
      <c r="N2064" s="18">
        <f>YEAR(M2064)</f>
        <v>2016</v>
      </c>
      <c r="O2064" s="18">
        <f xml:space="preserve"> ROUND((J2064-L2064)/86400, 0)</f>
        <v>30</v>
      </c>
      <c r="P2064" t="b">
        <v>0</v>
      </c>
      <c r="Q2064">
        <v>203</v>
      </c>
      <c r="R2064" s="14">
        <f>IFERROR(ROUND(E2064/Q2064,2), "N/A")</f>
        <v>566.39</v>
      </c>
      <c r="S2064" t="b">
        <v>1</v>
      </c>
      <c r="T2064" t="s">
        <v>8277</v>
      </c>
      <c r="U2064" t="s">
        <v>8307</v>
      </c>
    </row>
    <row r="2065" spans="1:21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s="12">
        <f>ROUND(E2065/D2065, 0)</f>
        <v>1</v>
      </c>
      <c r="G2065" t="s">
        <v>8218</v>
      </c>
      <c r="H2065" t="s">
        <v>8235</v>
      </c>
      <c r="I2065" t="s">
        <v>8248</v>
      </c>
      <c r="J2065">
        <v>1463333701</v>
      </c>
      <c r="K2065" s="9">
        <f>(J2065/86400) + DATE(1970,1,1)</f>
        <v>42505.73265046296</v>
      </c>
      <c r="L2065">
        <v>1460482501</v>
      </c>
      <c r="M2065" s="9">
        <f>(L2065/86400) + DATE(1970,1,1)</f>
        <v>42472.73265046296</v>
      </c>
      <c r="N2065" s="18">
        <f>YEAR(M2065)</f>
        <v>2016</v>
      </c>
      <c r="O2065" s="18">
        <f xml:space="preserve"> ROUND((J2065-L2065)/86400, 0)</f>
        <v>33</v>
      </c>
      <c r="P2065" t="b">
        <v>0</v>
      </c>
      <c r="Q2065">
        <v>49</v>
      </c>
      <c r="R2065" s="14">
        <f>IFERROR(ROUND(E2065/Q2065,2), "N/A")</f>
        <v>120.86</v>
      </c>
      <c r="S2065" t="b">
        <v>1</v>
      </c>
      <c r="T2065" t="s">
        <v>8277</v>
      </c>
      <c r="U2065" t="s">
        <v>8307</v>
      </c>
    </row>
    <row r="2066" spans="1:21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s="12">
        <f>ROUND(E2066/D2066, 0)</f>
        <v>2</v>
      </c>
      <c r="G2066" t="s">
        <v>8218</v>
      </c>
      <c r="H2066" t="s">
        <v>8223</v>
      </c>
      <c r="I2066" t="s">
        <v>8245</v>
      </c>
      <c r="J2066">
        <v>1370001600</v>
      </c>
      <c r="K2066" s="9">
        <f>(J2066/86400) + DATE(1970,1,1)</f>
        <v>41425.5</v>
      </c>
      <c r="L2066">
        <v>1366879523</v>
      </c>
      <c r="M2066" s="9">
        <f>(L2066/86400) + DATE(1970,1,1)</f>
        <v>41389.364849537036</v>
      </c>
      <c r="N2066" s="18">
        <f>YEAR(M2066)</f>
        <v>2013</v>
      </c>
      <c r="O2066" s="18">
        <f xml:space="preserve"> ROUND((J2066-L2066)/86400, 0)</f>
        <v>36</v>
      </c>
      <c r="P2066" t="b">
        <v>0</v>
      </c>
      <c r="Q2066">
        <v>5812</v>
      </c>
      <c r="R2066" s="14">
        <f>IFERROR(ROUND(E2066/Q2066,2), "N/A")</f>
        <v>86.16</v>
      </c>
      <c r="S2066" t="b">
        <v>1</v>
      </c>
      <c r="T2066" t="s">
        <v>8277</v>
      </c>
      <c r="U2066" t="s">
        <v>8307</v>
      </c>
    </row>
    <row r="2067" spans="1:21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s="12">
        <f>ROUND(E2067/D2067, 0)</f>
        <v>2</v>
      </c>
      <c r="G2067" t="s">
        <v>8218</v>
      </c>
      <c r="H2067" t="s">
        <v>8224</v>
      </c>
      <c r="I2067" t="s">
        <v>8246</v>
      </c>
      <c r="J2067">
        <v>1387958429</v>
      </c>
      <c r="K2067" s="9">
        <f>(J2067/86400) + DATE(1970,1,1)</f>
        <v>41633.333668981482</v>
      </c>
      <c r="L2067">
        <v>1385366429</v>
      </c>
      <c r="M2067" s="9">
        <f>(L2067/86400) + DATE(1970,1,1)</f>
        <v>41603.333668981482</v>
      </c>
      <c r="N2067" s="18">
        <f>YEAR(M2067)</f>
        <v>2013</v>
      </c>
      <c r="O2067" s="18">
        <f xml:space="preserve"> ROUND((J2067-L2067)/86400, 0)</f>
        <v>30</v>
      </c>
      <c r="P2067" t="b">
        <v>0</v>
      </c>
      <c r="Q2067">
        <v>1556</v>
      </c>
      <c r="R2067" s="14">
        <f>IFERROR(ROUND(E2067/Q2067,2), "N/A")</f>
        <v>51.21</v>
      </c>
      <c r="S2067" t="b">
        <v>1</v>
      </c>
      <c r="T2067" t="s">
        <v>8277</v>
      </c>
      <c r="U2067" t="s">
        <v>8307</v>
      </c>
    </row>
    <row r="2068" spans="1:21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s="12">
        <f>ROUND(E2068/D2068, 0)</f>
        <v>2</v>
      </c>
      <c r="G2068" t="s">
        <v>8218</v>
      </c>
      <c r="H2068" t="s">
        <v>8223</v>
      </c>
      <c r="I2068" t="s">
        <v>8245</v>
      </c>
      <c r="J2068">
        <v>1408818683</v>
      </c>
      <c r="K2068" s="9">
        <f>(J2068/86400) + DATE(1970,1,1)</f>
        <v>41874.771793981483</v>
      </c>
      <c r="L2068">
        <v>1406226683</v>
      </c>
      <c r="M2068" s="9">
        <f>(L2068/86400) + DATE(1970,1,1)</f>
        <v>41844.771793981483</v>
      </c>
      <c r="N2068" s="18">
        <f>YEAR(M2068)</f>
        <v>2014</v>
      </c>
      <c r="O2068" s="18">
        <f xml:space="preserve"> ROUND((J2068-L2068)/86400, 0)</f>
        <v>30</v>
      </c>
      <c r="P2068" t="b">
        <v>0</v>
      </c>
      <c r="Q2068">
        <v>65</v>
      </c>
      <c r="R2068" s="14">
        <f>IFERROR(ROUND(E2068/Q2068,2), "N/A")</f>
        <v>67.260000000000005</v>
      </c>
      <c r="S2068" t="b">
        <v>1</v>
      </c>
      <c r="T2068" t="s">
        <v>8277</v>
      </c>
      <c r="U2068" t="s">
        <v>8307</v>
      </c>
    </row>
    <row r="2069" spans="1:21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s="12">
        <f>ROUND(E2069/D2069, 0)</f>
        <v>1</v>
      </c>
      <c r="G2069" t="s">
        <v>8218</v>
      </c>
      <c r="H2069" t="s">
        <v>8224</v>
      </c>
      <c r="I2069" t="s">
        <v>8246</v>
      </c>
      <c r="J2069">
        <v>1432499376</v>
      </c>
      <c r="K2069" s="9">
        <f>(J2069/86400) + DATE(1970,1,1)</f>
        <v>42148.853888888887</v>
      </c>
      <c r="L2069">
        <v>1429648176</v>
      </c>
      <c r="M2069" s="9">
        <f>(L2069/86400) + DATE(1970,1,1)</f>
        <v>42115.853888888887</v>
      </c>
      <c r="N2069" s="18">
        <f>YEAR(M2069)</f>
        <v>2015</v>
      </c>
      <c r="O2069" s="18">
        <f xml:space="preserve"> ROUND((J2069-L2069)/86400, 0)</f>
        <v>33</v>
      </c>
      <c r="P2069" t="b">
        <v>0</v>
      </c>
      <c r="Q2069">
        <v>10</v>
      </c>
      <c r="R2069" s="14">
        <f>IFERROR(ROUND(E2069/Q2069,2), "N/A")</f>
        <v>62.8</v>
      </c>
      <c r="S2069" t="b">
        <v>1</v>
      </c>
      <c r="T2069" t="s">
        <v>8277</v>
      </c>
      <c r="U2069" t="s">
        <v>8307</v>
      </c>
    </row>
    <row r="2070" spans="1:21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s="12">
        <f>ROUND(E2070/D2070, 0)</f>
        <v>1</v>
      </c>
      <c r="G2070" t="s">
        <v>8218</v>
      </c>
      <c r="H2070" t="s">
        <v>8223</v>
      </c>
      <c r="I2070" t="s">
        <v>8245</v>
      </c>
      <c r="J2070">
        <v>1476994315</v>
      </c>
      <c r="K2070" s="9">
        <f>(J2070/86400) + DATE(1970,1,1)</f>
        <v>42663.841608796298</v>
      </c>
      <c r="L2070">
        <v>1474402315</v>
      </c>
      <c r="M2070" s="9">
        <f>(L2070/86400) + DATE(1970,1,1)</f>
        <v>42633.841608796298</v>
      </c>
      <c r="N2070" s="18">
        <f>YEAR(M2070)</f>
        <v>2016</v>
      </c>
      <c r="O2070" s="18">
        <f xml:space="preserve"> ROUND((J2070-L2070)/86400, 0)</f>
        <v>30</v>
      </c>
      <c r="P2070" t="b">
        <v>0</v>
      </c>
      <c r="Q2070">
        <v>76</v>
      </c>
      <c r="R2070" s="14">
        <f>IFERROR(ROUND(E2070/Q2070,2), "N/A")</f>
        <v>346.13</v>
      </c>
      <c r="S2070" t="b">
        <v>1</v>
      </c>
      <c r="T2070" t="s">
        <v>8277</v>
      </c>
      <c r="U2070" t="s">
        <v>8307</v>
      </c>
    </row>
    <row r="2071" spans="1:21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s="12">
        <f>ROUND(E2071/D2071, 0)</f>
        <v>1</v>
      </c>
      <c r="G2071" t="s">
        <v>8218</v>
      </c>
      <c r="H2071" t="s">
        <v>8223</v>
      </c>
      <c r="I2071" t="s">
        <v>8245</v>
      </c>
      <c r="J2071">
        <v>1451776791</v>
      </c>
      <c r="K2071" s="9">
        <f>(J2071/86400) + DATE(1970,1,1)</f>
        <v>42371.972118055557</v>
      </c>
      <c r="L2071">
        <v>1449098391</v>
      </c>
      <c r="M2071" s="9">
        <f>(L2071/86400) + DATE(1970,1,1)</f>
        <v>42340.972118055557</v>
      </c>
      <c r="N2071" s="18">
        <f>YEAR(M2071)</f>
        <v>2015</v>
      </c>
      <c r="O2071" s="18">
        <f xml:space="preserve"> ROUND((J2071-L2071)/86400, 0)</f>
        <v>31</v>
      </c>
      <c r="P2071" t="b">
        <v>0</v>
      </c>
      <c r="Q2071">
        <v>263</v>
      </c>
      <c r="R2071" s="14">
        <f>IFERROR(ROUND(E2071/Q2071,2), "N/A")</f>
        <v>244.12</v>
      </c>
      <c r="S2071" t="b">
        <v>1</v>
      </c>
      <c r="T2071" t="s">
        <v>8277</v>
      </c>
      <c r="U2071" t="s">
        <v>8307</v>
      </c>
    </row>
    <row r="2072" spans="1:21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s="12">
        <f>ROUND(E2072/D2072, 0)</f>
        <v>3</v>
      </c>
      <c r="G2072" t="s">
        <v>8218</v>
      </c>
      <c r="H2072" t="s">
        <v>8235</v>
      </c>
      <c r="I2072" t="s">
        <v>8248</v>
      </c>
      <c r="J2072">
        <v>1467128723</v>
      </c>
      <c r="K2072" s="9">
        <f>(J2072/86400) + DATE(1970,1,1)</f>
        <v>42549.6565162037</v>
      </c>
      <c r="L2072">
        <v>1464536723</v>
      </c>
      <c r="M2072" s="9">
        <f>(L2072/86400) + DATE(1970,1,1)</f>
        <v>42519.6565162037</v>
      </c>
      <c r="N2072" s="18">
        <f>YEAR(M2072)</f>
        <v>2016</v>
      </c>
      <c r="O2072" s="18">
        <f xml:space="preserve"> ROUND((J2072-L2072)/86400, 0)</f>
        <v>30</v>
      </c>
      <c r="P2072" t="b">
        <v>0</v>
      </c>
      <c r="Q2072">
        <v>1530</v>
      </c>
      <c r="R2072" s="14">
        <f>IFERROR(ROUND(E2072/Q2072,2), "N/A")</f>
        <v>259.25</v>
      </c>
      <c r="S2072" t="b">
        <v>1</v>
      </c>
      <c r="T2072" t="s">
        <v>8277</v>
      </c>
      <c r="U2072" t="s">
        <v>8307</v>
      </c>
    </row>
    <row r="2073" spans="1:21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s="12">
        <f>ROUND(E2073/D2073, 0)</f>
        <v>3</v>
      </c>
      <c r="G2073" t="s">
        <v>8218</v>
      </c>
      <c r="H2073" t="s">
        <v>8223</v>
      </c>
      <c r="I2073" t="s">
        <v>8245</v>
      </c>
      <c r="J2073">
        <v>1475390484</v>
      </c>
      <c r="K2073" s="9">
        <f>(J2073/86400) + DATE(1970,1,1)</f>
        <v>42645.278749999998</v>
      </c>
      <c r="L2073">
        <v>1471502484</v>
      </c>
      <c r="M2073" s="9">
        <f>(L2073/86400) + DATE(1970,1,1)</f>
        <v>42600.278749999998</v>
      </c>
      <c r="N2073" s="18">
        <f>YEAR(M2073)</f>
        <v>2016</v>
      </c>
      <c r="O2073" s="18">
        <f xml:space="preserve"> ROUND((J2073-L2073)/86400, 0)</f>
        <v>45</v>
      </c>
      <c r="P2073" t="b">
        <v>0</v>
      </c>
      <c r="Q2073">
        <v>278</v>
      </c>
      <c r="R2073" s="14">
        <f>IFERROR(ROUND(E2073/Q2073,2), "N/A")</f>
        <v>201.96</v>
      </c>
      <c r="S2073" t="b">
        <v>1</v>
      </c>
      <c r="T2073" t="s">
        <v>8277</v>
      </c>
      <c r="U2073" t="s">
        <v>8307</v>
      </c>
    </row>
    <row r="2074" spans="1:21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s="12">
        <f>ROUND(E2074/D2074, 0)</f>
        <v>1</v>
      </c>
      <c r="G2074" t="s">
        <v>8218</v>
      </c>
      <c r="H2074" t="s">
        <v>8223</v>
      </c>
      <c r="I2074" t="s">
        <v>8245</v>
      </c>
      <c r="J2074">
        <v>1462629432</v>
      </c>
      <c r="K2074" s="9">
        <f>(J2074/86400) + DATE(1970,1,1)</f>
        <v>42497.581388888888</v>
      </c>
      <c r="L2074">
        <v>1460037432</v>
      </c>
      <c r="M2074" s="9">
        <f>(L2074/86400) + DATE(1970,1,1)</f>
        <v>42467.581388888888</v>
      </c>
      <c r="N2074" s="18">
        <f>YEAR(M2074)</f>
        <v>2016</v>
      </c>
      <c r="O2074" s="18">
        <f xml:space="preserve"> ROUND((J2074-L2074)/86400, 0)</f>
        <v>30</v>
      </c>
      <c r="P2074" t="b">
        <v>0</v>
      </c>
      <c r="Q2074">
        <v>350</v>
      </c>
      <c r="R2074" s="14">
        <f>IFERROR(ROUND(E2074/Q2074,2), "N/A")</f>
        <v>226.21</v>
      </c>
      <c r="S2074" t="b">
        <v>1</v>
      </c>
      <c r="T2074" t="s">
        <v>8277</v>
      </c>
      <c r="U2074" t="s">
        <v>8307</v>
      </c>
    </row>
    <row r="2075" spans="1:21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s="12">
        <f>ROUND(E2075/D2075, 0)</f>
        <v>2</v>
      </c>
      <c r="G2075" t="s">
        <v>8218</v>
      </c>
      <c r="H2075" t="s">
        <v>8223</v>
      </c>
      <c r="I2075" t="s">
        <v>8245</v>
      </c>
      <c r="J2075">
        <v>1431100918</v>
      </c>
      <c r="K2075" s="9">
        <f>(J2075/86400) + DATE(1970,1,1)</f>
        <v>42132.668032407411</v>
      </c>
      <c r="L2075">
        <v>1427212918</v>
      </c>
      <c r="M2075" s="9">
        <f>(L2075/86400) + DATE(1970,1,1)</f>
        <v>42087.668032407411</v>
      </c>
      <c r="N2075" s="18">
        <f>YEAR(M2075)</f>
        <v>2015</v>
      </c>
      <c r="O2075" s="18">
        <f xml:space="preserve"> ROUND((J2075-L2075)/86400, 0)</f>
        <v>45</v>
      </c>
      <c r="P2075" t="b">
        <v>0</v>
      </c>
      <c r="Q2075">
        <v>470</v>
      </c>
      <c r="R2075" s="14">
        <f>IFERROR(ROUND(E2075/Q2075,2), "N/A")</f>
        <v>324.69</v>
      </c>
      <c r="S2075" t="b">
        <v>1</v>
      </c>
      <c r="T2075" t="s">
        <v>8277</v>
      </c>
      <c r="U2075" t="s">
        <v>8307</v>
      </c>
    </row>
    <row r="2076" spans="1:21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s="12">
        <f>ROUND(E2076/D2076, 0)</f>
        <v>1</v>
      </c>
      <c r="G2076" t="s">
        <v>8218</v>
      </c>
      <c r="H2076" t="s">
        <v>8223</v>
      </c>
      <c r="I2076" t="s">
        <v>8245</v>
      </c>
      <c r="J2076">
        <v>1462564182</v>
      </c>
      <c r="K2076" s="9">
        <f>(J2076/86400) + DATE(1970,1,1)</f>
        <v>42496.826180555552</v>
      </c>
      <c r="L2076">
        <v>1459972182</v>
      </c>
      <c r="M2076" s="9">
        <f>(L2076/86400) + DATE(1970,1,1)</f>
        <v>42466.826180555552</v>
      </c>
      <c r="N2076" s="18">
        <f>YEAR(M2076)</f>
        <v>2016</v>
      </c>
      <c r="O2076" s="18">
        <f xml:space="preserve"> ROUND((J2076-L2076)/86400, 0)</f>
        <v>30</v>
      </c>
      <c r="P2076" t="b">
        <v>0</v>
      </c>
      <c r="Q2076">
        <v>3</v>
      </c>
      <c r="R2076" s="14">
        <f>IFERROR(ROUND(E2076/Q2076,2), "N/A")</f>
        <v>205</v>
      </c>
      <c r="S2076" t="b">
        <v>1</v>
      </c>
      <c r="T2076" t="s">
        <v>8277</v>
      </c>
      <c r="U2076" t="s">
        <v>8307</v>
      </c>
    </row>
    <row r="2077" spans="1:21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s="12">
        <f>ROUND(E2077/D2077, 0)</f>
        <v>17</v>
      </c>
      <c r="G2077" t="s">
        <v>8218</v>
      </c>
      <c r="H2077" t="s">
        <v>8223</v>
      </c>
      <c r="I2077" t="s">
        <v>8245</v>
      </c>
      <c r="J2077">
        <v>1374769288</v>
      </c>
      <c r="K2077" s="9">
        <f>(J2077/86400) + DATE(1970,1,1)</f>
        <v>41480.681574074071</v>
      </c>
      <c r="L2077">
        <v>1372177288</v>
      </c>
      <c r="M2077" s="9">
        <f>(L2077/86400) + DATE(1970,1,1)</f>
        <v>41450.681574074071</v>
      </c>
      <c r="N2077" s="18">
        <f>YEAR(M2077)</f>
        <v>2013</v>
      </c>
      <c r="O2077" s="18">
        <f xml:space="preserve"> ROUND((J2077-L2077)/86400, 0)</f>
        <v>30</v>
      </c>
      <c r="P2077" t="b">
        <v>0</v>
      </c>
      <c r="Q2077">
        <v>8200</v>
      </c>
      <c r="R2077" s="14">
        <f>IFERROR(ROUND(E2077/Q2077,2), "N/A")</f>
        <v>20.47</v>
      </c>
      <c r="S2077" t="b">
        <v>1</v>
      </c>
      <c r="T2077" t="s">
        <v>8277</v>
      </c>
      <c r="U2077" t="s">
        <v>8307</v>
      </c>
    </row>
    <row r="2078" spans="1:21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s="12">
        <f>ROUND(E2078/D2078, 0)</f>
        <v>5</v>
      </c>
      <c r="G2078" t="s">
        <v>8218</v>
      </c>
      <c r="H2078" t="s">
        <v>8224</v>
      </c>
      <c r="I2078" t="s">
        <v>8246</v>
      </c>
      <c r="J2078">
        <v>1406149689</v>
      </c>
      <c r="K2078" s="9">
        <f>(J2078/86400) + DATE(1970,1,1)</f>
        <v>41843.880659722221</v>
      </c>
      <c r="L2078">
        <v>1402693689</v>
      </c>
      <c r="M2078" s="9">
        <f>(L2078/86400) + DATE(1970,1,1)</f>
        <v>41803.880659722221</v>
      </c>
      <c r="N2078" s="18">
        <f>YEAR(M2078)</f>
        <v>2014</v>
      </c>
      <c r="O2078" s="18">
        <f xml:space="preserve"> ROUND((J2078-L2078)/86400, 0)</f>
        <v>40</v>
      </c>
      <c r="P2078" t="b">
        <v>0</v>
      </c>
      <c r="Q2078">
        <v>8359</v>
      </c>
      <c r="R2078" s="14">
        <f>IFERROR(ROUND(E2078/Q2078,2), "N/A")</f>
        <v>116.35</v>
      </c>
      <c r="S2078" t="b">
        <v>1</v>
      </c>
      <c r="T2078" t="s">
        <v>8277</v>
      </c>
      <c r="U2078" t="s">
        <v>8307</v>
      </c>
    </row>
    <row r="2079" spans="1:21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s="12">
        <f>ROUND(E2079/D2079, 0)</f>
        <v>1</v>
      </c>
      <c r="G2079" t="s">
        <v>8218</v>
      </c>
      <c r="H2079" t="s">
        <v>8223</v>
      </c>
      <c r="I2079" t="s">
        <v>8245</v>
      </c>
      <c r="J2079">
        <v>1433538000</v>
      </c>
      <c r="K2079" s="9">
        <f>(J2079/86400) + DATE(1970,1,1)</f>
        <v>42160.875</v>
      </c>
      <c r="L2079">
        <v>1428541276</v>
      </c>
      <c r="M2079" s="9">
        <f>(L2079/86400) + DATE(1970,1,1)</f>
        <v>42103.042546296296</v>
      </c>
      <c r="N2079" s="18">
        <f>YEAR(M2079)</f>
        <v>2015</v>
      </c>
      <c r="O2079" s="18">
        <f xml:space="preserve"> ROUND((J2079-L2079)/86400, 0)</f>
        <v>58</v>
      </c>
      <c r="P2079" t="b">
        <v>0</v>
      </c>
      <c r="Q2079">
        <v>188</v>
      </c>
      <c r="R2079" s="14">
        <f>IFERROR(ROUND(E2079/Q2079,2), "N/A")</f>
        <v>307.2</v>
      </c>
      <c r="S2079" t="b">
        <v>1</v>
      </c>
      <c r="T2079" t="s">
        <v>8277</v>
      </c>
      <c r="U2079" t="s">
        <v>8307</v>
      </c>
    </row>
    <row r="2080" spans="1:21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s="12">
        <f>ROUND(E2080/D2080, 0)</f>
        <v>1</v>
      </c>
      <c r="G2080" t="s">
        <v>8218</v>
      </c>
      <c r="H2080" t="s">
        <v>8226</v>
      </c>
      <c r="I2080" t="s">
        <v>8248</v>
      </c>
      <c r="J2080">
        <v>1482085857</v>
      </c>
      <c r="K2080" s="9">
        <f>(J2080/86400) + DATE(1970,1,1)</f>
        <v>42722.771493055552</v>
      </c>
      <c r="L2080">
        <v>1479493857</v>
      </c>
      <c r="M2080" s="9">
        <f>(L2080/86400) + DATE(1970,1,1)</f>
        <v>42692.771493055552</v>
      </c>
      <c r="N2080" s="18">
        <f>YEAR(M2080)</f>
        <v>2016</v>
      </c>
      <c r="O2080" s="18">
        <f xml:space="preserve"> ROUND((J2080-L2080)/86400, 0)</f>
        <v>30</v>
      </c>
      <c r="P2080" t="b">
        <v>0</v>
      </c>
      <c r="Q2080">
        <v>48</v>
      </c>
      <c r="R2080" s="14">
        <f>IFERROR(ROUND(E2080/Q2080,2), "N/A")</f>
        <v>546.69000000000005</v>
      </c>
      <c r="S2080" t="b">
        <v>1</v>
      </c>
      <c r="T2080" t="s">
        <v>8277</v>
      </c>
      <c r="U2080" t="s">
        <v>8307</v>
      </c>
    </row>
    <row r="2081" spans="1:21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s="12">
        <f>ROUND(E2081/D2081, 0)</f>
        <v>3</v>
      </c>
      <c r="G2081" t="s">
        <v>8218</v>
      </c>
      <c r="H2081" t="s">
        <v>8224</v>
      </c>
      <c r="I2081" t="s">
        <v>8246</v>
      </c>
      <c r="J2081">
        <v>1435258800</v>
      </c>
      <c r="K2081" s="9">
        <f>(J2081/86400) + DATE(1970,1,1)</f>
        <v>42180.791666666672</v>
      </c>
      <c r="L2081">
        <v>1432659793</v>
      </c>
      <c r="M2081" s="9">
        <f>(L2081/86400) + DATE(1970,1,1)</f>
        <v>42150.71056712963</v>
      </c>
      <c r="N2081" s="18">
        <f>YEAR(M2081)</f>
        <v>2015</v>
      </c>
      <c r="O2081" s="18">
        <f xml:space="preserve"> ROUND((J2081-L2081)/86400, 0)</f>
        <v>30</v>
      </c>
      <c r="P2081" t="b">
        <v>0</v>
      </c>
      <c r="Q2081">
        <v>607</v>
      </c>
      <c r="R2081" s="14">
        <f>IFERROR(ROUND(E2081/Q2081,2), "N/A")</f>
        <v>47.47</v>
      </c>
      <c r="S2081" t="b">
        <v>1</v>
      </c>
      <c r="T2081" t="s">
        <v>8277</v>
      </c>
      <c r="U2081" t="s">
        <v>8307</v>
      </c>
    </row>
    <row r="2082" spans="1:21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s="12">
        <f>ROUND(E2082/D2082, 0)</f>
        <v>5</v>
      </c>
      <c r="G2082" t="s">
        <v>8218</v>
      </c>
      <c r="H2082" t="s">
        <v>8223</v>
      </c>
      <c r="I2082" t="s">
        <v>8245</v>
      </c>
      <c r="J2082">
        <v>1447286300</v>
      </c>
      <c r="K2082" s="9">
        <f>(J2082/86400) + DATE(1970,1,1)</f>
        <v>42319.998842592591</v>
      </c>
      <c r="L2082">
        <v>1444690700</v>
      </c>
      <c r="M2082" s="9">
        <f>(L2082/86400) + DATE(1970,1,1)</f>
        <v>42289.957175925927</v>
      </c>
      <c r="N2082" s="18">
        <f>YEAR(M2082)</f>
        <v>2015</v>
      </c>
      <c r="O2082" s="18">
        <f xml:space="preserve"> ROUND((J2082-L2082)/86400, 0)</f>
        <v>30</v>
      </c>
      <c r="P2082" t="b">
        <v>0</v>
      </c>
      <c r="Q2082">
        <v>50</v>
      </c>
      <c r="R2082" s="14">
        <f>IFERROR(ROUND(E2082/Q2082,2), "N/A")</f>
        <v>101.56</v>
      </c>
      <c r="S2082" t="b">
        <v>1</v>
      </c>
      <c r="T2082" t="s">
        <v>8277</v>
      </c>
      <c r="U2082" t="s">
        <v>8307</v>
      </c>
    </row>
    <row r="2083" spans="1:21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s="12">
        <f>ROUND(E2083/D2083, 0)</f>
        <v>1</v>
      </c>
      <c r="G2083" t="s">
        <v>8218</v>
      </c>
      <c r="H2083" t="s">
        <v>8223</v>
      </c>
      <c r="I2083" t="s">
        <v>8245</v>
      </c>
      <c r="J2083">
        <v>1337144340</v>
      </c>
      <c r="K2083" s="9">
        <f>(J2083/86400) + DATE(1970,1,1)</f>
        <v>41045.207638888889</v>
      </c>
      <c r="L2083">
        <v>1333597555</v>
      </c>
      <c r="M2083" s="9">
        <f>(L2083/86400) + DATE(1970,1,1)</f>
        <v>41004.15688657407</v>
      </c>
      <c r="N2083" s="18">
        <f>YEAR(M2083)</f>
        <v>2012</v>
      </c>
      <c r="O2083" s="18">
        <f xml:space="preserve"> ROUND((J2083-L2083)/86400, 0)</f>
        <v>41</v>
      </c>
      <c r="P2083" t="b">
        <v>0</v>
      </c>
      <c r="Q2083">
        <v>55</v>
      </c>
      <c r="R2083" s="14">
        <f>IFERROR(ROUND(E2083/Q2083,2), "N/A")</f>
        <v>72.91</v>
      </c>
      <c r="S2083" t="b">
        <v>1</v>
      </c>
      <c r="T2083" t="s">
        <v>8283</v>
      </c>
      <c r="U2083" t="s">
        <v>8287</v>
      </c>
    </row>
    <row r="2084" spans="1:21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s="12">
        <f>ROUND(E2084/D2084, 0)</f>
        <v>1</v>
      </c>
      <c r="G2084" t="s">
        <v>8218</v>
      </c>
      <c r="H2084" t="s">
        <v>8223</v>
      </c>
      <c r="I2084" t="s">
        <v>8245</v>
      </c>
      <c r="J2084">
        <v>1322106796</v>
      </c>
      <c r="K2084" s="9">
        <f>(J2084/86400) + DATE(1970,1,1)</f>
        <v>40871.161990740744</v>
      </c>
      <c r="L2084">
        <v>1316919196</v>
      </c>
      <c r="M2084" s="9">
        <f>(L2084/86400) + DATE(1970,1,1)</f>
        <v>40811.120324074072</v>
      </c>
      <c r="N2084" s="18">
        <f>YEAR(M2084)</f>
        <v>2011</v>
      </c>
      <c r="O2084" s="18">
        <f xml:space="preserve"> ROUND((J2084-L2084)/86400, 0)</f>
        <v>60</v>
      </c>
      <c r="P2084" t="b">
        <v>0</v>
      </c>
      <c r="Q2084">
        <v>38</v>
      </c>
      <c r="R2084" s="14">
        <f>IFERROR(ROUND(E2084/Q2084,2), "N/A")</f>
        <v>43.71</v>
      </c>
      <c r="S2084" t="b">
        <v>1</v>
      </c>
      <c r="T2084" t="s">
        <v>8283</v>
      </c>
      <c r="U2084" t="s">
        <v>8287</v>
      </c>
    </row>
    <row r="2085" spans="1:21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s="12">
        <f>ROUND(E2085/D2085, 0)</f>
        <v>1</v>
      </c>
      <c r="G2085" t="s">
        <v>8218</v>
      </c>
      <c r="H2085" t="s">
        <v>8223</v>
      </c>
      <c r="I2085" t="s">
        <v>8245</v>
      </c>
      <c r="J2085">
        <v>1338830395</v>
      </c>
      <c r="K2085" s="9">
        <f>(J2085/86400) + DATE(1970,1,1)</f>
        <v>41064.72216435185</v>
      </c>
      <c r="L2085">
        <v>1336238395</v>
      </c>
      <c r="M2085" s="9">
        <f>(L2085/86400) + DATE(1970,1,1)</f>
        <v>41034.72216435185</v>
      </c>
      <c r="N2085" s="18">
        <f>YEAR(M2085)</f>
        <v>2012</v>
      </c>
      <c r="O2085" s="18">
        <f xml:space="preserve"> ROUND((J2085-L2085)/86400, 0)</f>
        <v>30</v>
      </c>
      <c r="P2085" t="b">
        <v>0</v>
      </c>
      <c r="Q2085">
        <v>25</v>
      </c>
      <c r="R2085" s="14">
        <f>IFERROR(ROUND(E2085/Q2085,2), "N/A")</f>
        <v>34</v>
      </c>
      <c r="S2085" t="b">
        <v>1</v>
      </c>
      <c r="T2085" t="s">
        <v>8283</v>
      </c>
      <c r="U2085" t="s">
        <v>8287</v>
      </c>
    </row>
    <row r="2086" spans="1:21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s="12">
        <f>ROUND(E2086/D2086, 0)</f>
        <v>1</v>
      </c>
      <c r="G2086" t="s">
        <v>8218</v>
      </c>
      <c r="H2086" t="s">
        <v>8223</v>
      </c>
      <c r="I2086" t="s">
        <v>8245</v>
      </c>
      <c r="J2086">
        <v>1399186740</v>
      </c>
      <c r="K2086" s="9">
        <f>(J2086/86400) + DATE(1970,1,1)</f>
        <v>41763.290972222225</v>
      </c>
      <c r="L2086">
        <v>1396468782</v>
      </c>
      <c r="M2086" s="9">
        <f>(L2086/86400) + DATE(1970,1,1)</f>
        <v>41731.833124999997</v>
      </c>
      <c r="N2086" s="18">
        <f>YEAR(M2086)</f>
        <v>2014</v>
      </c>
      <c r="O2086" s="18">
        <f xml:space="preserve"> ROUND((J2086-L2086)/86400, 0)</f>
        <v>31</v>
      </c>
      <c r="P2086" t="b">
        <v>0</v>
      </c>
      <c r="Q2086">
        <v>46</v>
      </c>
      <c r="R2086" s="14">
        <f>IFERROR(ROUND(E2086/Q2086,2), "N/A")</f>
        <v>70.650000000000006</v>
      </c>
      <c r="S2086" t="b">
        <v>1</v>
      </c>
      <c r="T2086" t="s">
        <v>8283</v>
      </c>
      <c r="U2086" t="s">
        <v>8287</v>
      </c>
    </row>
    <row r="2087" spans="1:21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s="12">
        <f>ROUND(E2087/D2087, 0)</f>
        <v>1</v>
      </c>
      <c r="G2087" t="s">
        <v>8218</v>
      </c>
      <c r="H2087" t="s">
        <v>8223</v>
      </c>
      <c r="I2087" t="s">
        <v>8245</v>
      </c>
      <c r="J2087">
        <v>1342382587</v>
      </c>
      <c r="K2087" s="9">
        <f>(J2087/86400) + DATE(1970,1,1)</f>
        <v>41105.835497685184</v>
      </c>
      <c r="L2087">
        <v>1339790587</v>
      </c>
      <c r="M2087" s="9">
        <f>(L2087/86400) + DATE(1970,1,1)</f>
        <v>41075.835497685184</v>
      </c>
      <c r="N2087" s="18">
        <f>YEAR(M2087)</f>
        <v>2012</v>
      </c>
      <c r="O2087" s="18">
        <f xml:space="preserve"> ROUND((J2087-L2087)/86400, 0)</f>
        <v>30</v>
      </c>
      <c r="P2087" t="b">
        <v>0</v>
      </c>
      <c r="Q2087">
        <v>83</v>
      </c>
      <c r="R2087" s="14">
        <f>IFERROR(ROUND(E2087/Q2087,2), "N/A")</f>
        <v>89.3</v>
      </c>
      <c r="S2087" t="b">
        <v>1</v>
      </c>
      <c r="T2087" t="s">
        <v>8283</v>
      </c>
      <c r="U2087" t="s">
        <v>8287</v>
      </c>
    </row>
    <row r="2088" spans="1:21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s="12">
        <f>ROUND(E2088/D2088, 0)</f>
        <v>1</v>
      </c>
      <c r="G2088" t="s">
        <v>8218</v>
      </c>
      <c r="H2088" t="s">
        <v>8223</v>
      </c>
      <c r="I2088" t="s">
        <v>8245</v>
      </c>
      <c r="J2088">
        <v>1323838740</v>
      </c>
      <c r="K2088" s="9">
        <f>(J2088/86400) + DATE(1970,1,1)</f>
        <v>40891.207638888889</v>
      </c>
      <c r="L2088">
        <v>1321200332</v>
      </c>
      <c r="M2088" s="9">
        <f>(L2088/86400) + DATE(1970,1,1)</f>
        <v>40860.67050925926</v>
      </c>
      <c r="N2088" s="18">
        <f>YEAR(M2088)</f>
        <v>2011</v>
      </c>
      <c r="O2088" s="18">
        <f xml:space="preserve"> ROUND((J2088-L2088)/86400, 0)</f>
        <v>31</v>
      </c>
      <c r="P2088" t="b">
        <v>0</v>
      </c>
      <c r="Q2088">
        <v>35</v>
      </c>
      <c r="R2088" s="14">
        <f>IFERROR(ROUND(E2088/Q2088,2), "N/A")</f>
        <v>115.09</v>
      </c>
      <c r="S2088" t="b">
        <v>1</v>
      </c>
      <c r="T2088" t="s">
        <v>8283</v>
      </c>
      <c r="U2088" t="s">
        <v>8287</v>
      </c>
    </row>
    <row r="2089" spans="1:21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s="12">
        <f>ROUND(E2089/D2089, 0)</f>
        <v>1</v>
      </c>
      <c r="G2089" t="s">
        <v>8218</v>
      </c>
      <c r="H2089" t="s">
        <v>8223</v>
      </c>
      <c r="I2089" t="s">
        <v>8245</v>
      </c>
      <c r="J2089">
        <v>1315457658</v>
      </c>
      <c r="K2089" s="9">
        <f>(J2089/86400) + DATE(1970,1,1)</f>
        <v>40794.204375000001</v>
      </c>
      <c r="L2089">
        <v>1312865658</v>
      </c>
      <c r="M2089" s="9">
        <f>(L2089/86400) + DATE(1970,1,1)</f>
        <v>40764.204375000001</v>
      </c>
      <c r="N2089" s="18">
        <f>YEAR(M2089)</f>
        <v>2011</v>
      </c>
      <c r="O2089" s="18">
        <f xml:space="preserve"> ROUND((J2089-L2089)/86400, 0)</f>
        <v>30</v>
      </c>
      <c r="P2089" t="b">
        <v>0</v>
      </c>
      <c r="Q2089">
        <v>25</v>
      </c>
      <c r="R2089" s="14">
        <f>IFERROR(ROUND(E2089/Q2089,2), "N/A")</f>
        <v>62.12</v>
      </c>
      <c r="S2089" t="b">
        <v>1</v>
      </c>
      <c r="T2089" t="s">
        <v>8283</v>
      </c>
      <c r="U2089" t="s">
        <v>8287</v>
      </c>
    </row>
    <row r="2090" spans="1:21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s="12">
        <f>ROUND(E2090/D2090, 0)</f>
        <v>1</v>
      </c>
      <c r="G2090" t="s">
        <v>8218</v>
      </c>
      <c r="H2090" t="s">
        <v>8223</v>
      </c>
      <c r="I2090" t="s">
        <v>8245</v>
      </c>
      <c r="J2090">
        <v>1284177540</v>
      </c>
      <c r="K2090" s="9">
        <f>(J2090/86400) + DATE(1970,1,1)</f>
        <v>40432.165972222225</v>
      </c>
      <c r="L2090">
        <v>1281028152</v>
      </c>
      <c r="M2090" s="9">
        <f>(L2090/86400) + DATE(1970,1,1)</f>
        <v>40395.714722222227</v>
      </c>
      <c r="N2090" s="18">
        <f>YEAR(M2090)</f>
        <v>2010</v>
      </c>
      <c r="O2090" s="18">
        <f xml:space="preserve"> ROUND((J2090-L2090)/86400, 0)</f>
        <v>36</v>
      </c>
      <c r="P2090" t="b">
        <v>0</v>
      </c>
      <c r="Q2090">
        <v>75</v>
      </c>
      <c r="R2090" s="14">
        <f>IFERROR(ROUND(E2090/Q2090,2), "N/A")</f>
        <v>46.2</v>
      </c>
      <c r="S2090" t="b">
        <v>1</v>
      </c>
      <c r="T2090" t="s">
        <v>8283</v>
      </c>
      <c r="U2090" t="s">
        <v>8287</v>
      </c>
    </row>
    <row r="2091" spans="1:21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s="12">
        <f>ROUND(E2091/D2091, 0)</f>
        <v>1</v>
      </c>
      <c r="G2091" t="s">
        <v>8218</v>
      </c>
      <c r="H2091" t="s">
        <v>8223</v>
      </c>
      <c r="I2091" t="s">
        <v>8245</v>
      </c>
      <c r="J2091">
        <v>1375408194</v>
      </c>
      <c r="K2091" s="9">
        <f>(J2091/86400) + DATE(1970,1,1)</f>
        <v>41488.076319444444</v>
      </c>
      <c r="L2091">
        <v>1372384194</v>
      </c>
      <c r="M2091" s="9">
        <f>(L2091/86400) + DATE(1970,1,1)</f>
        <v>41453.076319444444</v>
      </c>
      <c r="N2091" s="18">
        <f>YEAR(M2091)</f>
        <v>2013</v>
      </c>
      <c r="O2091" s="18">
        <f xml:space="preserve"> ROUND((J2091-L2091)/86400, 0)</f>
        <v>35</v>
      </c>
      <c r="P2091" t="b">
        <v>0</v>
      </c>
      <c r="Q2091">
        <v>62</v>
      </c>
      <c r="R2091" s="14">
        <f>IFERROR(ROUND(E2091/Q2091,2), "N/A")</f>
        <v>48.55</v>
      </c>
      <c r="S2091" t="b">
        <v>1</v>
      </c>
      <c r="T2091" t="s">
        <v>8283</v>
      </c>
      <c r="U2091" t="s">
        <v>8287</v>
      </c>
    </row>
    <row r="2092" spans="1:21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s="12">
        <f>ROUND(E2092/D2092, 0)</f>
        <v>1</v>
      </c>
      <c r="G2092" t="s">
        <v>8218</v>
      </c>
      <c r="H2092" t="s">
        <v>8223</v>
      </c>
      <c r="I2092" t="s">
        <v>8245</v>
      </c>
      <c r="J2092">
        <v>1361696955</v>
      </c>
      <c r="K2092" s="9">
        <f>(J2092/86400) + DATE(1970,1,1)</f>
        <v>41329.381423611107</v>
      </c>
      <c r="L2092">
        <v>1359104955</v>
      </c>
      <c r="M2092" s="9">
        <f>(L2092/86400) + DATE(1970,1,1)</f>
        <v>41299.381423611107</v>
      </c>
      <c r="N2092" s="18">
        <f>YEAR(M2092)</f>
        <v>2013</v>
      </c>
      <c r="O2092" s="18">
        <f xml:space="preserve"> ROUND((J2092-L2092)/86400, 0)</f>
        <v>30</v>
      </c>
      <c r="P2092" t="b">
        <v>0</v>
      </c>
      <c r="Q2092">
        <v>160</v>
      </c>
      <c r="R2092" s="14">
        <f>IFERROR(ROUND(E2092/Q2092,2), "N/A")</f>
        <v>57.52</v>
      </c>
      <c r="S2092" t="b">
        <v>1</v>
      </c>
      <c r="T2092" t="s">
        <v>8283</v>
      </c>
      <c r="U2092" t="s">
        <v>8287</v>
      </c>
    </row>
    <row r="2093" spans="1:21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s="12">
        <f>ROUND(E2093/D2093, 0)</f>
        <v>1</v>
      </c>
      <c r="G2093" t="s">
        <v>8218</v>
      </c>
      <c r="H2093" t="s">
        <v>8223</v>
      </c>
      <c r="I2093" t="s">
        <v>8245</v>
      </c>
      <c r="J2093">
        <v>1299009600</v>
      </c>
      <c r="K2093" s="9">
        <f>(J2093/86400) + DATE(1970,1,1)</f>
        <v>40603.833333333336</v>
      </c>
      <c r="L2093">
        <v>1294818278</v>
      </c>
      <c r="M2093" s="9">
        <f>(L2093/86400) + DATE(1970,1,1)</f>
        <v>40555.322662037041</v>
      </c>
      <c r="N2093" s="18">
        <f>YEAR(M2093)</f>
        <v>2011</v>
      </c>
      <c r="O2093" s="18">
        <f xml:space="preserve"> ROUND((J2093-L2093)/86400, 0)</f>
        <v>49</v>
      </c>
      <c r="P2093" t="b">
        <v>0</v>
      </c>
      <c r="Q2093">
        <v>246</v>
      </c>
      <c r="R2093" s="14">
        <f>IFERROR(ROUND(E2093/Q2093,2), "N/A")</f>
        <v>88.15</v>
      </c>
      <c r="S2093" t="b">
        <v>1</v>
      </c>
      <c r="T2093" t="s">
        <v>8283</v>
      </c>
      <c r="U2093" t="s">
        <v>8287</v>
      </c>
    </row>
    <row r="2094" spans="1:21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s="12">
        <f>ROUND(E2094/D2094, 0)</f>
        <v>1</v>
      </c>
      <c r="G2094" t="s">
        <v>8218</v>
      </c>
      <c r="H2094" t="s">
        <v>8223</v>
      </c>
      <c r="I2094" t="s">
        <v>8245</v>
      </c>
      <c r="J2094">
        <v>1318006732</v>
      </c>
      <c r="K2094" s="9">
        <f>(J2094/86400) + DATE(1970,1,1)</f>
        <v>40823.707546296297</v>
      </c>
      <c r="L2094">
        <v>1312822732</v>
      </c>
      <c r="M2094" s="9">
        <f>(L2094/86400) + DATE(1970,1,1)</f>
        <v>40763.707546296297</v>
      </c>
      <c r="N2094" s="18">
        <f>YEAR(M2094)</f>
        <v>2011</v>
      </c>
      <c r="O2094" s="18">
        <f xml:space="preserve"> ROUND((J2094-L2094)/86400, 0)</f>
        <v>60</v>
      </c>
      <c r="P2094" t="b">
        <v>0</v>
      </c>
      <c r="Q2094">
        <v>55</v>
      </c>
      <c r="R2094" s="14">
        <f>IFERROR(ROUND(E2094/Q2094,2), "N/A")</f>
        <v>110.49</v>
      </c>
      <c r="S2094" t="b">
        <v>1</v>
      </c>
      <c r="T2094" t="s">
        <v>8283</v>
      </c>
      <c r="U2094" t="s">
        <v>8287</v>
      </c>
    </row>
    <row r="2095" spans="1:21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s="12">
        <f>ROUND(E2095/D2095, 0)</f>
        <v>1</v>
      </c>
      <c r="G2095" t="s">
        <v>8218</v>
      </c>
      <c r="H2095" t="s">
        <v>8223</v>
      </c>
      <c r="I2095" t="s">
        <v>8245</v>
      </c>
      <c r="J2095">
        <v>1356211832</v>
      </c>
      <c r="K2095" s="9">
        <f>(J2095/86400) + DATE(1970,1,1)</f>
        <v>41265.896203703705</v>
      </c>
      <c r="L2095">
        <v>1351024232</v>
      </c>
      <c r="M2095" s="9">
        <f>(L2095/86400) + DATE(1970,1,1)</f>
        <v>41205.854537037041</v>
      </c>
      <c r="N2095" s="18">
        <f>YEAR(M2095)</f>
        <v>2012</v>
      </c>
      <c r="O2095" s="18">
        <f xml:space="preserve"> ROUND((J2095-L2095)/86400, 0)</f>
        <v>60</v>
      </c>
      <c r="P2095" t="b">
        <v>0</v>
      </c>
      <c r="Q2095">
        <v>23</v>
      </c>
      <c r="R2095" s="14">
        <f>IFERROR(ROUND(E2095/Q2095,2), "N/A")</f>
        <v>66.83</v>
      </c>
      <c r="S2095" t="b">
        <v>1</v>
      </c>
      <c r="T2095" t="s">
        <v>8283</v>
      </c>
      <c r="U2095" t="s">
        <v>8287</v>
      </c>
    </row>
    <row r="2096" spans="1:21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s="12">
        <f>ROUND(E2096/D2096, 0)</f>
        <v>1</v>
      </c>
      <c r="G2096" t="s">
        <v>8218</v>
      </c>
      <c r="H2096" t="s">
        <v>8223</v>
      </c>
      <c r="I2096" t="s">
        <v>8245</v>
      </c>
      <c r="J2096">
        <v>1330916400</v>
      </c>
      <c r="K2096" s="9">
        <f>(J2096/86400) + DATE(1970,1,1)</f>
        <v>40973.125</v>
      </c>
      <c r="L2096">
        <v>1327969730</v>
      </c>
      <c r="M2096" s="9">
        <f>(L2096/86400) + DATE(1970,1,1)</f>
        <v>40939.02002314815</v>
      </c>
      <c r="N2096" s="18">
        <f>YEAR(M2096)</f>
        <v>2012</v>
      </c>
      <c r="O2096" s="18">
        <f xml:space="preserve"> ROUND((J2096-L2096)/86400, 0)</f>
        <v>34</v>
      </c>
      <c r="P2096" t="b">
        <v>0</v>
      </c>
      <c r="Q2096">
        <v>72</v>
      </c>
      <c r="R2096" s="14">
        <f>IFERROR(ROUND(E2096/Q2096,2), "N/A")</f>
        <v>58.6</v>
      </c>
      <c r="S2096" t="b">
        <v>1</v>
      </c>
      <c r="T2096" t="s">
        <v>8283</v>
      </c>
      <c r="U2096" t="s">
        <v>8287</v>
      </c>
    </row>
    <row r="2097" spans="1:21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s="12">
        <f>ROUND(E2097/D2097, 0)</f>
        <v>1</v>
      </c>
      <c r="G2097" t="s">
        <v>8218</v>
      </c>
      <c r="H2097" t="s">
        <v>8223</v>
      </c>
      <c r="I2097" t="s">
        <v>8245</v>
      </c>
      <c r="J2097">
        <v>1317576973</v>
      </c>
      <c r="K2097" s="9">
        <f>(J2097/86400) + DATE(1970,1,1)</f>
        <v>40818.733483796299</v>
      </c>
      <c r="L2097">
        <v>1312392973</v>
      </c>
      <c r="M2097" s="9">
        <f>(L2097/86400) + DATE(1970,1,1)</f>
        <v>40758.733483796299</v>
      </c>
      <c r="N2097" s="18">
        <f>YEAR(M2097)</f>
        <v>2011</v>
      </c>
      <c r="O2097" s="18">
        <f xml:space="preserve"> ROUND((J2097-L2097)/86400, 0)</f>
        <v>60</v>
      </c>
      <c r="P2097" t="b">
        <v>0</v>
      </c>
      <c r="Q2097">
        <v>22</v>
      </c>
      <c r="R2097" s="14">
        <f>IFERROR(ROUND(E2097/Q2097,2), "N/A")</f>
        <v>113.64</v>
      </c>
      <c r="S2097" t="b">
        <v>1</v>
      </c>
      <c r="T2097" t="s">
        <v>8283</v>
      </c>
      <c r="U2097" t="s">
        <v>8287</v>
      </c>
    </row>
    <row r="2098" spans="1:21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s="12">
        <f>ROUND(E2098/D2098, 0)</f>
        <v>1</v>
      </c>
      <c r="G2098" t="s">
        <v>8218</v>
      </c>
      <c r="H2098" t="s">
        <v>8223</v>
      </c>
      <c r="I2098" t="s">
        <v>8245</v>
      </c>
      <c r="J2098">
        <v>1351223940</v>
      </c>
      <c r="K2098" s="9">
        <f>(J2098/86400) + DATE(1970,1,1)</f>
        <v>41208.165972222225</v>
      </c>
      <c r="L2098">
        <v>1349892735</v>
      </c>
      <c r="M2098" s="9">
        <f>(L2098/86400) + DATE(1970,1,1)</f>
        <v>41192.758506944447</v>
      </c>
      <c r="N2098" s="18">
        <f>YEAR(M2098)</f>
        <v>2012</v>
      </c>
      <c r="O2098" s="18">
        <f xml:space="preserve"> ROUND((J2098-L2098)/86400, 0)</f>
        <v>15</v>
      </c>
      <c r="P2098" t="b">
        <v>0</v>
      </c>
      <c r="Q2098">
        <v>14</v>
      </c>
      <c r="R2098" s="14">
        <f>IFERROR(ROUND(E2098/Q2098,2), "N/A")</f>
        <v>43.57</v>
      </c>
      <c r="S2098" t="b">
        <v>1</v>
      </c>
      <c r="T2098" t="s">
        <v>8283</v>
      </c>
      <c r="U2098" t="s">
        <v>8287</v>
      </c>
    </row>
    <row r="2099" spans="1:21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s="12">
        <f>ROUND(E2099/D2099, 0)</f>
        <v>1</v>
      </c>
      <c r="G2099" t="s">
        <v>8218</v>
      </c>
      <c r="H2099" t="s">
        <v>8223</v>
      </c>
      <c r="I2099" t="s">
        <v>8245</v>
      </c>
      <c r="J2099">
        <v>1322751735</v>
      </c>
      <c r="K2099" s="9">
        <f>(J2099/86400) + DATE(1970,1,1)</f>
        <v>40878.626562500001</v>
      </c>
      <c r="L2099">
        <v>1317564135</v>
      </c>
      <c r="M2099" s="9">
        <f>(L2099/86400) + DATE(1970,1,1)</f>
        <v>40818.584895833337</v>
      </c>
      <c r="N2099" s="18">
        <f>YEAR(M2099)</f>
        <v>2011</v>
      </c>
      <c r="O2099" s="18">
        <f xml:space="preserve"> ROUND((J2099-L2099)/86400, 0)</f>
        <v>60</v>
      </c>
      <c r="P2099" t="b">
        <v>0</v>
      </c>
      <c r="Q2099">
        <v>38</v>
      </c>
      <c r="R2099" s="14">
        <f>IFERROR(ROUND(E2099/Q2099,2), "N/A")</f>
        <v>78.95</v>
      </c>
      <c r="S2099" t="b">
        <v>1</v>
      </c>
      <c r="T2099" t="s">
        <v>8283</v>
      </c>
      <c r="U2099" t="s">
        <v>8287</v>
      </c>
    </row>
    <row r="2100" spans="1:21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s="12">
        <f>ROUND(E2100/D2100, 0)</f>
        <v>1</v>
      </c>
      <c r="G2100" t="s">
        <v>8218</v>
      </c>
      <c r="H2100" t="s">
        <v>8223</v>
      </c>
      <c r="I2100" t="s">
        <v>8245</v>
      </c>
      <c r="J2100">
        <v>1331174635</v>
      </c>
      <c r="K2100" s="9">
        <f>(J2100/86400) + DATE(1970,1,1)</f>
        <v>40976.11383101852</v>
      </c>
      <c r="L2100">
        <v>1328582635</v>
      </c>
      <c r="M2100" s="9">
        <f>(L2100/86400) + DATE(1970,1,1)</f>
        <v>40946.11383101852</v>
      </c>
      <c r="N2100" s="18">
        <f>YEAR(M2100)</f>
        <v>2012</v>
      </c>
      <c r="O2100" s="18">
        <f xml:space="preserve"> ROUND((J2100-L2100)/86400, 0)</f>
        <v>30</v>
      </c>
      <c r="P2100" t="b">
        <v>0</v>
      </c>
      <c r="Q2100">
        <v>32</v>
      </c>
      <c r="R2100" s="14">
        <f>IFERROR(ROUND(E2100/Q2100,2), "N/A")</f>
        <v>188.13</v>
      </c>
      <c r="S2100" t="b">
        <v>1</v>
      </c>
      <c r="T2100" t="s">
        <v>8283</v>
      </c>
      <c r="U2100" t="s">
        <v>8287</v>
      </c>
    </row>
    <row r="2101" spans="1:21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s="12">
        <f>ROUND(E2101/D2101, 0)</f>
        <v>1</v>
      </c>
      <c r="G2101" t="s">
        <v>8218</v>
      </c>
      <c r="H2101" t="s">
        <v>8223</v>
      </c>
      <c r="I2101" t="s">
        <v>8245</v>
      </c>
      <c r="J2101">
        <v>1435808400</v>
      </c>
      <c r="K2101" s="9">
        <f>(J2101/86400) + DATE(1970,1,1)</f>
        <v>42187.152777777781</v>
      </c>
      <c r="L2101">
        <v>1434650084</v>
      </c>
      <c r="M2101" s="9">
        <f>(L2101/86400) + DATE(1970,1,1)</f>
        <v>42173.746342592596</v>
      </c>
      <c r="N2101" s="18">
        <f>YEAR(M2101)</f>
        <v>2015</v>
      </c>
      <c r="O2101" s="18">
        <f xml:space="preserve"> ROUND((J2101-L2101)/86400, 0)</f>
        <v>13</v>
      </c>
      <c r="P2101" t="b">
        <v>0</v>
      </c>
      <c r="Q2101">
        <v>63</v>
      </c>
      <c r="R2101" s="14">
        <f>IFERROR(ROUND(E2101/Q2101,2), "N/A")</f>
        <v>63.03</v>
      </c>
      <c r="S2101" t="b">
        <v>1</v>
      </c>
      <c r="T2101" t="s">
        <v>8283</v>
      </c>
      <c r="U2101" t="s">
        <v>8287</v>
      </c>
    </row>
    <row r="2102" spans="1:21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s="12">
        <f>ROUND(E2102/D2102, 0)</f>
        <v>1</v>
      </c>
      <c r="G2102" t="s">
        <v>8218</v>
      </c>
      <c r="H2102" t="s">
        <v>8223</v>
      </c>
      <c r="I2102" t="s">
        <v>8245</v>
      </c>
      <c r="J2102">
        <v>1341028740</v>
      </c>
      <c r="K2102" s="9">
        <f>(J2102/86400) + DATE(1970,1,1)</f>
        <v>41090.165972222225</v>
      </c>
      <c r="L2102">
        <v>1339704141</v>
      </c>
      <c r="M2102" s="9">
        <f>(L2102/86400) + DATE(1970,1,1)</f>
        <v>41074.834965277776</v>
      </c>
      <c r="N2102" s="18">
        <f>YEAR(M2102)</f>
        <v>2012</v>
      </c>
      <c r="O2102" s="18">
        <f xml:space="preserve"> ROUND((J2102-L2102)/86400, 0)</f>
        <v>15</v>
      </c>
      <c r="P2102" t="b">
        <v>0</v>
      </c>
      <c r="Q2102">
        <v>27</v>
      </c>
      <c r="R2102" s="14">
        <f>IFERROR(ROUND(E2102/Q2102,2), "N/A")</f>
        <v>30.37</v>
      </c>
      <c r="S2102" t="b">
        <v>1</v>
      </c>
      <c r="T2102" t="s">
        <v>8283</v>
      </c>
      <c r="U2102" t="s">
        <v>8287</v>
      </c>
    </row>
    <row r="2103" spans="1:21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s="12">
        <f>ROUND(E2103/D2103, 0)</f>
        <v>1</v>
      </c>
      <c r="G2103" t="s">
        <v>8218</v>
      </c>
      <c r="H2103" t="s">
        <v>8223</v>
      </c>
      <c r="I2103" t="s">
        <v>8245</v>
      </c>
      <c r="J2103">
        <v>1329104114</v>
      </c>
      <c r="K2103" s="9">
        <f>(J2103/86400) + DATE(1970,1,1)</f>
        <v>40952.149467592593</v>
      </c>
      <c r="L2103">
        <v>1323920114</v>
      </c>
      <c r="M2103" s="9">
        <f>(L2103/86400) + DATE(1970,1,1)</f>
        <v>40892.149467592593</v>
      </c>
      <c r="N2103" s="18">
        <f>YEAR(M2103)</f>
        <v>2011</v>
      </c>
      <c r="O2103" s="18">
        <f xml:space="preserve"> ROUND((J2103-L2103)/86400, 0)</f>
        <v>60</v>
      </c>
      <c r="P2103" t="b">
        <v>0</v>
      </c>
      <c r="Q2103">
        <v>44</v>
      </c>
      <c r="R2103" s="14">
        <f>IFERROR(ROUND(E2103/Q2103,2), "N/A")</f>
        <v>51.48</v>
      </c>
      <c r="S2103" t="b">
        <v>1</v>
      </c>
      <c r="T2103" t="s">
        <v>8283</v>
      </c>
      <c r="U2103" t="s">
        <v>8287</v>
      </c>
    </row>
    <row r="2104" spans="1:21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s="12">
        <f>ROUND(E2104/D2104, 0)</f>
        <v>1</v>
      </c>
      <c r="G2104" t="s">
        <v>8218</v>
      </c>
      <c r="H2104" t="s">
        <v>8223</v>
      </c>
      <c r="I2104" t="s">
        <v>8245</v>
      </c>
      <c r="J2104">
        <v>1304628648</v>
      </c>
      <c r="K2104" s="9">
        <f>(J2104/86400) + DATE(1970,1,1)</f>
        <v>40668.868611111109</v>
      </c>
      <c r="L2104">
        <v>1302036648</v>
      </c>
      <c r="M2104" s="9">
        <f>(L2104/86400) + DATE(1970,1,1)</f>
        <v>40638.868611111109</v>
      </c>
      <c r="N2104" s="18">
        <f>YEAR(M2104)</f>
        <v>2011</v>
      </c>
      <c r="O2104" s="18">
        <f xml:space="preserve"> ROUND((J2104-L2104)/86400, 0)</f>
        <v>30</v>
      </c>
      <c r="P2104" t="b">
        <v>0</v>
      </c>
      <c r="Q2104">
        <v>38</v>
      </c>
      <c r="R2104" s="14">
        <f>IFERROR(ROUND(E2104/Q2104,2), "N/A")</f>
        <v>35.79</v>
      </c>
      <c r="S2104" t="b">
        <v>1</v>
      </c>
      <c r="T2104" t="s">
        <v>8283</v>
      </c>
      <c r="U2104" t="s">
        <v>8287</v>
      </c>
    </row>
    <row r="2105" spans="1:21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s="12">
        <f>ROUND(E2105/D2105, 0)</f>
        <v>1</v>
      </c>
      <c r="G2105" t="s">
        <v>8218</v>
      </c>
      <c r="H2105" t="s">
        <v>8223</v>
      </c>
      <c r="I2105" t="s">
        <v>8245</v>
      </c>
      <c r="J2105">
        <v>1352488027</v>
      </c>
      <c r="K2105" s="9">
        <f>(J2105/86400) + DATE(1970,1,1)</f>
        <v>41222.7966087963</v>
      </c>
      <c r="L2105">
        <v>1349892427</v>
      </c>
      <c r="M2105" s="9">
        <f>(L2105/86400) + DATE(1970,1,1)</f>
        <v>41192.754942129628</v>
      </c>
      <c r="N2105" s="18">
        <f>YEAR(M2105)</f>
        <v>2012</v>
      </c>
      <c r="O2105" s="18">
        <f xml:space="preserve"> ROUND((J2105-L2105)/86400, 0)</f>
        <v>30</v>
      </c>
      <c r="P2105" t="b">
        <v>0</v>
      </c>
      <c r="Q2105">
        <v>115</v>
      </c>
      <c r="R2105" s="14">
        <f>IFERROR(ROUND(E2105/Q2105,2), "N/A")</f>
        <v>98.82</v>
      </c>
      <c r="S2105" t="b">
        <v>1</v>
      </c>
      <c r="T2105" t="s">
        <v>8283</v>
      </c>
      <c r="U2105" t="s">
        <v>8287</v>
      </c>
    </row>
    <row r="2106" spans="1:21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s="12">
        <f>ROUND(E2106/D2106, 0)</f>
        <v>1</v>
      </c>
      <c r="G2106" t="s">
        <v>8218</v>
      </c>
      <c r="H2106" t="s">
        <v>8223</v>
      </c>
      <c r="I2106" t="s">
        <v>8245</v>
      </c>
      <c r="J2106">
        <v>1369958400</v>
      </c>
      <c r="K2106" s="9">
        <f>(J2106/86400) + DATE(1970,1,1)</f>
        <v>41425</v>
      </c>
      <c r="L2106">
        <v>1367286434</v>
      </c>
      <c r="M2106" s="9">
        <f>(L2106/86400) + DATE(1970,1,1)</f>
        <v>41394.074467592596</v>
      </c>
      <c r="N2106" s="18">
        <f>YEAR(M2106)</f>
        <v>2013</v>
      </c>
      <c r="O2106" s="18">
        <f xml:space="preserve"> ROUND((J2106-L2106)/86400, 0)</f>
        <v>31</v>
      </c>
      <c r="P2106" t="b">
        <v>0</v>
      </c>
      <c r="Q2106">
        <v>37</v>
      </c>
      <c r="R2106" s="14">
        <f>IFERROR(ROUND(E2106/Q2106,2), "N/A")</f>
        <v>28</v>
      </c>
      <c r="S2106" t="b">
        <v>1</v>
      </c>
      <c r="T2106" t="s">
        <v>8283</v>
      </c>
      <c r="U2106" t="s">
        <v>8287</v>
      </c>
    </row>
    <row r="2107" spans="1:21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s="12">
        <f>ROUND(E2107/D2107, 0)</f>
        <v>3</v>
      </c>
      <c r="G2107" t="s">
        <v>8218</v>
      </c>
      <c r="H2107" t="s">
        <v>8223</v>
      </c>
      <c r="I2107" t="s">
        <v>8245</v>
      </c>
      <c r="J2107">
        <v>1416542400</v>
      </c>
      <c r="K2107" s="9">
        <f>(J2107/86400) + DATE(1970,1,1)</f>
        <v>41964.166666666672</v>
      </c>
      <c r="L2107">
        <v>1415472953</v>
      </c>
      <c r="M2107" s="9">
        <f>(L2107/86400) + DATE(1970,1,1)</f>
        <v>41951.788807870369</v>
      </c>
      <c r="N2107" s="18">
        <f>YEAR(M2107)</f>
        <v>2014</v>
      </c>
      <c r="O2107" s="18">
        <f xml:space="preserve"> ROUND((J2107-L2107)/86400, 0)</f>
        <v>12</v>
      </c>
      <c r="P2107" t="b">
        <v>0</v>
      </c>
      <c r="Q2107">
        <v>99</v>
      </c>
      <c r="R2107" s="14">
        <f>IFERROR(ROUND(E2107/Q2107,2), "N/A")</f>
        <v>51.31</v>
      </c>
      <c r="S2107" t="b">
        <v>1</v>
      </c>
      <c r="T2107" t="s">
        <v>8283</v>
      </c>
      <c r="U2107" t="s">
        <v>8287</v>
      </c>
    </row>
    <row r="2108" spans="1:21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s="12">
        <f>ROUND(E2108/D2108, 0)</f>
        <v>1</v>
      </c>
      <c r="G2108" t="s">
        <v>8218</v>
      </c>
      <c r="H2108" t="s">
        <v>8223</v>
      </c>
      <c r="I2108" t="s">
        <v>8245</v>
      </c>
      <c r="J2108">
        <v>1359176974</v>
      </c>
      <c r="K2108" s="9">
        <f>(J2108/86400) + DATE(1970,1,1)</f>
        <v>41300.21497685185</v>
      </c>
      <c r="L2108">
        <v>1356584974</v>
      </c>
      <c r="M2108" s="9">
        <f>(L2108/86400) + DATE(1970,1,1)</f>
        <v>41270.21497685185</v>
      </c>
      <c r="N2108" s="18">
        <f>YEAR(M2108)</f>
        <v>2012</v>
      </c>
      <c r="O2108" s="18">
        <f xml:space="preserve"> ROUND((J2108-L2108)/86400, 0)</f>
        <v>30</v>
      </c>
      <c r="P2108" t="b">
        <v>0</v>
      </c>
      <c r="Q2108">
        <v>44</v>
      </c>
      <c r="R2108" s="14">
        <f>IFERROR(ROUND(E2108/Q2108,2), "N/A")</f>
        <v>53.52</v>
      </c>
      <c r="S2108" t="b">
        <v>1</v>
      </c>
      <c r="T2108" t="s">
        <v>8283</v>
      </c>
      <c r="U2108" t="s">
        <v>8287</v>
      </c>
    </row>
    <row r="2109" spans="1:21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s="12">
        <f>ROUND(E2109/D2109, 0)</f>
        <v>1</v>
      </c>
      <c r="G2109" t="s">
        <v>8218</v>
      </c>
      <c r="H2109" t="s">
        <v>8223</v>
      </c>
      <c r="I2109" t="s">
        <v>8245</v>
      </c>
      <c r="J2109">
        <v>1415815393</v>
      </c>
      <c r="K2109" s="9">
        <f>(J2109/86400) + DATE(1970,1,1)</f>
        <v>41955.752233796295</v>
      </c>
      <c r="L2109">
        <v>1413997393</v>
      </c>
      <c r="M2109" s="9">
        <f>(L2109/86400) + DATE(1970,1,1)</f>
        <v>41934.71056712963</v>
      </c>
      <c r="N2109" s="18">
        <f>YEAR(M2109)</f>
        <v>2014</v>
      </c>
      <c r="O2109" s="18">
        <f xml:space="preserve"> ROUND((J2109-L2109)/86400, 0)</f>
        <v>21</v>
      </c>
      <c r="P2109" t="b">
        <v>0</v>
      </c>
      <c r="Q2109">
        <v>58</v>
      </c>
      <c r="R2109" s="14">
        <f>IFERROR(ROUND(E2109/Q2109,2), "N/A")</f>
        <v>37.15</v>
      </c>
      <c r="S2109" t="b">
        <v>1</v>
      </c>
      <c r="T2109" t="s">
        <v>8283</v>
      </c>
      <c r="U2109" t="s">
        <v>8287</v>
      </c>
    </row>
    <row r="2110" spans="1:21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s="12">
        <f>ROUND(E2110/D2110, 0)</f>
        <v>1</v>
      </c>
      <c r="G2110" t="s">
        <v>8218</v>
      </c>
      <c r="H2110" t="s">
        <v>8223</v>
      </c>
      <c r="I2110" t="s">
        <v>8245</v>
      </c>
      <c r="J2110">
        <v>1347249300</v>
      </c>
      <c r="K2110" s="9">
        <f>(J2110/86400) + DATE(1970,1,1)</f>
        <v>41162.163194444445</v>
      </c>
      <c r="L2110">
        <v>1344917580</v>
      </c>
      <c r="M2110" s="9">
        <f>(L2110/86400) + DATE(1970,1,1)</f>
        <v>41135.175694444442</v>
      </c>
      <c r="N2110" s="18">
        <f>YEAR(M2110)</f>
        <v>2012</v>
      </c>
      <c r="O2110" s="18">
        <f xml:space="preserve"> ROUND((J2110-L2110)/86400, 0)</f>
        <v>27</v>
      </c>
      <c r="P2110" t="b">
        <v>0</v>
      </c>
      <c r="Q2110">
        <v>191</v>
      </c>
      <c r="R2110" s="14">
        <f>IFERROR(ROUND(E2110/Q2110,2), "N/A")</f>
        <v>89.9</v>
      </c>
      <c r="S2110" t="b">
        <v>1</v>
      </c>
      <c r="T2110" t="s">
        <v>8283</v>
      </c>
      <c r="U2110" t="s">
        <v>8287</v>
      </c>
    </row>
    <row r="2111" spans="1:21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s="12">
        <f>ROUND(E2111/D2111, 0)</f>
        <v>1</v>
      </c>
      <c r="G2111" t="s">
        <v>8218</v>
      </c>
      <c r="H2111" t="s">
        <v>8223</v>
      </c>
      <c r="I2111" t="s">
        <v>8245</v>
      </c>
      <c r="J2111">
        <v>1436115617</v>
      </c>
      <c r="K2111" s="9">
        <f>(J2111/86400) + DATE(1970,1,1)</f>
        <v>42190.708530092597</v>
      </c>
      <c r="L2111">
        <v>1433523617</v>
      </c>
      <c r="M2111" s="9">
        <f>(L2111/86400) + DATE(1970,1,1)</f>
        <v>42160.708530092597</v>
      </c>
      <c r="N2111" s="18">
        <f>YEAR(M2111)</f>
        <v>2015</v>
      </c>
      <c r="O2111" s="18">
        <f xml:space="preserve"> ROUND((J2111-L2111)/86400, 0)</f>
        <v>30</v>
      </c>
      <c r="P2111" t="b">
        <v>0</v>
      </c>
      <c r="Q2111">
        <v>40</v>
      </c>
      <c r="R2111" s="14">
        <f>IFERROR(ROUND(E2111/Q2111,2), "N/A")</f>
        <v>106.53</v>
      </c>
      <c r="S2111" t="b">
        <v>1</v>
      </c>
      <c r="T2111" t="s">
        <v>8283</v>
      </c>
      <c r="U2111" t="s">
        <v>8287</v>
      </c>
    </row>
    <row r="2112" spans="1:21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s="12">
        <f>ROUND(E2112/D2112, 0)</f>
        <v>1</v>
      </c>
      <c r="G2112" t="s">
        <v>8218</v>
      </c>
      <c r="H2112" t="s">
        <v>8223</v>
      </c>
      <c r="I2112" t="s">
        <v>8245</v>
      </c>
      <c r="J2112">
        <v>1401253140</v>
      </c>
      <c r="K2112" s="9">
        <f>(J2112/86400) + DATE(1970,1,1)</f>
        <v>41787.207638888889</v>
      </c>
      <c r="L2112">
        <v>1398873969</v>
      </c>
      <c r="M2112" s="9">
        <f>(L2112/86400) + DATE(1970,1,1)</f>
        <v>41759.670937499999</v>
      </c>
      <c r="N2112" s="18">
        <f>YEAR(M2112)</f>
        <v>2014</v>
      </c>
      <c r="O2112" s="18">
        <f xml:space="preserve"> ROUND((J2112-L2112)/86400, 0)</f>
        <v>28</v>
      </c>
      <c r="P2112" t="b">
        <v>0</v>
      </c>
      <c r="Q2112">
        <v>38</v>
      </c>
      <c r="R2112" s="14">
        <f>IFERROR(ROUND(E2112/Q2112,2), "N/A")</f>
        <v>52.82</v>
      </c>
      <c r="S2112" t="b">
        <v>1</v>
      </c>
      <c r="T2112" t="s">
        <v>8283</v>
      </c>
      <c r="U2112" t="s">
        <v>8287</v>
      </c>
    </row>
    <row r="2113" spans="1:21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s="12">
        <f>ROUND(E2113/D2113, 0)</f>
        <v>1</v>
      </c>
      <c r="G2113" t="s">
        <v>8218</v>
      </c>
      <c r="H2113" t="s">
        <v>8223</v>
      </c>
      <c r="I2113" t="s">
        <v>8245</v>
      </c>
      <c r="J2113">
        <v>1313370000</v>
      </c>
      <c r="K2113" s="9">
        <f>(J2113/86400) + DATE(1970,1,1)</f>
        <v>40770.041666666664</v>
      </c>
      <c r="L2113">
        <v>1307594625</v>
      </c>
      <c r="M2113" s="9">
        <f>(L2113/86400) + DATE(1970,1,1)</f>
        <v>40703.197048611109</v>
      </c>
      <c r="N2113" s="18">
        <f>YEAR(M2113)</f>
        <v>2011</v>
      </c>
      <c r="O2113" s="18">
        <f xml:space="preserve"> ROUND((J2113-L2113)/86400, 0)</f>
        <v>67</v>
      </c>
      <c r="P2113" t="b">
        <v>0</v>
      </c>
      <c r="Q2113">
        <v>39</v>
      </c>
      <c r="R2113" s="14">
        <f>IFERROR(ROUND(E2113/Q2113,2), "N/A")</f>
        <v>54.62</v>
      </c>
      <c r="S2113" t="b">
        <v>1</v>
      </c>
      <c r="T2113" t="s">
        <v>8283</v>
      </c>
      <c r="U2113" t="s">
        <v>8287</v>
      </c>
    </row>
    <row r="2114" spans="1:21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s="12">
        <f>ROUND(E2114/D2114, 0)</f>
        <v>1</v>
      </c>
      <c r="G2114" t="s">
        <v>8218</v>
      </c>
      <c r="H2114" t="s">
        <v>8223</v>
      </c>
      <c r="I2114" t="s">
        <v>8245</v>
      </c>
      <c r="J2114">
        <v>1366064193</v>
      </c>
      <c r="K2114" s="9">
        <f>(J2114/86400) + DATE(1970,1,1)</f>
        <v>41379.928159722222</v>
      </c>
      <c r="L2114">
        <v>1364854593</v>
      </c>
      <c r="M2114" s="9">
        <f>(L2114/86400) + DATE(1970,1,1)</f>
        <v>41365.928159722222</v>
      </c>
      <c r="N2114" s="18">
        <f>YEAR(M2114)</f>
        <v>2013</v>
      </c>
      <c r="O2114" s="18">
        <f xml:space="preserve"> ROUND((J2114-L2114)/86400, 0)</f>
        <v>14</v>
      </c>
      <c r="P2114" t="b">
        <v>0</v>
      </c>
      <c r="Q2114">
        <v>11</v>
      </c>
      <c r="R2114" s="14">
        <f>IFERROR(ROUND(E2114/Q2114,2), "N/A")</f>
        <v>27.27</v>
      </c>
      <c r="S2114" t="b">
        <v>1</v>
      </c>
      <c r="T2114" t="s">
        <v>8283</v>
      </c>
      <c r="U2114" t="s">
        <v>8287</v>
      </c>
    </row>
    <row r="2115" spans="1:21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s="12">
        <f>ROUND(E2115/D2115, 0)</f>
        <v>1</v>
      </c>
      <c r="G2115" t="s">
        <v>8218</v>
      </c>
      <c r="H2115" t="s">
        <v>8223</v>
      </c>
      <c r="I2115" t="s">
        <v>8245</v>
      </c>
      <c r="J2115">
        <v>1411505176</v>
      </c>
      <c r="K2115" s="9">
        <f>(J2115/86400) + DATE(1970,1,1)</f>
        <v>41905.86546296296</v>
      </c>
      <c r="L2115">
        <v>1408481176</v>
      </c>
      <c r="M2115" s="9">
        <f>(L2115/86400) + DATE(1970,1,1)</f>
        <v>41870.86546296296</v>
      </c>
      <c r="N2115" s="18">
        <f>YEAR(M2115)</f>
        <v>2014</v>
      </c>
      <c r="O2115" s="18">
        <f xml:space="preserve"> ROUND((J2115-L2115)/86400, 0)</f>
        <v>35</v>
      </c>
      <c r="P2115" t="b">
        <v>0</v>
      </c>
      <c r="Q2115">
        <v>107</v>
      </c>
      <c r="R2115" s="14">
        <f>IFERROR(ROUND(E2115/Q2115,2), "N/A")</f>
        <v>68.599999999999994</v>
      </c>
      <c r="S2115" t="b">
        <v>1</v>
      </c>
      <c r="T2115" t="s">
        <v>8283</v>
      </c>
      <c r="U2115" t="s">
        <v>8287</v>
      </c>
    </row>
    <row r="2116" spans="1:21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s="12">
        <f>ROUND(E2116/D2116, 0)</f>
        <v>1</v>
      </c>
      <c r="G2116" t="s">
        <v>8218</v>
      </c>
      <c r="H2116" t="s">
        <v>8223</v>
      </c>
      <c r="I2116" t="s">
        <v>8245</v>
      </c>
      <c r="J2116">
        <v>1291870740</v>
      </c>
      <c r="K2116" s="9">
        <f>(J2116/86400) + DATE(1970,1,1)</f>
        <v>40521.207638888889</v>
      </c>
      <c r="L2116">
        <v>1286480070</v>
      </c>
      <c r="M2116" s="9">
        <f>(L2116/86400) + DATE(1970,1,1)</f>
        <v>40458.815625000003</v>
      </c>
      <c r="N2116" s="18">
        <f>YEAR(M2116)</f>
        <v>2010</v>
      </c>
      <c r="O2116" s="18">
        <f xml:space="preserve"> ROUND((J2116-L2116)/86400, 0)</f>
        <v>62</v>
      </c>
      <c r="P2116" t="b">
        <v>0</v>
      </c>
      <c r="Q2116">
        <v>147</v>
      </c>
      <c r="R2116" s="14">
        <f>IFERROR(ROUND(E2116/Q2116,2), "N/A")</f>
        <v>35.61</v>
      </c>
      <c r="S2116" t="b">
        <v>1</v>
      </c>
      <c r="T2116" t="s">
        <v>8283</v>
      </c>
      <c r="U2116" t="s">
        <v>8287</v>
      </c>
    </row>
    <row r="2117" spans="1:21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s="12">
        <f>ROUND(E2117/D2117, 0)</f>
        <v>2</v>
      </c>
      <c r="G2117" t="s">
        <v>8218</v>
      </c>
      <c r="H2117" t="s">
        <v>8223</v>
      </c>
      <c r="I2117" t="s">
        <v>8245</v>
      </c>
      <c r="J2117">
        <v>1298167001</v>
      </c>
      <c r="K2117" s="9">
        <f>(J2117/86400) + DATE(1970,1,1)</f>
        <v>40594.081030092595</v>
      </c>
      <c r="L2117">
        <v>1295575001</v>
      </c>
      <c r="M2117" s="9">
        <f>(L2117/86400) + DATE(1970,1,1)</f>
        <v>40564.081030092595</v>
      </c>
      <c r="N2117" s="18">
        <f>YEAR(M2117)</f>
        <v>2011</v>
      </c>
      <c r="O2117" s="18">
        <f xml:space="preserve"> ROUND((J2117-L2117)/86400, 0)</f>
        <v>30</v>
      </c>
      <c r="P2117" t="b">
        <v>0</v>
      </c>
      <c r="Q2117">
        <v>36</v>
      </c>
      <c r="R2117" s="14">
        <f>IFERROR(ROUND(E2117/Q2117,2), "N/A")</f>
        <v>94.03</v>
      </c>
      <c r="S2117" t="b">
        <v>1</v>
      </c>
      <c r="T2117" t="s">
        <v>8283</v>
      </c>
      <c r="U2117" t="s">
        <v>8287</v>
      </c>
    </row>
    <row r="2118" spans="1:21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s="12">
        <f>ROUND(E2118/D2118, 0)</f>
        <v>1</v>
      </c>
      <c r="G2118" t="s">
        <v>8218</v>
      </c>
      <c r="H2118" t="s">
        <v>8223</v>
      </c>
      <c r="I2118" t="s">
        <v>8245</v>
      </c>
      <c r="J2118">
        <v>1349203203</v>
      </c>
      <c r="K2118" s="9">
        <f>(J2118/86400) + DATE(1970,1,1)</f>
        <v>41184.777812500004</v>
      </c>
      <c r="L2118">
        <v>1345056003</v>
      </c>
      <c r="M2118" s="9">
        <f>(L2118/86400) + DATE(1970,1,1)</f>
        <v>41136.777812500004</v>
      </c>
      <c r="N2118" s="18">
        <f>YEAR(M2118)</f>
        <v>2012</v>
      </c>
      <c r="O2118" s="18">
        <f xml:space="preserve"> ROUND((J2118-L2118)/86400, 0)</f>
        <v>48</v>
      </c>
      <c r="P2118" t="b">
        <v>0</v>
      </c>
      <c r="Q2118">
        <v>92</v>
      </c>
      <c r="R2118" s="14">
        <f>IFERROR(ROUND(E2118/Q2118,2), "N/A")</f>
        <v>526.46</v>
      </c>
      <c r="S2118" t="b">
        <v>1</v>
      </c>
      <c r="T2118" t="s">
        <v>8283</v>
      </c>
      <c r="U2118" t="s">
        <v>8287</v>
      </c>
    </row>
    <row r="2119" spans="1:21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s="12">
        <f>ROUND(E2119/D2119, 0)</f>
        <v>1</v>
      </c>
      <c r="G2119" t="s">
        <v>8218</v>
      </c>
      <c r="H2119" t="s">
        <v>8223</v>
      </c>
      <c r="I2119" t="s">
        <v>8245</v>
      </c>
      <c r="J2119">
        <v>1445921940</v>
      </c>
      <c r="K2119" s="9">
        <f>(J2119/86400) + DATE(1970,1,1)</f>
        <v>42304.207638888889</v>
      </c>
      <c r="L2119">
        <v>1444699549</v>
      </c>
      <c r="M2119" s="9">
        <f>(L2119/86400) + DATE(1970,1,1)</f>
        <v>42290.059594907405</v>
      </c>
      <c r="N2119" s="18">
        <f>YEAR(M2119)</f>
        <v>2015</v>
      </c>
      <c r="O2119" s="18">
        <f xml:space="preserve"> ROUND((J2119-L2119)/86400, 0)</f>
        <v>14</v>
      </c>
      <c r="P2119" t="b">
        <v>0</v>
      </c>
      <c r="Q2119">
        <v>35</v>
      </c>
      <c r="R2119" s="14">
        <f>IFERROR(ROUND(E2119/Q2119,2), "N/A")</f>
        <v>50.66</v>
      </c>
      <c r="S2119" t="b">
        <v>1</v>
      </c>
      <c r="T2119" t="s">
        <v>8283</v>
      </c>
      <c r="U2119" t="s">
        <v>8287</v>
      </c>
    </row>
    <row r="2120" spans="1:21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s="12">
        <f>ROUND(E2120/D2120, 0)</f>
        <v>1</v>
      </c>
      <c r="G2120" t="s">
        <v>8218</v>
      </c>
      <c r="H2120" t="s">
        <v>8223</v>
      </c>
      <c r="I2120" t="s">
        <v>8245</v>
      </c>
      <c r="J2120">
        <v>1311538136</v>
      </c>
      <c r="K2120" s="9">
        <f>(J2120/86400) + DATE(1970,1,1)</f>
        <v>40748.839537037034</v>
      </c>
      <c r="L2120">
        <v>1308946136</v>
      </c>
      <c r="M2120" s="9">
        <f>(L2120/86400) + DATE(1970,1,1)</f>
        <v>40718.839537037034</v>
      </c>
      <c r="N2120" s="18">
        <f>YEAR(M2120)</f>
        <v>2011</v>
      </c>
      <c r="O2120" s="18">
        <f xml:space="preserve"> ROUND((J2120-L2120)/86400, 0)</f>
        <v>30</v>
      </c>
      <c r="P2120" t="b">
        <v>0</v>
      </c>
      <c r="Q2120">
        <v>17</v>
      </c>
      <c r="R2120" s="14">
        <f>IFERROR(ROUND(E2120/Q2120,2), "N/A")</f>
        <v>79.180000000000007</v>
      </c>
      <c r="S2120" t="b">
        <v>1</v>
      </c>
      <c r="T2120" t="s">
        <v>8283</v>
      </c>
      <c r="U2120" t="s">
        <v>8287</v>
      </c>
    </row>
    <row r="2121" spans="1:21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s="12">
        <f>ROUND(E2121/D2121, 0)</f>
        <v>1</v>
      </c>
      <c r="G2121" t="s">
        <v>8218</v>
      </c>
      <c r="H2121" t="s">
        <v>8223</v>
      </c>
      <c r="I2121" t="s">
        <v>8245</v>
      </c>
      <c r="J2121">
        <v>1345086445</v>
      </c>
      <c r="K2121" s="9">
        <f>(J2121/86400) + DATE(1970,1,1)</f>
        <v>41137.130150462966</v>
      </c>
      <c r="L2121">
        <v>1342494445</v>
      </c>
      <c r="M2121" s="9">
        <f>(L2121/86400) + DATE(1970,1,1)</f>
        <v>41107.130150462966</v>
      </c>
      <c r="N2121" s="18">
        <f>YEAR(M2121)</f>
        <v>2012</v>
      </c>
      <c r="O2121" s="18">
        <f xml:space="preserve"> ROUND((J2121-L2121)/86400, 0)</f>
        <v>30</v>
      </c>
      <c r="P2121" t="b">
        <v>0</v>
      </c>
      <c r="Q2121">
        <v>22</v>
      </c>
      <c r="R2121" s="14">
        <f>IFERROR(ROUND(E2121/Q2121,2), "N/A")</f>
        <v>91.59</v>
      </c>
      <c r="S2121" t="b">
        <v>1</v>
      </c>
      <c r="T2121" t="s">
        <v>8283</v>
      </c>
      <c r="U2121" t="s">
        <v>8287</v>
      </c>
    </row>
    <row r="2122" spans="1:21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s="12">
        <f>ROUND(E2122/D2122, 0)</f>
        <v>1</v>
      </c>
      <c r="G2122" t="s">
        <v>8218</v>
      </c>
      <c r="H2122" t="s">
        <v>8223</v>
      </c>
      <c r="I2122" t="s">
        <v>8245</v>
      </c>
      <c r="J2122">
        <v>1388617736</v>
      </c>
      <c r="K2122" s="9">
        <f>(J2122/86400) + DATE(1970,1,1)</f>
        <v>41640.964537037034</v>
      </c>
      <c r="L2122">
        <v>1384384136</v>
      </c>
      <c r="M2122" s="9">
        <f>(L2122/86400) + DATE(1970,1,1)</f>
        <v>41591.964537037034</v>
      </c>
      <c r="N2122" s="18">
        <f>YEAR(M2122)</f>
        <v>2013</v>
      </c>
      <c r="O2122" s="18">
        <f xml:space="preserve"> ROUND((J2122-L2122)/86400, 0)</f>
        <v>49</v>
      </c>
      <c r="P2122" t="b">
        <v>0</v>
      </c>
      <c r="Q2122">
        <v>69</v>
      </c>
      <c r="R2122" s="14">
        <f>IFERROR(ROUND(E2122/Q2122,2), "N/A")</f>
        <v>116.96</v>
      </c>
      <c r="S2122" t="b">
        <v>1</v>
      </c>
      <c r="T2122" t="s">
        <v>8283</v>
      </c>
      <c r="U2122" t="s">
        <v>8287</v>
      </c>
    </row>
    <row r="2123" spans="1:21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s="12">
        <f>ROUND(E2123/D2123, 0)</f>
        <v>0</v>
      </c>
      <c r="G2123" t="s">
        <v>8220</v>
      </c>
      <c r="H2123" t="s">
        <v>8239</v>
      </c>
      <c r="I2123" t="s">
        <v>8256</v>
      </c>
      <c r="J2123">
        <v>1484156948</v>
      </c>
      <c r="K2123" s="9">
        <f>(J2123/86400) + DATE(1970,1,1)</f>
        <v>42746.7424537037</v>
      </c>
      <c r="L2123">
        <v>1481564948</v>
      </c>
      <c r="M2123" s="9">
        <f>(L2123/86400) + DATE(1970,1,1)</f>
        <v>42716.7424537037</v>
      </c>
      <c r="N2123" s="18">
        <f>YEAR(M2123)</f>
        <v>2016</v>
      </c>
      <c r="O2123" s="18">
        <f xml:space="preserve"> ROUND((J2123-L2123)/86400, 0)</f>
        <v>30</v>
      </c>
      <c r="P2123" t="b">
        <v>0</v>
      </c>
      <c r="Q2123">
        <v>10</v>
      </c>
      <c r="R2123" s="14">
        <f>IFERROR(ROUND(E2123/Q2123,2), "N/A")</f>
        <v>28.4</v>
      </c>
      <c r="S2123" t="b">
        <v>0</v>
      </c>
      <c r="T2123" t="s">
        <v>8291</v>
      </c>
      <c r="U2123" t="s">
        <v>8292</v>
      </c>
    </row>
    <row r="2124" spans="1:21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s="12">
        <f>ROUND(E2124/D2124, 0)</f>
        <v>0</v>
      </c>
      <c r="G2124" t="s">
        <v>8220</v>
      </c>
      <c r="H2124" t="s">
        <v>8237</v>
      </c>
      <c r="I2124" t="s">
        <v>8255</v>
      </c>
      <c r="J2124">
        <v>1483773169</v>
      </c>
      <c r="K2124" s="9">
        <f>(J2124/86400) + DATE(1970,1,1)</f>
        <v>42742.300567129627</v>
      </c>
      <c r="L2124">
        <v>1481181169</v>
      </c>
      <c r="M2124" s="9">
        <f>(L2124/86400) + DATE(1970,1,1)</f>
        <v>42712.300567129627</v>
      </c>
      <c r="N2124" s="18">
        <f>YEAR(M2124)</f>
        <v>2016</v>
      </c>
      <c r="O2124" s="18">
        <f xml:space="preserve"> ROUND((J2124-L2124)/86400, 0)</f>
        <v>30</v>
      </c>
      <c r="P2124" t="b">
        <v>0</v>
      </c>
      <c r="Q2124">
        <v>3</v>
      </c>
      <c r="R2124" s="14">
        <f>IFERROR(ROUND(E2124/Q2124,2), "N/A")</f>
        <v>103.33</v>
      </c>
      <c r="S2124" t="b">
        <v>0</v>
      </c>
      <c r="T2124" t="s">
        <v>8291</v>
      </c>
      <c r="U2124" t="s">
        <v>8292</v>
      </c>
    </row>
    <row r="2125" spans="1:21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s="12">
        <f>ROUND(E2125/D2125, 0)</f>
        <v>0</v>
      </c>
      <c r="G2125" t="s">
        <v>8220</v>
      </c>
      <c r="H2125" t="s">
        <v>8223</v>
      </c>
      <c r="I2125" t="s">
        <v>8245</v>
      </c>
      <c r="J2125">
        <v>1268636340</v>
      </c>
      <c r="K2125" s="9">
        <f>(J2125/86400) + DATE(1970,1,1)</f>
        <v>40252.290972222225</v>
      </c>
      <c r="L2125">
        <v>1263982307</v>
      </c>
      <c r="M2125" s="9">
        <f>(L2125/86400) + DATE(1970,1,1)</f>
        <v>40198.424849537041</v>
      </c>
      <c r="N2125" s="18">
        <f>YEAR(M2125)</f>
        <v>2010</v>
      </c>
      <c r="O2125" s="18">
        <f xml:space="preserve"> ROUND((J2125-L2125)/86400, 0)</f>
        <v>54</v>
      </c>
      <c r="P2125" t="b">
        <v>0</v>
      </c>
      <c r="Q2125">
        <v>5</v>
      </c>
      <c r="R2125" s="14">
        <f>IFERROR(ROUND(E2125/Q2125,2), "N/A")</f>
        <v>10</v>
      </c>
      <c r="S2125" t="b">
        <v>0</v>
      </c>
      <c r="T2125" t="s">
        <v>8291</v>
      </c>
      <c r="U2125" t="s">
        <v>8292</v>
      </c>
    </row>
    <row r="2126" spans="1:21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s="12">
        <f>ROUND(E2126/D2126, 0)</f>
        <v>0</v>
      </c>
      <c r="G2126" t="s">
        <v>8220</v>
      </c>
      <c r="H2126" t="s">
        <v>8223</v>
      </c>
      <c r="I2126" t="s">
        <v>8245</v>
      </c>
      <c r="J2126">
        <v>1291093200</v>
      </c>
      <c r="K2126" s="9">
        <f>(J2126/86400) + DATE(1970,1,1)</f>
        <v>40512.208333333336</v>
      </c>
      <c r="L2126">
        <v>1286930435</v>
      </c>
      <c r="M2126" s="9">
        <f>(L2126/86400) + DATE(1970,1,1)</f>
        <v>40464.028182870374</v>
      </c>
      <c r="N2126" s="18">
        <f>YEAR(M2126)</f>
        <v>2010</v>
      </c>
      <c r="O2126" s="18">
        <f xml:space="preserve"> ROUND((J2126-L2126)/86400, 0)</f>
        <v>48</v>
      </c>
      <c r="P2126" t="b">
        <v>0</v>
      </c>
      <c r="Q2126">
        <v>5</v>
      </c>
      <c r="R2126" s="14">
        <f>IFERROR(ROUND(E2126/Q2126,2), "N/A")</f>
        <v>23</v>
      </c>
      <c r="S2126" t="b">
        <v>0</v>
      </c>
      <c r="T2126" t="s">
        <v>8291</v>
      </c>
      <c r="U2126" t="s">
        <v>8292</v>
      </c>
    </row>
    <row r="2127" spans="1:21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s="12">
        <f>ROUND(E2127/D2127, 0)</f>
        <v>0</v>
      </c>
      <c r="G2127" t="s">
        <v>8220</v>
      </c>
      <c r="H2127" t="s">
        <v>8223</v>
      </c>
      <c r="I2127" t="s">
        <v>8245</v>
      </c>
      <c r="J2127">
        <v>1438734833</v>
      </c>
      <c r="K2127" s="9">
        <f>(J2127/86400) + DATE(1970,1,1)</f>
        <v>42221.023530092592</v>
      </c>
      <c r="L2127">
        <v>1436142833</v>
      </c>
      <c r="M2127" s="9">
        <f>(L2127/86400) + DATE(1970,1,1)</f>
        <v>42191.023530092592</v>
      </c>
      <c r="N2127" s="18">
        <f>YEAR(M2127)</f>
        <v>2015</v>
      </c>
      <c r="O2127" s="18">
        <f xml:space="preserve"> ROUND((J2127-L2127)/86400, 0)</f>
        <v>30</v>
      </c>
      <c r="P2127" t="b">
        <v>0</v>
      </c>
      <c r="Q2127">
        <v>27</v>
      </c>
      <c r="R2127" s="14">
        <f>IFERROR(ROUND(E2127/Q2127,2), "N/A")</f>
        <v>31.56</v>
      </c>
      <c r="S2127" t="b">
        <v>0</v>
      </c>
      <c r="T2127" t="s">
        <v>8291</v>
      </c>
      <c r="U2127" t="s">
        <v>8292</v>
      </c>
    </row>
    <row r="2128" spans="1:21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s="12">
        <f>ROUND(E2128/D2128, 0)</f>
        <v>0</v>
      </c>
      <c r="G2128" t="s">
        <v>8220</v>
      </c>
      <c r="H2128" t="s">
        <v>8223</v>
      </c>
      <c r="I2128" t="s">
        <v>8245</v>
      </c>
      <c r="J2128">
        <v>1418080887</v>
      </c>
      <c r="K2128" s="9">
        <f>(J2128/86400) + DATE(1970,1,1)</f>
        <v>41981.973229166666</v>
      </c>
      <c r="L2128">
        <v>1415488887</v>
      </c>
      <c r="M2128" s="9">
        <f>(L2128/86400) + DATE(1970,1,1)</f>
        <v>41951.973229166666</v>
      </c>
      <c r="N2128" s="18">
        <f>YEAR(M2128)</f>
        <v>2014</v>
      </c>
      <c r="O2128" s="18">
        <f xml:space="preserve"> ROUND((J2128-L2128)/86400, 0)</f>
        <v>30</v>
      </c>
      <c r="P2128" t="b">
        <v>0</v>
      </c>
      <c r="Q2128">
        <v>2</v>
      </c>
      <c r="R2128" s="14">
        <f>IFERROR(ROUND(E2128/Q2128,2), "N/A")</f>
        <v>5</v>
      </c>
      <c r="S2128" t="b">
        <v>0</v>
      </c>
      <c r="T2128" t="s">
        <v>8291</v>
      </c>
      <c r="U2128" t="s">
        <v>8292</v>
      </c>
    </row>
    <row r="2129" spans="1:21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s="12">
        <f>ROUND(E2129/D2129, 0)</f>
        <v>0</v>
      </c>
      <c r="G2129" t="s">
        <v>8220</v>
      </c>
      <c r="H2129" t="s">
        <v>8224</v>
      </c>
      <c r="I2129" t="s">
        <v>8246</v>
      </c>
      <c r="J2129">
        <v>1426158463</v>
      </c>
      <c r="K2129" s="9">
        <f>(J2129/86400) + DATE(1970,1,1)</f>
        <v>42075.463692129633</v>
      </c>
      <c r="L2129">
        <v>1423570063</v>
      </c>
      <c r="M2129" s="9">
        <f>(L2129/86400) + DATE(1970,1,1)</f>
        <v>42045.505358796298</v>
      </c>
      <c r="N2129" s="18">
        <f>YEAR(M2129)</f>
        <v>2015</v>
      </c>
      <c r="O2129" s="18">
        <f xml:space="preserve"> ROUND((J2129-L2129)/86400, 0)</f>
        <v>30</v>
      </c>
      <c r="P2129" t="b">
        <v>0</v>
      </c>
      <c r="Q2129">
        <v>236</v>
      </c>
      <c r="R2129" s="14">
        <f>IFERROR(ROUND(E2129/Q2129,2), "N/A")</f>
        <v>34.22</v>
      </c>
      <c r="S2129" t="b">
        <v>0</v>
      </c>
      <c r="T2129" t="s">
        <v>8291</v>
      </c>
      <c r="U2129" t="s">
        <v>8292</v>
      </c>
    </row>
    <row r="2130" spans="1:21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s="12">
        <f>ROUND(E2130/D2130, 0)</f>
        <v>0</v>
      </c>
      <c r="G2130" t="s">
        <v>8220</v>
      </c>
      <c r="H2130" t="s">
        <v>8228</v>
      </c>
      <c r="I2130" t="s">
        <v>8250</v>
      </c>
      <c r="J2130">
        <v>1411324369</v>
      </c>
      <c r="K2130" s="9">
        <f>(J2130/86400) + DATE(1970,1,1)</f>
        <v>41903.772789351853</v>
      </c>
      <c r="L2130">
        <v>1406140369</v>
      </c>
      <c r="M2130" s="9">
        <f>(L2130/86400) + DATE(1970,1,1)</f>
        <v>41843.772789351853</v>
      </c>
      <c r="N2130" s="18">
        <f>YEAR(M2130)</f>
        <v>2014</v>
      </c>
      <c r="O2130" s="18">
        <f xml:space="preserve"> ROUND((J2130-L2130)/86400, 0)</f>
        <v>60</v>
      </c>
      <c r="P2130" t="b">
        <v>0</v>
      </c>
      <c r="Q2130">
        <v>1</v>
      </c>
      <c r="R2130" s="14">
        <f>IFERROR(ROUND(E2130/Q2130,2), "N/A")</f>
        <v>25</v>
      </c>
      <c r="S2130" t="b">
        <v>0</v>
      </c>
      <c r="T2130" t="s">
        <v>8291</v>
      </c>
      <c r="U2130" t="s">
        <v>8292</v>
      </c>
    </row>
    <row r="2131" spans="1:21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s="12">
        <f>ROUND(E2131/D2131, 0)</f>
        <v>0</v>
      </c>
      <c r="G2131" t="s">
        <v>8220</v>
      </c>
      <c r="H2131" t="s">
        <v>8223</v>
      </c>
      <c r="I2131" t="s">
        <v>8245</v>
      </c>
      <c r="J2131">
        <v>1457570100</v>
      </c>
      <c r="K2131" s="9">
        <f>(J2131/86400) + DATE(1970,1,1)</f>
        <v>42439.024305555555</v>
      </c>
      <c r="L2131">
        <v>1454978100</v>
      </c>
      <c r="M2131" s="9">
        <f>(L2131/86400) + DATE(1970,1,1)</f>
        <v>42409.024305555555</v>
      </c>
      <c r="N2131" s="18">
        <f>YEAR(M2131)</f>
        <v>2016</v>
      </c>
      <c r="O2131" s="18">
        <f xml:space="preserve"> ROUND((J2131-L2131)/86400, 0)</f>
        <v>30</v>
      </c>
      <c r="P2131" t="b">
        <v>0</v>
      </c>
      <c r="Q2131">
        <v>12</v>
      </c>
      <c r="R2131" s="14">
        <f>IFERROR(ROUND(E2131/Q2131,2), "N/A")</f>
        <v>19.670000000000002</v>
      </c>
      <c r="S2131" t="b">
        <v>0</v>
      </c>
      <c r="T2131" t="s">
        <v>8291</v>
      </c>
      <c r="U2131" t="s">
        <v>8292</v>
      </c>
    </row>
    <row r="2132" spans="1:21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s="12">
        <f>ROUND(E2132/D2132, 0)</f>
        <v>0</v>
      </c>
      <c r="G2132" t="s">
        <v>8220</v>
      </c>
      <c r="H2132" t="s">
        <v>8223</v>
      </c>
      <c r="I2132" t="s">
        <v>8245</v>
      </c>
      <c r="J2132">
        <v>1408154663</v>
      </c>
      <c r="K2132" s="9">
        <f>(J2132/86400) + DATE(1970,1,1)</f>
        <v>41867.086377314816</v>
      </c>
      <c r="L2132">
        <v>1405130663</v>
      </c>
      <c r="M2132" s="9">
        <f>(L2132/86400) + DATE(1970,1,1)</f>
        <v>41832.086377314816</v>
      </c>
      <c r="N2132" s="18">
        <f>YEAR(M2132)</f>
        <v>2014</v>
      </c>
      <c r="O2132" s="18">
        <f xml:space="preserve"> ROUND((J2132-L2132)/86400, 0)</f>
        <v>35</v>
      </c>
      <c r="P2132" t="b">
        <v>0</v>
      </c>
      <c r="Q2132">
        <v>4</v>
      </c>
      <c r="R2132" s="14">
        <f>IFERROR(ROUND(E2132/Q2132,2), "N/A")</f>
        <v>21.25</v>
      </c>
      <c r="S2132" t="b">
        <v>0</v>
      </c>
      <c r="T2132" t="s">
        <v>8291</v>
      </c>
      <c r="U2132" t="s">
        <v>8292</v>
      </c>
    </row>
    <row r="2133" spans="1:21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s="12">
        <f>ROUND(E2133/D2133, 0)</f>
        <v>0</v>
      </c>
      <c r="G2133" t="s">
        <v>8220</v>
      </c>
      <c r="H2133" t="s">
        <v>8223</v>
      </c>
      <c r="I2133" t="s">
        <v>8245</v>
      </c>
      <c r="J2133">
        <v>1436677091</v>
      </c>
      <c r="K2133" s="9">
        <f>(J2133/86400) + DATE(1970,1,1)</f>
        <v>42197.207071759258</v>
      </c>
      <c r="L2133">
        <v>1434085091</v>
      </c>
      <c r="M2133" s="9">
        <f>(L2133/86400) + DATE(1970,1,1)</f>
        <v>42167.207071759258</v>
      </c>
      <c r="N2133" s="18">
        <f>YEAR(M2133)</f>
        <v>2015</v>
      </c>
      <c r="O2133" s="18">
        <f xml:space="preserve"> ROUND((J2133-L2133)/86400, 0)</f>
        <v>30</v>
      </c>
      <c r="P2133" t="b">
        <v>0</v>
      </c>
      <c r="Q2133">
        <v>3</v>
      </c>
      <c r="R2133" s="14">
        <f>IFERROR(ROUND(E2133/Q2133,2), "N/A")</f>
        <v>8.33</v>
      </c>
      <c r="S2133" t="b">
        <v>0</v>
      </c>
      <c r="T2133" t="s">
        <v>8291</v>
      </c>
      <c r="U2133" t="s">
        <v>8292</v>
      </c>
    </row>
    <row r="2134" spans="1:21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s="12">
        <f>ROUND(E2134/D2134, 0)</f>
        <v>0</v>
      </c>
      <c r="G2134" t="s">
        <v>8220</v>
      </c>
      <c r="H2134" t="s">
        <v>8223</v>
      </c>
      <c r="I2134" t="s">
        <v>8245</v>
      </c>
      <c r="J2134">
        <v>1391427692</v>
      </c>
      <c r="K2134" s="9">
        <f>(J2134/86400) + DATE(1970,1,1)</f>
        <v>41673.487175925926</v>
      </c>
      <c r="L2134">
        <v>1388835692</v>
      </c>
      <c r="M2134" s="9">
        <f>(L2134/86400) + DATE(1970,1,1)</f>
        <v>41643.487175925926</v>
      </c>
      <c r="N2134" s="18">
        <f>YEAR(M2134)</f>
        <v>2014</v>
      </c>
      <c r="O2134" s="18">
        <f xml:space="preserve"> ROUND((J2134-L2134)/86400, 0)</f>
        <v>30</v>
      </c>
      <c r="P2134" t="b">
        <v>0</v>
      </c>
      <c r="Q2134">
        <v>99</v>
      </c>
      <c r="R2134" s="14">
        <f>IFERROR(ROUND(E2134/Q2134,2), "N/A")</f>
        <v>21.34</v>
      </c>
      <c r="S2134" t="b">
        <v>0</v>
      </c>
      <c r="T2134" t="s">
        <v>8291</v>
      </c>
      <c r="U2134" t="s">
        <v>8292</v>
      </c>
    </row>
    <row r="2135" spans="1:21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s="12">
        <f>ROUND(E2135/D2135, 0)</f>
        <v>0</v>
      </c>
      <c r="G2135" t="s">
        <v>8220</v>
      </c>
      <c r="H2135" t="s">
        <v>8223</v>
      </c>
      <c r="I2135" t="s">
        <v>8245</v>
      </c>
      <c r="J2135">
        <v>1303628340</v>
      </c>
      <c r="K2135" s="9">
        <f>(J2135/86400) + DATE(1970,1,1)</f>
        <v>40657.290972222225</v>
      </c>
      <c r="L2135">
        <v>1300328399</v>
      </c>
      <c r="M2135" s="9">
        <f>(L2135/86400) + DATE(1970,1,1)</f>
        <v>40619.097210648149</v>
      </c>
      <c r="N2135" s="18">
        <f>YEAR(M2135)</f>
        <v>2011</v>
      </c>
      <c r="O2135" s="18">
        <f xml:space="preserve"> ROUND((J2135-L2135)/86400, 0)</f>
        <v>38</v>
      </c>
      <c r="P2135" t="b">
        <v>0</v>
      </c>
      <c r="Q2135">
        <v>3</v>
      </c>
      <c r="R2135" s="14">
        <f>IFERROR(ROUND(E2135/Q2135,2), "N/A")</f>
        <v>5.33</v>
      </c>
      <c r="S2135" t="b">
        <v>0</v>
      </c>
      <c r="T2135" t="s">
        <v>8291</v>
      </c>
      <c r="U2135" t="s">
        <v>8292</v>
      </c>
    </row>
    <row r="2136" spans="1:21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s="12">
        <f>ROUND(E2136/D2136, 0)</f>
        <v>0</v>
      </c>
      <c r="G2136" t="s">
        <v>8220</v>
      </c>
      <c r="H2136" t="s">
        <v>8223</v>
      </c>
      <c r="I2136" t="s">
        <v>8245</v>
      </c>
      <c r="J2136">
        <v>1367097391</v>
      </c>
      <c r="K2136" s="9">
        <f>(J2136/86400) + DATE(1970,1,1)</f>
        <v>41391.886469907404</v>
      </c>
      <c r="L2136">
        <v>1364505391</v>
      </c>
      <c r="M2136" s="9">
        <f>(L2136/86400) + DATE(1970,1,1)</f>
        <v>41361.886469907404</v>
      </c>
      <c r="N2136" s="18">
        <f>YEAR(M2136)</f>
        <v>2013</v>
      </c>
      <c r="O2136" s="18">
        <f xml:space="preserve"> ROUND((J2136-L2136)/86400, 0)</f>
        <v>30</v>
      </c>
      <c r="P2136" t="b">
        <v>0</v>
      </c>
      <c r="Q2136">
        <v>3</v>
      </c>
      <c r="R2136" s="14">
        <f>IFERROR(ROUND(E2136/Q2136,2), "N/A")</f>
        <v>34.67</v>
      </c>
      <c r="S2136" t="b">
        <v>0</v>
      </c>
      <c r="T2136" t="s">
        <v>8291</v>
      </c>
      <c r="U2136" t="s">
        <v>8292</v>
      </c>
    </row>
    <row r="2137" spans="1:21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s="12">
        <f>ROUND(E2137/D2137, 0)</f>
        <v>0</v>
      </c>
      <c r="G2137" t="s">
        <v>8220</v>
      </c>
      <c r="H2137" t="s">
        <v>8223</v>
      </c>
      <c r="I2137" t="s">
        <v>8245</v>
      </c>
      <c r="J2137">
        <v>1349392033</v>
      </c>
      <c r="K2137" s="9">
        <f>(J2137/86400) + DATE(1970,1,1)</f>
        <v>41186.96334490741</v>
      </c>
      <c r="L2137">
        <v>1346800033</v>
      </c>
      <c r="M2137" s="9">
        <f>(L2137/86400) + DATE(1970,1,1)</f>
        <v>41156.96334490741</v>
      </c>
      <c r="N2137" s="18">
        <f>YEAR(M2137)</f>
        <v>2012</v>
      </c>
      <c r="O2137" s="18">
        <f xml:space="preserve"> ROUND((J2137-L2137)/86400, 0)</f>
        <v>30</v>
      </c>
      <c r="P2137" t="b">
        <v>0</v>
      </c>
      <c r="Q2137">
        <v>22</v>
      </c>
      <c r="R2137" s="14">
        <f>IFERROR(ROUND(E2137/Q2137,2), "N/A")</f>
        <v>21.73</v>
      </c>
      <c r="S2137" t="b">
        <v>0</v>
      </c>
      <c r="T2137" t="s">
        <v>8291</v>
      </c>
      <c r="U2137" t="s">
        <v>8292</v>
      </c>
    </row>
    <row r="2138" spans="1:21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s="12">
        <f>ROUND(E2138/D2138, 0)</f>
        <v>0</v>
      </c>
      <c r="G2138" t="s">
        <v>8220</v>
      </c>
      <c r="H2138" t="s">
        <v>8223</v>
      </c>
      <c r="I2138" t="s">
        <v>8245</v>
      </c>
      <c r="J2138">
        <v>1382184786</v>
      </c>
      <c r="K2138" s="9">
        <f>(J2138/86400) + DATE(1970,1,1)</f>
        <v>41566.509097222224</v>
      </c>
      <c r="L2138">
        <v>1379592786</v>
      </c>
      <c r="M2138" s="9">
        <f>(L2138/86400) + DATE(1970,1,1)</f>
        <v>41536.509097222224</v>
      </c>
      <c r="N2138" s="18">
        <f>YEAR(M2138)</f>
        <v>2013</v>
      </c>
      <c r="O2138" s="18">
        <f xml:space="preserve"> ROUND((J2138-L2138)/86400, 0)</f>
        <v>30</v>
      </c>
      <c r="P2138" t="b">
        <v>0</v>
      </c>
      <c r="Q2138">
        <v>4</v>
      </c>
      <c r="R2138" s="14">
        <f>IFERROR(ROUND(E2138/Q2138,2), "N/A")</f>
        <v>11.92</v>
      </c>
      <c r="S2138" t="b">
        <v>0</v>
      </c>
      <c r="T2138" t="s">
        <v>8291</v>
      </c>
      <c r="U2138" t="s">
        <v>8292</v>
      </c>
    </row>
    <row r="2139" spans="1:21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s="12">
        <f>ROUND(E2139/D2139, 0)</f>
        <v>0</v>
      </c>
      <c r="G2139" t="s">
        <v>8220</v>
      </c>
      <c r="H2139" t="s">
        <v>8228</v>
      </c>
      <c r="I2139" t="s">
        <v>8250</v>
      </c>
      <c r="J2139">
        <v>1417804229</v>
      </c>
      <c r="K2139" s="9">
        <f>(J2139/86400) + DATE(1970,1,1)</f>
        <v>41978.771168981482</v>
      </c>
      <c r="L2139">
        <v>1415212229</v>
      </c>
      <c r="M2139" s="9">
        <f>(L2139/86400) + DATE(1970,1,1)</f>
        <v>41948.771168981482</v>
      </c>
      <c r="N2139" s="18">
        <f>YEAR(M2139)</f>
        <v>2014</v>
      </c>
      <c r="O2139" s="18">
        <f xml:space="preserve"> ROUND((J2139-L2139)/86400, 0)</f>
        <v>30</v>
      </c>
      <c r="P2139" t="b">
        <v>0</v>
      </c>
      <c r="Q2139">
        <v>534</v>
      </c>
      <c r="R2139" s="14">
        <f>IFERROR(ROUND(E2139/Q2139,2), "N/A")</f>
        <v>26.6</v>
      </c>
      <c r="S2139" t="b">
        <v>0</v>
      </c>
      <c r="T2139" t="s">
        <v>8291</v>
      </c>
      <c r="U2139" t="s">
        <v>8292</v>
      </c>
    </row>
    <row r="2140" spans="1:21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s="12">
        <f>ROUND(E2140/D2140, 0)</f>
        <v>0</v>
      </c>
      <c r="G2140" t="s">
        <v>8220</v>
      </c>
      <c r="H2140" t="s">
        <v>8224</v>
      </c>
      <c r="I2140" t="s">
        <v>8246</v>
      </c>
      <c r="J2140">
        <v>1383959939</v>
      </c>
      <c r="K2140" s="9">
        <f>(J2140/86400) + DATE(1970,1,1)</f>
        <v>41587.054849537039</v>
      </c>
      <c r="L2140">
        <v>1381364339</v>
      </c>
      <c r="M2140" s="9">
        <f>(L2140/86400) + DATE(1970,1,1)</f>
        <v>41557.013182870374</v>
      </c>
      <c r="N2140" s="18">
        <f>YEAR(M2140)</f>
        <v>2013</v>
      </c>
      <c r="O2140" s="18">
        <f xml:space="preserve"> ROUND((J2140-L2140)/86400, 0)</f>
        <v>30</v>
      </c>
      <c r="P2140" t="b">
        <v>0</v>
      </c>
      <c r="Q2140">
        <v>12</v>
      </c>
      <c r="R2140" s="14">
        <f>IFERROR(ROUND(E2140/Q2140,2), "N/A")</f>
        <v>10.67</v>
      </c>
      <c r="S2140" t="b">
        <v>0</v>
      </c>
      <c r="T2140" t="s">
        <v>8291</v>
      </c>
      <c r="U2140" t="s">
        <v>8292</v>
      </c>
    </row>
    <row r="2141" spans="1:21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s="12">
        <f>ROUND(E2141/D2141, 0)</f>
        <v>0</v>
      </c>
      <c r="G2141" t="s">
        <v>8220</v>
      </c>
      <c r="H2141" t="s">
        <v>8223</v>
      </c>
      <c r="I2141" t="s">
        <v>8245</v>
      </c>
      <c r="J2141">
        <v>1478196008</v>
      </c>
      <c r="K2141" s="9">
        <f>(J2141/86400) + DATE(1970,1,1)</f>
        <v>42677.750092592592</v>
      </c>
      <c r="L2141">
        <v>1475604008</v>
      </c>
      <c r="M2141" s="9">
        <f>(L2141/86400) + DATE(1970,1,1)</f>
        <v>42647.750092592592</v>
      </c>
      <c r="N2141" s="18">
        <f>YEAR(M2141)</f>
        <v>2016</v>
      </c>
      <c r="O2141" s="18">
        <f xml:space="preserve"> ROUND((J2141-L2141)/86400, 0)</f>
        <v>30</v>
      </c>
      <c r="P2141" t="b">
        <v>0</v>
      </c>
      <c r="Q2141">
        <v>56</v>
      </c>
      <c r="R2141" s="14">
        <f>IFERROR(ROUND(E2141/Q2141,2), "N/A")</f>
        <v>29.04</v>
      </c>
      <c r="S2141" t="b">
        <v>0</v>
      </c>
      <c r="T2141" t="s">
        <v>8291</v>
      </c>
      <c r="U2141" t="s">
        <v>8292</v>
      </c>
    </row>
    <row r="2142" spans="1:21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s="12">
        <f>ROUND(E2142/D2142, 0)</f>
        <v>0</v>
      </c>
      <c r="G2142" t="s">
        <v>8220</v>
      </c>
      <c r="H2142" t="s">
        <v>8223</v>
      </c>
      <c r="I2142" t="s">
        <v>8245</v>
      </c>
      <c r="J2142">
        <v>1357934424</v>
      </c>
      <c r="K2142" s="9">
        <f>(J2142/86400) + DATE(1970,1,1)</f>
        <v>41285.833611111113</v>
      </c>
      <c r="L2142">
        <v>1355342424</v>
      </c>
      <c r="M2142" s="9">
        <f>(L2142/86400) + DATE(1970,1,1)</f>
        <v>41255.833611111113</v>
      </c>
      <c r="N2142" s="18">
        <f>YEAR(M2142)</f>
        <v>2012</v>
      </c>
      <c r="O2142" s="18">
        <f xml:space="preserve"> ROUND((J2142-L2142)/86400, 0)</f>
        <v>30</v>
      </c>
      <c r="P2142" t="b">
        <v>0</v>
      </c>
      <c r="Q2142">
        <v>11</v>
      </c>
      <c r="R2142" s="14">
        <f>IFERROR(ROUND(E2142/Q2142,2), "N/A")</f>
        <v>50.91</v>
      </c>
      <c r="S2142" t="b">
        <v>0</v>
      </c>
      <c r="T2142" t="s">
        <v>8291</v>
      </c>
      <c r="U2142" t="s">
        <v>8292</v>
      </c>
    </row>
    <row r="2143" spans="1:21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s="12">
        <f>ROUND(E2143/D2143, 0)</f>
        <v>0</v>
      </c>
      <c r="G2143" t="s">
        <v>8220</v>
      </c>
      <c r="H2143" t="s">
        <v>8223</v>
      </c>
      <c r="I2143" t="s">
        <v>8245</v>
      </c>
      <c r="J2143">
        <v>1415947159</v>
      </c>
      <c r="K2143" s="9">
        <f>(J2143/86400) + DATE(1970,1,1)</f>
        <v>41957.277303240742</v>
      </c>
      <c r="L2143">
        <v>1413351559</v>
      </c>
      <c r="M2143" s="9">
        <f>(L2143/86400) + DATE(1970,1,1)</f>
        <v>41927.235636574071</v>
      </c>
      <c r="N2143" s="18">
        <f>YEAR(M2143)</f>
        <v>2014</v>
      </c>
      <c r="O2143" s="18">
        <f xml:space="preserve"> ROUND((J2143-L2143)/86400, 0)</f>
        <v>30</v>
      </c>
      <c r="P2143" t="b">
        <v>0</v>
      </c>
      <c r="Q2143">
        <v>0</v>
      </c>
      <c r="R2143" s="14" t="str">
        <f>IFERROR(ROUND(E2143/Q2143,2), "N/A")</f>
        <v>N/A</v>
      </c>
      <c r="S2143" t="b">
        <v>0</v>
      </c>
      <c r="T2143" t="s">
        <v>8291</v>
      </c>
      <c r="U2143" t="s">
        <v>8292</v>
      </c>
    </row>
    <row r="2144" spans="1:21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s="12">
        <f>ROUND(E2144/D2144, 0)</f>
        <v>0</v>
      </c>
      <c r="G2144" t="s">
        <v>8220</v>
      </c>
      <c r="H2144" t="s">
        <v>8235</v>
      </c>
      <c r="I2144" t="s">
        <v>8248</v>
      </c>
      <c r="J2144">
        <v>1451494210</v>
      </c>
      <c r="K2144" s="9">
        <f>(J2144/86400) + DATE(1970,1,1)</f>
        <v>42368.701504629629</v>
      </c>
      <c r="L2144">
        <v>1449075010</v>
      </c>
      <c r="M2144" s="9">
        <f>(L2144/86400) + DATE(1970,1,1)</f>
        <v>42340.701504629629</v>
      </c>
      <c r="N2144" s="18">
        <f>YEAR(M2144)</f>
        <v>2015</v>
      </c>
      <c r="O2144" s="18">
        <f xml:space="preserve"> ROUND((J2144-L2144)/86400, 0)</f>
        <v>28</v>
      </c>
      <c r="P2144" t="b">
        <v>0</v>
      </c>
      <c r="Q2144">
        <v>12</v>
      </c>
      <c r="R2144" s="14">
        <f>IFERROR(ROUND(E2144/Q2144,2), "N/A")</f>
        <v>50.08</v>
      </c>
      <c r="S2144" t="b">
        <v>0</v>
      </c>
      <c r="T2144" t="s">
        <v>8291</v>
      </c>
      <c r="U2144" t="s">
        <v>8292</v>
      </c>
    </row>
    <row r="2145" spans="1:21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s="12">
        <f>ROUND(E2145/D2145, 0)</f>
        <v>0</v>
      </c>
      <c r="G2145" t="s">
        <v>8220</v>
      </c>
      <c r="H2145" t="s">
        <v>8223</v>
      </c>
      <c r="I2145" t="s">
        <v>8245</v>
      </c>
      <c r="J2145">
        <v>1279738800</v>
      </c>
      <c r="K2145" s="9">
        <f>(J2145/86400) + DATE(1970,1,1)</f>
        <v>40380.791666666664</v>
      </c>
      <c r="L2145">
        <v>1275599812</v>
      </c>
      <c r="M2145" s="9">
        <f>(L2145/86400) + DATE(1970,1,1)</f>
        <v>40332.886712962965</v>
      </c>
      <c r="N2145" s="18">
        <f>YEAR(M2145)</f>
        <v>2010</v>
      </c>
      <c r="O2145" s="18">
        <f xml:space="preserve"> ROUND((J2145-L2145)/86400, 0)</f>
        <v>48</v>
      </c>
      <c r="P2145" t="b">
        <v>0</v>
      </c>
      <c r="Q2145">
        <v>5</v>
      </c>
      <c r="R2145" s="14">
        <f>IFERROR(ROUND(E2145/Q2145,2), "N/A")</f>
        <v>45</v>
      </c>
      <c r="S2145" t="b">
        <v>0</v>
      </c>
      <c r="T2145" t="s">
        <v>8291</v>
      </c>
      <c r="U2145" t="s">
        <v>8292</v>
      </c>
    </row>
    <row r="2146" spans="1:21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s="12">
        <f>ROUND(E2146/D2146, 0)</f>
        <v>0</v>
      </c>
      <c r="G2146" t="s">
        <v>8220</v>
      </c>
      <c r="H2146" t="s">
        <v>8223</v>
      </c>
      <c r="I2146" t="s">
        <v>8245</v>
      </c>
      <c r="J2146">
        <v>1379164040</v>
      </c>
      <c r="K2146" s="9">
        <f>(J2146/86400) + DATE(1970,1,1)</f>
        <v>41531.546759259261</v>
      </c>
      <c r="L2146">
        <v>1376399240</v>
      </c>
      <c r="M2146" s="9">
        <f>(L2146/86400) + DATE(1970,1,1)</f>
        <v>41499.546759259261</v>
      </c>
      <c r="N2146" s="18">
        <f>YEAR(M2146)</f>
        <v>2013</v>
      </c>
      <c r="O2146" s="18">
        <f xml:space="preserve"> ROUND((J2146-L2146)/86400, 0)</f>
        <v>32</v>
      </c>
      <c r="P2146" t="b">
        <v>0</v>
      </c>
      <c r="Q2146">
        <v>24</v>
      </c>
      <c r="R2146" s="14">
        <f>IFERROR(ROUND(E2146/Q2146,2), "N/A")</f>
        <v>25.29</v>
      </c>
      <c r="S2146" t="b">
        <v>0</v>
      </c>
      <c r="T2146" t="s">
        <v>8291</v>
      </c>
      <c r="U2146" t="s">
        <v>8292</v>
      </c>
    </row>
    <row r="2147" spans="1:21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s="12">
        <f>ROUND(E2147/D2147, 0)</f>
        <v>0</v>
      </c>
      <c r="G2147" t="s">
        <v>8220</v>
      </c>
      <c r="H2147" t="s">
        <v>8223</v>
      </c>
      <c r="I2147" t="s">
        <v>8245</v>
      </c>
      <c r="J2147">
        <v>1385534514</v>
      </c>
      <c r="K2147" s="9">
        <f>(J2147/86400) + DATE(1970,1,1)</f>
        <v>41605.279097222221</v>
      </c>
      <c r="L2147">
        <v>1382938914</v>
      </c>
      <c r="M2147" s="9">
        <f>(L2147/86400) + DATE(1970,1,1)</f>
        <v>41575.237430555557</v>
      </c>
      <c r="N2147" s="18">
        <f>YEAR(M2147)</f>
        <v>2013</v>
      </c>
      <c r="O2147" s="18">
        <f xml:space="preserve"> ROUND((J2147-L2147)/86400, 0)</f>
        <v>30</v>
      </c>
      <c r="P2147" t="b">
        <v>0</v>
      </c>
      <c r="Q2147">
        <v>89</v>
      </c>
      <c r="R2147" s="14">
        <f>IFERROR(ROUND(E2147/Q2147,2), "N/A")</f>
        <v>51.29</v>
      </c>
      <c r="S2147" t="b">
        <v>0</v>
      </c>
      <c r="T2147" t="s">
        <v>8291</v>
      </c>
      <c r="U2147" t="s">
        <v>8292</v>
      </c>
    </row>
    <row r="2148" spans="1:21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s="12">
        <f>ROUND(E2148/D2148, 0)</f>
        <v>0</v>
      </c>
      <c r="G2148" t="s">
        <v>8220</v>
      </c>
      <c r="H2148" t="s">
        <v>8223</v>
      </c>
      <c r="I2148" t="s">
        <v>8245</v>
      </c>
      <c r="J2148">
        <v>1455207510</v>
      </c>
      <c r="K2148" s="9">
        <f>(J2148/86400) + DATE(1970,1,1)</f>
        <v>42411.679513888885</v>
      </c>
      <c r="L2148">
        <v>1453997910</v>
      </c>
      <c r="M2148" s="9">
        <f>(L2148/86400) + DATE(1970,1,1)</f>
        <v>42397.679513888885</v>
      </c>
      <c r="N2148" s="18">
        <f>YEAR(M2148)</f>
        <v>2016</v>
      </c>
      <c r="O2148" s="18">
        <f xml:space="preserve"> ROUND((J2148-L2148)/86400, 0)</f>
        <v>14</v>
      </c>
      <c r="P2148" t="b">
        <v>0</v>
      </c>
      <c r="Q2148">
        <v>1</v>
      </c>
      <c r="R2148" s="14">
        <f>IFERROR(ROUND(E2148/Q2148,2), "N/A")</f>
        <v>1</v>
      </c>
      <c r="S2148" t="b">
        <v>0</v>
      </c>
      <c r="T2148" t="s">
        <v>8291</v>
      </c>
      <c r="U2148" t="s">
        <v>8292</v>
      </c>
    </row>
    <row r="2149" spans="1:21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s="12">
        <f>ROUND(E2149/D2149, 0)</f>
        <v>0</v>
      </c>
      <c r="G2149" t="s">
        <v>8220</v>
      </c>
      <c r="H2149" t="s">
        <v>8223</v>
      </c>
      <c r="I2149" t="s">
        <v>8245</v>
      </c>
      <c r="J2149">
        <v>1416125148</v>
      </c>
      <c r="K2149" s="9">
        <f>(J2149/86400) + DATE(1970,1,1)</f>
        <v>41959.337361111116</v>
      </c>
      <c r="L2149">
        <v>1413356748</v>
      </c>
      <c r="M2149" s="9">
        <f>(L2149/86400) + DATE(1970,1,1)</f>
        <v>41927.295694444445</v>
      </c>
      <c r="N2149" s="18">
        <f>YEAR(M2149)</f>
        <v>2014</v>
      </c>
      <c r="O2149" s="18">
        <f xml:space="preserve"> ROUND((J2149-L2149)/86400, 0)</f>
        <v>32</v>
      </c>
      <c r="P2149" t="b">
        <v>0</v>
      </c>
      <c r="Q2149">
        <v>55</v>
      </c>
      <c r="R2149" s="14">
        <f>IFERROR(ROUND(E2149/Q2149,2), "N/A")</f>
        <v>49.38</v>
      </c>
      <c r="S2149" t="b">
        <v>0</v>
      </c>
      <c r="T2149" t="s">
        <v>8291</v>
      </c>
      <c r="U2149" t="s">
        <v>8292</v>
      </c>
    </row>
    <row r="2150" spans="1:21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s="12">
        <f>ROUND(E2150/D2150, 0)</f>
        <v>0</v>
      </c>
      <c r="G2150" t="s">
        <v>8220</v>
      </c>
      <c r="H2150" t="s">
        <v>8224</v>
      </c>
      <c r="I2150" t="s">
        <v>8246</v>
      </c>
      <c r="J2150">
        <v>1427992582</v>
      </c>
      <c r="K2150" s="9">
        <f>(J2150/86400) + DATE(1970,1,1)</f>
        <v>42096.691921296297</v>
      </c>
      <c r="L2150">
        <v>1425404182</v>
      </c>
      <c r="M2150" s="9">
        <f>(L2150/86400) + DATE(1970,1,1)</f>
        <v>42066.733587962968</v>
      </c>
      <c r="N2150" s="18">
        <f>YEAR(M2150)</f>
        <v>2015</v>
      </c>
      <c r="O2150" s="18">
        <f xml:space="preserve"> ROUND((J2150-L2150)/86400, 0)</f>
        <v>30</v>
      </c>
      <c r="P2150" t="b">
        <v>0</v>
      </c>
      <c r="Q2150">
        <v>2</v>
      </c>
      <c r="R2150" s="14">
        <f>IFERROR(ROUND(E2150/Q2150,2), "N/A")</f>
        <v>1</v>
      </c>
      <c r="S2150" t="b">
        <v>0</v>
      </c>
      <c r="T2150" t="s">
        <v>8291</v>
      </c>
      <c r="U2150" t="s">
        <v>8292</v>
      </c>
    </row>
    <row r="2151" spans="1:21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s="12">
        <f>ROUND(E2151/D2151, 0)</f>
        <v>0</v>
      </c>
      <c r="G2151" t="s">
        <v>8220</v>
      </c>
      <c r="H2151" t="s">
        <v>8223</v>
      </c>
      <c r="I2151" t="s">
        <v>8245</v>
      </c>
      <c r="J2151">
        <v>1280534400</v>
      </c>
      <c r="K2151" s="9">
        <f>(J2151/86400) + DATE(1970,1,1)</f>
        <v>40390</v>
      </c>
      <c r="L2151">
        <v>1277512556</v>
      </c>
      <c r="M2151" s="9">
        <f>(L2151/86400) + DATE(1970,1,1)</f>
        <v>40355.024953703702</v>
      </c>
      <c r="N2151" s="18">
        <f>YEAR(M2151)</f>
        <v>2010</v>
      </c>
      <c r="O2151" s="18">
        <f xml:space="preserve"> ROUND((J2151-L2151)/86400, 0)</f>
        <v>35</v>
      </c>
      <c r="P2151" t="b">
        <v>0</v>
      </c>
      <c r="Q2151">
        <v>0</v>
      </c>
      <c r="R2151" s="14" t="str">
        <f>IFERROR(ROUND(E2151/Q2151,2), "N/A")</f>
        <v>N/A</v>
      </c>
      <c r="S2151" t="b">
        <v>0</v>
      </c>
      <c r="T2151" t="s">
        <v>8291</v>
      </c>
      <c r="U2151" t="s">
        <v>8292</v>
      </c>
    </row>
    <row r="2152" spans="1:21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s="12">
        <f>ROUND(E2152/D2152, 0)</f>
        <v>0</v>
      </c>
      <c r="G2152" t="s">
        <v>8220</v>
      </c>
      <c r="H2152" t="s">
        <v>8233</v>
      </c>
      <c r="I2152" t="s">
        <v>8253</v>
      </c>
      <c r="J2152">
        <v>1468392599</v>
      </c>
      <c r="K2152" s="9">
        <f>(J2152/86400) + DATE(1970,1,1)</f>
        <v>42564.284710648149</v>
      </c>
      <c r="L2152">
        <v>1465800599</v>
      </c>
      <c r="M2152" s="9">
        <f>(L2152/86400) + DATE(1970,1,1)</f>
        <v>42534.284710648149</v>
      </c>
      <c r="N2152" s="18">
        <f>YEAR(M2152)</f>
        <v>2016</v>
      </c>
      <c r="O2152" s="18">
        <f xml:space="preserve"> ROUND((J2152-L2152)/86400, 0)</f>
        <v>30</v>
      </c>
      <c r="P2152" t="b">
        <v>0</v>
      </c>
      <c r="Q2152">
        <v>4</v>
      </c>
      <c r="R2152" s="14">
        <f>IFERROR(ROUND(E2152/Q2152,2), "N/A")</f>
        <v>101.25</v>
      </c>
      <c r="S2152" t="b">
        <v>0</v>
      </c>
      <c r="T2152" t="s">
        <v>8291</v>
      </c>
      <c r="U2152" t="s">
        <v>8292</v>
      </c>
    </row>
    <row r="2153" spans="1:21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s="12">
        <f>ROUND(E2153/D2153, 0)</f>
        <v>0</v>
      </c>
      <c r="G2153" t="s">
        <v>8220</v>
      </c>
      <c r="H2153" t="s">
        <v>8223</v>
      </c>
      <c r="I2153" t="s">
        <v>8245</v>
      </c>
      <c r="J2153">
        <v>1467231614</v>
      </c>
      <c r="K2153" s="9">
        <f>(J2153/86400) + DATE(1970,1,1)</f>
        <v>42550.847384259258</v>
      </c>
      <c r="L2153">
        <v>1464639614</v>
      </c>
      <c r="M2153" s="9">
        <f>(L2153/86400) + DATE(1970,1,1)</f>
        <v>42520.847384259258</v>
      </c>
      <c r="N2153" s="18">
        <f>YEAR(M2153)</f>
        <v>2016</v>
      </c>
      <c r="O2153" s="18">
        <f xml:space="preserve"> ROUND((J2153-L2153)/86400, 0)</f>
        <v>30</v>
      </c>
      <c r="P2153" t="b">
        <v>0</v>
      </c>
      <c r="Q2153">
        <v>6</v>
      </c>
      <c r="R2153" s="14">
        <f>IFERROR(ROUND(E2153/Q2153,2), "N/A")</f>
        <v>19.670000000000002</v>
      </c>
      <c r="S2153" t="b">
        <v>0</v>
      </c>
      <c r="T2153" t="s">
        <v>8291</v>
      </c>
      <c r="U2153" t="s">
        <v>8292</v>
      </c>
    </row>
    <row r="2154" spans="1:21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s="12">
        <f>ROUND(E2154/D2154, 0)</f>
        <v>0</v>
      </c>
      <c r="G2154" t="s">
        <v>8220</v>
      </c>
      <c r="H2154" t="s">
        <v>8223</v>
      </c>
      <c r="I2154" t="s">
        <v>8245</v>
      </c>
      <c r="J2154">
        <v>1394909909</v>
      </c>
      <c r="K2154" s="9">
        <f>(J2154/86400) + DATE(1970,1,1)</f>
        <v>41713.790613425925</v>
      </c>
      <c r="L2154">
        <v>1392321509</v>
      </c>
      <c r="M2154" s="9">
        <f>(L2154/86400) + DATE(1970,1,1)</f>
        <v>41683.832280092596</v>
      </c>
      <c r="N2154" s="18">
        <f>YEAR(M2154)</f>
        <v>2014</v>
      </c>
      <c r="O2154" s="18">
        <f xml:space="preserve"> ROUND((J2154-L2154)/86400, 0)</f>
        <v>30</v>
      </c>
      <c r="P2154" t="b">
        <v>0</v>
      </c>
      <c r="Q2154">
        <v>4</v>
      </c>
      <c r="R2154" s="14">
        <f>IFERROR(ROUND(E2154/Q2154,2), "N/A")</f>
        <v>12.5</v>
      </c>
      <c r="S2154" t="b">
        <v>0</v>
      </c>
      <c r="T2154" t="s">
        <v>8291</v>
      </c>
      <c r="U2154" t="s">
        <v>8292</v>
      </c>
    </row>
    <row r="2155" spans="1:21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s="12">
        <f>ROUND(E2155/D2155, 0)</f>
        <v>0</v>
      </c>
      <c r="G2155" t="s">
        <v>8220</v>
      </c>
      <c r="H2155" t="s">
        <v>8223</v>
      </c>
      <c r="I2155" t="s">
        <v>8245</v>
      </c>
      <c r="J2155">
        <v>1420876740</v>
      </c>
      <c r="K2155" s="9">
        <f>(J2155/86400) + DATE(1970,1,1)</f>
        <v>42014.332638888889</v>
      </c>
      <c r="L2155">
        <v>1417470718</v>
      </c>
      <c r="M2155" s="9">
        <f>(L2155/86400) + DATE(1970,1,1)</f>
        <v>41974.911087962959</v>
      </c>
      <c r="N2155" s="18">
        <f>YEAR(M2155)</f>
        <v>2014</v>
      </c>
      <c r="O2155" s="18">
        <f xml:space="preserve"> ROUND((J2155-L2155)/86400, 0)</f>
        <v>39</v>
      </c>
      <c r="P2155" t="b">
        <v>0</v>
      </c>
      <c r="Q2155">
        <v>4</v>
      </c>
      <c r="R2155" s="14">
        <f>IFERROR(ROUND(E2155/Q2155,2), "N/A")</f>
        <v>8.5</v>
      </c>
      <c r="S2155" t="b">
        <v>0</v>
      </c>
      <c r="T2155" t="s">
        <v>8291</v>
      </c>
      <c r="U2155" t="s">
        <v>8292</v>
      </c>
    </row>
    <row r="2156" spans="1:21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s="12">
        <f>ROUND(E2156/D2156, 0)</f>
        <v>0</v>
      </c>
      <c r="G2156" t="s">
        <v>8220</v>
      </c>
      <c r="H2156" t="s">
        <v>8223</v>
      </c>
      <c r="I2156" t="s">
        <v>8245</v>
      </c>
      <c r="J2156">
        <v>1390921827</v>
      </c>
      <c r="K2156" s="9">
        <f>(J2156/86400) + DATE(1970,1,1)</f>
        <v>41667.632256944446</v>
      </c>
      <c r="L2156">
        <v>1389193827</v>
      </c>
      <c r="M2156" s="9">
        <f>(L2156/86400) + DATE(1970,1,1)</f>
        <v>41647.632256944446</v>
      </c>
      <c r="N2156" s="18">
        <f>YEAR(M2156)</f>
        <v>2014</v>
      </c>
      <c r="O2156" s="18">
        <f xml:space="preserve"> ROUND((J2156-L2156)/86400, 0)</f>
        <v>20</v>
      </c>
      <c r="P2156" t="b">
        <v>0</v>
      </c>
      <c r="Q2156">
        <v>2</v>
      </c>
      <c r="R2156" s="14">
        <f>IFERROR(ROUND(E2156/Q2156,2), "N/A")</f>
        <v>1</v>
      </c>
      <c r="S2156" t="b">
        <v>0</v>
      </c>
      <c r="T2156" t="s">
        <v>8291</v>
      </c>
      <c r="U2156" t="s">
        <v>8292</v>
      </c>
    </row>
    <row r="2157" spans="1:21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s="12">
        <f>ROUND(E2157/D2157, 0)</f>
        <v>0</v>
      </c>
      <c r="G2157" t="s">
        <v>8220</v>
      </c>
      <c r="H2157" t="s">
        <v>8224</v>
      </c>
      <c r="I2157" t="s">
        <v>8246</v>
      </c>
      <c r="J2157">
        <v>1459443385</v>
      </c>
      <c r="K2157" s="9">
        <f>(J2157/86400) + DATE(1970,1,1)</f>
        <v>42460.70584490741</v>
      </c>
      <c r="L2157">
        <v>1456854985</v>
      </c>
      <c r="M2157" s="9">
        <f>(L2157/86400) + DATE(1970,1,1)</f>
        <v>42430.747511574074</v>
      </c>
      <c r="N2157" s="18">
        <f>YEAR(M2157)</f>
        <v>2016</v>
      </c>
      <c r="O2157" s="18">
        <f xml:space="preserve"> ROUND((J2157-L2157)/86400, 0)</f>
        <v>30</v>
      </c>
      <c r="P2157" t="b">
        <v>0</v>
      </c>
      <c r="Q2157">
        <v>5</v>
      </c>
      <c r="R2157" s="14">
        <f>IFERROR(ROUND(E2157/Q2157,2), "N/A")</f>
        <v>23</v>
      </c>
      <c r="S2157" t="b">
        <v>0</v>
      </c>
      <c r="T2157" t="s">
        <v>8291</v>
      </c>
      <c r="U2157" t="s">
        <v>8292</v>
      </c>
    </row>
    <row r="2158" spans="1:21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s="12">
        <f>ROUND(E2158/D2158, 0)</f>
        <v>0</v>
      </c>
      <c r="G2158" t="s">
        <v>8220</v>
      </c>
      <c r="H2158" t="s">
        <v>8223</v>
      </c>
      <c r="I2158" t="s">
        <v>8245</v>
      </c>
      <c r="J2158">
        <v>1379363406</v>
      </c>
      <c r="K2158" s="9">
        <f>(J2158/86400) + DATE(1970,1,1)</f>
        <v>41533.85423611111</v>
      </c>
      <c r="L2158">
        <v>1375475406</v>
      </c>
      <c r="M2158" s="9">
        <f>(L2158/86400) + DATE(1970,1,1)</f>
        <v>41488.85423611111</v>
      </c>
      <c r="N2158" s="18">
        <f>YEAR(M2158)</f>
        <v>2013</v>
      </c>
      <c r="O2158" s="18">
        <f xml:space="preserve"> ROUND((J2158-L2158)/86400, 0)</f>
        <v>45</v>
      </c>
      <c r="P2158" t="b">
        <v>0</v>
      </c>
      <c r="Q2158">
        <v>83</v>
      </c>
      <c r="R2158" s="14">
        <f>IFERROR(ROUND(E2158/Q2158,2), "N/A")</f>
        <v>17.989999999999998</v>
      </c>
      <c r="S2158" t="b">
        <v>0</v>
      </c>
      <c r="T2158" t="s">
        <v>8291</v>
      </c>
      <c r="U2158" t="s">
        <v>8292</v>
      </c>
    </row>
    <row r="2159" spans="1:21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s="12">
        <f>ROUND(E2159/D2159, 0)</f>
        <v>0</v>
      </c>
      <c r="G2159" t="s">
        <v>8220</v>
      </c>
      <c r="H2159" t="s">
        <v>8223</v>
      </c>
      <c r="I2159" t="s">
        <v>8245</v>
      </c>
      <c r="J2159">
        <v>1482479940</v>
      </c>
      <c r="K2159" s="9">
        <f>(J2159/86400) + DATE(1970,1,1)</f>
        <v>42727.332638888889</v>
      </c>
      <c r="L2159">
        <v>1479684783</v>
      </c>
      <c r="M2159" s="9">
        <f>(L2159/86400) + DATE(1970,1,1)</f>
        <v>42694.98128472222</v>
      </c>
      <c r="N2159" s="18">
        <f>YEAR(M2159)</f>
        <v>2016</v>
      </c>
      <c r="O2159" s="18">
        <f xml:space="preserve"> ROUND((J2159-L2159)/86400, 0)</f>
        <v>32</v>
      </c>
      <c r="P2159" t="b">
        <v>0</v>
      </c>
      <c r="Q2159">
        <v>57</v>
      </c>
      <c r="R2159" s="14">
        <f>IFERROR(ROUND(E2159/Q2159,2), "N/A")</f>
        <v>370.95</v>
      </c>
      <c r="S2159" t="b">
        <v>0</v>
      </c>
      <c r="T2159" t="s">
        <v>8291</v>
      </c>
      <c r="U2159" t="s">
        <v>8292</v>
      </c>
    </row>
    <row r="2160" spans="1:21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s="12">
        <f>ROUND(E2160/D2160, 0)</f>
        <v>0</v>
      </c>
      <c r="G2160" t="s">
        <v>8220</v>
      </c>
      <c r="H2160" t="s">
        <v>8223</v>
      </c>
      <c r="I2160" t="s">
        <v>8245</v>
      </c>
      <c r="J2160">
        <v>1360009774</v>
      </c>
      <c r="K2160" s="9">
        <f>(J2160/86400) + DATE(1970,1,1)</f>
        <v>41309.853865740741</v>
      </c>
      <c r="L2160">
        <v>1356121774</v>
      </c>
      <c r="M2160" s="9">
        <f>(L2160/86400) + DATE(1970,1,1)</f>
        <v>41264.853865740741</v>
      </c>
      <c r="N2160" s="18">
        <f>YEAR(M2160)</f>
        <v>2012</v>
      </c>
      <c r="O2160" s="18">
        <f xml:space="preserve"> ROUND((J2160-L2160)/86400, 0)</f>
        <v>45</v>
      </c>
      <c r="P2160" t="b">
        <v>0</v>
      </c>
      <c r="Q2160">
        <v>311</v>
      </c>
      <c r="R2160" s="14">
        <f>IFERROR(ROUND(E2160/Q2160,2), "N/A")</f>
        <v>63.57</v>
      </c>
      <c r="S2160" t="b">
        <v>0</v>
      </c>
      <c r="T2160" t="s">
        <v>8291</v>
      </c>
      <c r="U2160" t="s">
        <v>8292</v>
      </c>
    </row>
    <row r="2161" spans="1:21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s="12">
        <f>ROUND(E2161/D2161, 0)</f>
        <v>0</v>
      </c>
      <c r="G2161" t="s">
        <v>8220</v>
      </c>
      <c r="H2161" t="s">
        <v>8223</v>
      </c>
      <c r="I2161" t="s">
        <v>8245</v>
      </c>
      <c r="J2161">
        <v>1310837574</v>
      </c>
      <c r="K2161" s="9">
        <f>(J2161/86400) + DATE(1970,1,1)</f>
        <v>40740.731180555558</v>
      </c>
      <c r="L2161">
        <v>1308245574</v>
      </c>
      <c r="M2161" s="9">
        <f>(L2161/86400) + DATE(1970,1,1)</f>
        <v>40710.731180555558</v>
      </c>
      <c r="N2161" s="18">
        <f>YEAR(M2161)</f>
        <v>2011</v>
      </c>
      <c r="O2161" s="18">
        <f xml:space="preserve"> ROUND((J2161-L2161)/86400, 0)</f>
        <v>30</v>
      </c>
      <c r="P2161" t="b">
        <v>0</v>
      </c>
      <c r="Q2161">
        <v>2</v>
      </c>
      <c r="R2161" s="14">
        <f>IFERROR(ROUND(E2161/Q2161,2), "N/A")</f>
        <v>13</v>
      </c>
      <c r="S2161" t="b">
        <v>0</v>
      </c>
      <c r="T2161" t="s">
        <v>8291</v>
      </c>
      <c r="U2161" t="s">
        <v>8292</v>
      </c>
    </row>
    <row r="2162" spans="1:21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s="12">
        <f>ROUND(E2162/D2162, 0)</f>
        <v>0</v>
      </c>
      <c r="G2162" t="s">
        <v>8220</v>
      </c>
      <c r="H2162" t="s">
        <v>8223</v>
      </c>
      <c r="I2162" t="s">
        <v>8245</v>
      </c>
      <c r="J2162">
        <v>1337447105</v>
      </c>
      <c r="K2162" s="9">
        <f>(J2162/86400) + DATE(1970,1,1)</f>
        <v>41048.711863425924</v>
      </c>
      <c r="L2162">
        <v>1334855105</v>
      </c>
      <c r="M2162" s="9">
        <f>(L2162/86400) + DATE(1970,1,1)</f>
        <v>41018.711863425924</v>
      </c>
      <c r="N2162" s="18">
        <f>YEAR(M2162)</f>
        <v>2012</v>
      </c>
      <c r="O2162" s="18">
        <f xml:space="preserve"> ROUND((J2162-L2162)/86400, 0)</f>
        <v>30</v>
      </c>
      <c r="P2162" t="b">
        <v>0</v>
      </c>
      <c r="Q2162">
        <v>16</v>
      </c>
      <c r="R2162" s="14">
        <f>IFERROR(ROUND(E2162/Q2162,2), "N/A")</f>
        <v>5.31</v>
      </c>
      <c r="S2162" t="b">
        <v>0</v>
      </c>
      <c r="T2162" t="s">
        <v>8291</v>
      </c>
      <c r="U2162" t="s">
        <v>8292</v>
      </c>
    </row>
    <row r="2163" spans="1:21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s="12">
        <f>ROUND(E2163/D2163, 0)</f>
        <v>1</v>
      </c>
      <c r="G2163" t="s">
        <v>8218</v>
      </c>
      <c r="H2163" t="s">
        <v>8223</v>
      </c>
      <c r="I2163" t="s">
        <v>8245</v>
      </c>
      <c r="J2163">
        <v>1443040059</v>
      </c>
      <c r="K2163" s="9">
        <f>(J2163/86400) + DATE(1970,1,1)</f>
        <v>42270.852534722224</v>
      </c>
      <c r="L2163">
        <v>1440448059</v>
      </c>
      <c r="M2163" s="9">
        <f>(L2163/86400) + DATE(1970,1,1)</f>
        <v>42240.852534722224</v>
      </c>
      <c r="N2163" s="18">
        <f>YEAR(M2163)</f>
        <v>2015</v>
      </c>
      <c r="O2163" s="18">
        <f xml:space="preserve"> ROUND((J2163-L2163)/86400, 0)</f>
        <v>30</v>
      </c>
      <c r="P2163" t="b">
        <v>0</v>
      </c>
      <c r="Q2163">
        <v>13</v>
      </c>
      <c r="R2163" s="14">
        <f>IFERROR(ROUND(E2163/Q2163,2), "N/A")</f>
        <v>35.619999999999997</v>
      </c>
      <c r="S2163" t="b">
        <v>1</v>
      </c>
      <c r="T2163" t="s">
        <v>8283</v>
      </c>
      <c r="U2163" t="s">
        <v>8284</v>
      </c>
    </row>
    <row r="2164" spans="1:21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s="12">
        <f>ROUND(E2164/D2164, 0)</f>
        <v>1</v>
      </c>
      <c r="G2164" t="s">
        <v>8218</v>
      </c>
      <c r="H2164" t="s">
        <v>8223</v>
      </c>
      <c r="I2164" t="s">
        <v>8245</v>
      </c>
      <c r="J2164">
        <v>1406226191</v>
      </c>
      <c r="K2164" s="9">
        <f>(J2164/86400) + DATE(1970,1,1)</f>
        <v>41844.766099537039</v>
      </c>
      <c r="L2164">
        <v>1403547791</v>
      </c>
      <c r="M2164" s="9">
        <f>(L2164/86400) + DATE(1970,1,1)</f>
        <v>41813.766099537039</v>
      </c>
      <c r="N2164" s="18">
        <f>YEAR(M2164)</f>
        <v>2014</v>
      </c>
      <c r="O2164" s="18">
        <f xml:space="preserve"> ROUND((J2164-L2164)/86400, 0)</f>
        <v>31</v>
      </c>
      <c r="P2164" t="b">
        <v>0</v>
      </c>
      <c r="Q2164">
        <v>58</v>
      </c>
      <c r="R2164" s="14">
        <f>IFERROR(ROUND(E2164/Q2164,2), "N/A")</f>
        <v>87.1</v>
      </c>
      <c r="S2164" t="b">
        <v>1</v>
      </c>
      <c r="T2164" t="s">
        <v>8283</v>
      </c>
      <c r="U2164" t="s">
        <v>8284</v>
      </c>
    </row>
    <row r="2165" spans="1:21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s="12">
        <f>ROUND(E2165/D2165, 0)</f>
        <v>1</v>
      </c>
      <c r="G2165" t="s">
        <v>8218</v>
      </c>
      <c r="H2165" t="s">
        <v>8223</v>
      </c>
      <c r="I2165" t="s">
        <v>8245</v>
      </c>
      <c r="J2165">
        <v>1433735400</v>
      </c>
      <c r="K2165" s="9">
        <f>(J2165/86400) + DATE(1970,1,1)</f>
        <v>42163.159722222219</v>
      </c>
      <c r="L2165">
        <v>1429306520</v>
      </c>
      <c r="M2165" s="9">
        <f>(L2165/86400) + DATE(1970,1,1)</f>
        <v>42111.899537037039</v>
      </c>
      <c r="N2165" s="18">
        <f>YEAR(M2165)</f>
        <v>2015</v>
      </c>
      <c r="O2165" s="18">
        <f xml:space="preserve"> ROUND((J2165-L2165)/86400, 0)</f>
        <v>51</v>
      </c>
      <c r="P2165" t="b">
        <v>0</v>
      </c>
      <c r="Q2165">
        <v>44</v>
      </c>
      <c r="R2165" s="14">
        <f>IFERROR(ROUND(E2165/Q2165,2), "N/A")</f>
        <v>75.11</v>
      </c>
      <c r="S2165" t="b">
        <v>1</v>
      </c>
      <c r="T2165" t="s">
        <v>8283</v>
      </c>
      <c r="U2165" t="s">
        <v>8284</v>
      </c>
    </row>
    <row r="2166" spans="1:21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s="12">
        <f>ROUND(E2166/D2166, 0)</f>
        <v>1</v>
      </c>
      <c r="G2166" t="s">
        <v>8218</v>
      </c>
      <c r="H2166" t="s">
        <v>8223</v>
      </c>
      <c r="I2166" t="s">
        <v>8245</v>
      </c>
      <c r="J2166">
        <v>1466827140</v>
      </c>
      <c r="K2166" s="9">
        <f>(J2166/86400) + DATE(1970,1,1)</f>
        <v>42546.165972222225</v>
      </c>
      <c r="L2166">
        <v>1464196414</v>
      </c>
      <c r="M2166" s="9">
        <f>(L2166/86400) + DATE(1970,1,1)</f>
        <v>42515.71775462963</v>
      </c>
      <c r="N2166" s="18">
        <f>YEAR(M2166)</f>
        <v>2016</v>
      </c>
      <c r="O2166" s="18">
        <f xml:space="preserve"> ROUND((J2166-L2166)/86400, 0)</f>
        <v>30</v>
      </c>
      <c r="P2166" t="b">
        <v>0</v>
      </c>
      <c r="Q2166">
        <v>83</v>
      </c>
      <c r="R2166" s="14">
        <f>IFERROR(ROUND(E2166/Q2166,2), "N/A")</f>
        <v>68.010000000000005</v>
      </c>
      <c r="S2166" t="b">
        <v>1</v>
      </c>
      <c r="T2166" t="s">
        <v>8283</v>
      </c>
      <c r="U2166" t="s">
        <v>8284</v>
      </c>
    </row>
    <row r="2167" spans="1:21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s="12">
        <f>ROUND(E2167/D2167, 0)</f>
        <v>1</v>
      </c>
      <c r="G2167" t="s">
        <v>8218</v>
      </c>
      <c r="H2167" t="s">
        <v>8229</v>
      </c>
      <c r="I2167" t="s">
        <v>8248</v>
      </c>
      <c r="J2167">
        <v>1460127635</v>
      </c>
      <c r="K2167" s="9">
        <f>(J2167/86400) + DATE(1970,1,1)</f>
        <v>42468.625405092593</v>
      </c>
      <c r="L2167">
        <v>1457539235</v>
      </c>
      <c r="M2167" s="9">
        <f>(L2167/86400) + DATE(1970,1,1)</f>
        <v>42438.667071759264</v>
      </c>
      <c r="N2167" s="18">
        <f>YEAR(M2167)</f>
        <v>2016</v>
      </c>
      <c r="O2167" s="18">
        <f xml:space="preserve"> ROUND((J2167-L2167)/86400, 0)</f>
        <v>30</v>
      </c>
      <c r="P2167" t="b">
        <v>0</v>
      </c>
      <c r="Q2167">
        <v>117</v>
      </c>
      <c r="R2167" s="14">
        <f>IFERROR(ROUND(E2167/Q2167,2), "N/A")</f>
        <v>29.62</v>
      </c>
      <c r="S2167" t="b">
        <v>1</v>
      </c>
      <c r="T2167" t="s">
        <v>8283</v>
      </c>
      <c r="U2167" t="s">
        <v>8284</v>
      </c>
    </row>
    <row r="2168" spans="1:21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s="12">
        <f>ROUND(E2168/D2168, 0)</f>
        <v>1</v>
      </c>
      <c r="G2168" t="s">
        <v>8218</v>
      </c>
      <c r="H2168" t="s">
        <v>8223</v>
      </c>
      <c r="I2168" t="s">
        <v>8245</v>
      </c>
      <c r="J2168">
        <v>1417813618</v>
      </c>
      <c r="K2168" s="9">
        <f>(J2168/86400) + DATE(1970,1,1)</f>
        <v>41978.879837962959</v>
      </c>
      <c r="L2168">
        <v>1413922018</v>
      </c>
      <c r="M2168" s="9">
        <f>(L2168/86400) + DATE(1970,1,1)</f>
        <v>41933.838171296295</v>
      </c>
      <c r="N2168" s="18">
        <f>YEAR(M2168)</f>
        <v>2014</v>
      </c>
      <c r="O2168" s="18">
        <f xml:space="preserve"> ROUND((J2168-L2168)/86400, 0)</f>
        <v>45</v>
      </c>
      <c r="P2168" t="b">
        <v>0</v>
      </c>
      <c r="Q2168">
        <v>32</v>
      </c>
      <c r="R2168" s="14">
        <f>IFERROR(ROUND(E2168/Q2168,2), "N/A")</f>
        <v>91.63</v>
      </c>
      <c r="S2168" t="b">
        <v>1</v>
      </c>
      <c r="T2168" t="s">
        <v>8283</v>
      </c>
      <c r="U2168" t="s">
        <v>8284</v>
      </c>
    </row>
    <row r="2169" spans="1:21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s="12">
        <f>ROUND(E2169/D2169, 0)</f>
        <v>1</v>
      </c>
      <c r="G2169" t="s">
        <v>8218</v>
      </c>
      <c r="H2169" t="s">
        <v>8223</v>
      </c>
      <c r="I2169" t="s">
        <v>8245</v>
      </c>
      <c r="J2169">
        <v>1347672937</v>
      </c>
      <c r="K2169" s="9">
        <f>(J2169/86400) + DATE(1970,1,1)</f>
        <v>41167.066400462965</v>
      </c>
      <c r="L2169">
        <v>1346463337</v>
      </c>
      <c r="M2169" s="9">
        <f>(L2169/86400) + DATE(1970,1,1)</f>
        <v>41153.066400462965</v>
      </c>
      <c r="N2169" s="18">
        <f>YEAR(M2169)</f>
        <v>2012</v>
      </c>
      <c r="O2169" s="18">
        <f xml:space="preserve"> ROUND((J2169-L2169)/86400, 0)</f>
        <v>14</v>
      </c>
      <c r="P2169" t="b">
        <v>0</v>
      </c>
      <c r="Q2169">
        <v>8</v>
      </c>
      <c r="R2169" s="14">
        <f>IFERROR(ROUND(E2169/Q2169,2), "N/A")</f>
        <v>22.5</v>
      </c>
      <c r="S2169" t="b">
        <v>1</v>
      </c>
      <c r="T2169" t="s">
        <v>8283</v>
      </c>
      <c r="U2169" t="s">
        <v>8284</v>
      </c>
    </row>
    <row r="2170" spans="1:21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s="12">
        <f>ROUND(E2170/D2170, 0)</f>
        <v>1</v>
      </c>
      <c r="G2170" t="s">
        <v>8218</v>
      </c>
      <c r="H2170" t="s">
        <v>8223</v>
      </c>
      <c r="I2170" t="s">
        <v>8245</v>
      </c>
      <c r="J2170">
        <v>1486702800</v>
      </c>
      <c r="K2170" s="9">
        <f>(J2170/86400) + DATE(1970,1,1)</f>
        <v>42776.208333333328</v>
      </c>
      <c r="L2170">
        <v>1484058261</v>
      </c>
      <c r="M2170" s="9">
        <f>(L2170/86400) + DATE(1970,1,1)</f>
        <v>42745.600243055553</v>
      </c>
      <c r="N2170" s="18">
        <f>YEAR(M2170)</f>
        <v>2017</v>
      </c>
      <c r="O2170" s="18">
        <f xml:space="preserve"> ROUND((J2170-L2170)/86400, 0)</f>
        <v>31</v>
      </c>
      <c r="P2170" t="b">
        <v>0</v>
      </c>
      <c r="Q2170">
        <v>340</v>
      </c>
      <c r="R2170" s="14">
        <f>IFERROR(ROUND(E2170/Q2170,2), "N/A")</f>
        <v>64.37</v>
      </c>
      <c r="S2170" t="b">
        <v>1</v>
      </c>
      <c r="T2170" t="s">
        <v>8283</v>
      </c>
      <c r="U2170" t="s">
        <v>8284</v>
      </c>
    </row>
    <row r="2171" spans="1:21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s="12">
        <f>ROUND(E2171/D2171, 0)</f>
        <v>1</v>
      </c>
      <c r="G2171" t="s">
        <v>8218</v>
      </c>
      <c r="H2171" t="s">
        <v>8223</v>
      </c>
      <c r="I2171" t="s">
        <v>8245</v>
      </c>
      <c r="J2171">
        <v>1488473351</v>
      </c>
      <c r="K2171" s="9">
        <f>(J2171/86400) + DATE(1970,1,1)</f>
        <v>42796.700821759259</v>
      </c>
      <c r="L2171">
        <v>1488214151</v>
      </c>
      <c r="M2171" s="9">
        <f>(L2171/86400) + DATE(1970,1,1)</f>
        <v>42793.700821759259</v>
      </c>
      <c r="N2171" s="18">
        <f>YEAR(M2171)</f>
        <v>2017</v>
      </c>
      <c r="O2171" s="18">
        <f xml:space="preserve"> ROUND((J2171-L2171)/86400, 0)</f>
        <v>3</v>
      </c>
      <c r="P2171" t="b">
        <v>0</v>
      </c>
      <c r="Q2171">
        <v>7</v>
      </c>
      <c r="R2171" s="14">
        <f>IFERROR(ROUND(E2171/Q2171,2), "N/A")</f>
        <v>21.86</v>
      </c>
      <c r="S2171" t="b">
        <v>1</v>
      </c>
      <c r="T2171" t="s">
        <v>8283</v>
      </c>
      <c r="U2171" t="s">
        <v>8284</v>
      </c>
    </row>
    <row r="2172" spans="1:21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s="12">
        <f>ROUND(E2172/D2172, 0)</f>
        <v>2</v>
      </c>
      <c r="G2172" t="s">
        <v>8218</v>
      </c>
      <c r="H2172" t="s">
        <v>8223</v>
      </c>
      <c r="I2172" t="s">
        <v>8245</v>
      </c>
      <c r="J2172">
        <v>1440266422</v>
      </c>
      <c r="K2172" s="9">
        <f>(J2172/86400) + DATE(1970,1,1)</f>
        <v>42238.750254629631</v>
      </c>
      <c r="L2172">
        <v>1436810422</v>
      </c>
      <c r="M2172" s="9">
        <f>(L2172/86400) + DATE(1970,1,1)</f>
        <v>42198.750254629631</v>
      </c>
      <c r="N2172" s="18">
        <f>YEAR(M2172)</f>
        <v>2015</v>
      </c>
      <c r="O2172" s="18">
        <f xml:space="preserve"> ROUND((J2172-L2172)/86400, 0)</f>
        <v>40</v>
      </c>
      <c r="P2172" t="b">
        <v>0</v>
      </c>
      <c r="Q2172">
        <v>19</v>
      </c>
      <c r="R2172" s="14">
        <f>IFERROR(ROUND(E2172/Q2172,2), "N/A")</f>
        <v>33.32</v>
      </c>
      <c r="S2172" t="b">
        <v>1</v>
      </c>
      <c r="T2172" t="s">
        <v>8283</v>
      </c>
      <c r="U2172" t="s">
        <v>8284</v>
      </c>
    </row>
    <row r="2173" spans="1:21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s="12">
        <f>ROUND(E2173/D2173, 0)</f>
        <v>1</v>
      </c>
      <c r="G2173" t="s">
        <v>8218</v>
      </c>
      <c r="H2173" t="s">
        <v>8223</v>
      </c>
      <c r="I2173" t="s">
        <v>8245</v>
      </c>
      <c r="J2173">
        <v>1434949200</v>
      </c>
      <c r="K2173" s="9">
        <f>(J2173/86400) + DATE(1970,1,1)</f>
        <v>42177.208333333328</v>
      </c>
      <c r="L2173">
        <v>1431903495</v>
      </c>
      <c r="M2173" s="9">
        <f>(L2173/86400) + DATE(1970,1,1)</f>
        <v>42141.95711805555</v>
      </c>
      <c r="N2173" s="18">
        <f>YEAR(M2173)</f>
        <v>2015</v>
      </c>
      <c r="O2173" s="18">
        <f xml:space="preserve"> ROUND((J2173-L2173)/86400, 0)</f>
        <v>35</v>
      </c>
      <c r="P2173" t="b">
        <v>0</v>
      </c>
      <c r="Q2173">
        <v>47</v>
      </c>
      <c r="R2173" s="14">
        <f>IFERROR(ROUND(E2173/Q2173,2), "N/A")</f>
        <v>90.28</v>
      </c>
      <c r="S2173" t="b">
        <v>1</v>
      </c>
      <c r="T2173" t="s">
        <v>8283</v>
      </c>
      <c r="U2173" t="s">
        <v>8284</v>
      </c>
    </row>
    <row r="2174" spans="1:21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s="12">
        <f>ROUND(E2174/D2174, 0)</f>
        <v>1</v>
      </c>
      <c r="G2174" t="s">
        <v>8218</v>
      </c>
      <c r="H2174" t="s">
        <v>8223</v>
      </c>
      <c r="I2174" t="s">
        <v>8245</v>
      </c>
      <c r="J2174">
        <v>1429365320</v>
      </c>
      <c r="K2174" s="9">
        <f>(J2174/86400) + DATE(1970,1,1)</f>
        <v>42112.580092592594</v>
      </c>
      <c r="L2174">
        <v>1426773320</v>
      </c>
      <c r="M2174" s="9">
        <f>(L2174/86400) + DATE(1970,1,1)</f>
        <v>42082.580092592594</v>
      </c>
      <c r="N2174" s="18">
        <f>YEAR(M2174)</f>
        <v>2015</v>
      </c>
      <c r="O2174" s="18">
        <f xml:space="preserve"> ROUND((J2174-L2174)/86400, 0)</f>
        <v>30</v>
      </c>
      <c r="P2174" t="b">
        <v>0</v>
      </c>
      <c r="Q2174">
        <v>13</v>
      </c>
      <c r="R2174" s="14">
        <f>IFERROR(ROUND(E2174/Q2174,2), "N/A")</f>
        <v>76.92</v>
      </c>
      <c r="S2174" t="b">
        <v>1</v>
      </c>
      <c r="T2174" t="s">
        <v>8283</v>
      </c>
      <c r="U2174" t="s">
        <v>8284</v>
      </c>
    </row>
    <row r="2175" spans="1:21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s="12">
        <f>ROUND(E2175/D2175, 0)</f>
        <v>1</v>
      </c>
      <c r="G2175" t="s">
        <v>8218</v>
      </c>
      <c r="H2175" t="s">
        <v>8223</v>
      </c>
      <c r="I2175" t="s">
        <v>8245</v>
      </c>
      <c r="J2175">
        <v>1378785540</v>
      </c>
      <c r="K2175" s="9">
        <f>(J2175/86400) + DATE(1970,1,1)</f>
        <v>41527.165972222225</v>
      </c>
      <c r="L2175">
        <v>1376066243</v>
      </c>
      <c r="M2175" s="9">
        <f>(L2175/86400) + DATE(1970,1,1)</f>
        <v>41495.692627314813</v>
      </c>
      <c r="N2175" s="18">
        <f>YEAR(M2175)</f>
        <v>2013</v>
      </c>
      <c r="O2175" s="18">
        <f xml:space="preserve"> ROUND((J2175-L2175)/86400, 0)</f>
        <v>31</v>
      </c>
      <c r="P2175" t="b">
        <v>0</v>
      </c>
      <c r="Q2175">
        <v>90</v>
      </c>
      <c r="R2175" s="14">
        <f>IFERROR(ROUND(E2175/Q2175,2), "N/A")</f>
        <v>59.23</v>
      </c>
      <c r="S2175" t="b">
        <v>1</v>
      </c>
      <c r="T2175" t="s">
        <v>8283</v>
      </c>
      <c r="U2175" t="s">
        <v>8284</v>
      </c>
    </row>
    <row r="2176" spans="1:21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s="12">
        <f>ROUND(E2176/D2176, 0)</f>
        <v>1</v>
      </c>
      <c r="G2176" t="s">
        <v>8218</v>
      </c>
      <c r="H2176" t="s">
        <v>8224</v>
      </c>
      <c r="I2176" t="s">
        <v>8246</v>
      </c>
      <c r="J2176">
        <v>1462453307</v>
      </c>
      <c r="K2176" s="9">
        <f>(J2176/86400) + DATE(1970,1,1)</f>
        <v>42495.542905092589</v>
      </c>
      <c r="L2176">
        <v>1459861307</v>
      </c>
      <c r="M2176" s="9">
        <f>(L2176/86400) + DATE(1970,1,1)</f>
        <v>42465.542905092589</v>
      </c>
      <c r="N2176" s="18">
        <f>YEAR(M2176)</f>
        <v>2016</v>
      </c>
      <c r="O2176" s="18">
        <f xml:space="preserve"> ROUND((J2176-L2176)/86400, 0)</f>
        <v>30</v>
      </c>
      <c r="P2176" t="b">
        <v>0</v>
      </c>
      <c r="Q2176">
        <v>63</v>
      </c>
      <c r="R2176" s="14">
        <f>IFERROR(ROUND(E2176/Q2176,2), "N/A")</f>
        <v>65.38</v>
      </c>
      <c r="S2176" t="b">
        <v>1</v>
      </c>
      <c r="T2176" t="s">
        <v>8283</v>
      </c>
      <c r="U2176" t="s">
        <v>8284</v>
      </c>
    </row>
    <row r="2177" spans="1:21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s="12">
        <f>ROUND(E2177/D2177, 0)</f>
        <v>3</v>
      </c>
      <c r="G2177" t="s">
        <v>8218</v>
      </c>
      <c r="H2177" t="s">
        <v>8223</v>
      </c>
      <c r="I2177" t="s">
        <v>8245</v>
      </c>
      <c r="J2177">
        <v>1469059986</v>
      </c>
      <c r="K2177" s="9">
        <f>(J2177/86400) + DATE(1970,1,1)</f>
        <v>42572.009097222224</v>
      </c>
      <c r="L2177">
        <v>1468455186</v>
      </c>
      <c r="M2177" s="9">
        <f>(L2177/86400) + DATE(1970,1,1)</f>
        <v>42565.009097222224</v>
      </c>
      <c r="N2177" s="18">
        <f>YEAR(M2177)</f>
        <v>2016</v>
      </c>
      <c r="O2177" s="18">
        <f xml:space="preserve"> ROUND((J2177-L2177)/86400, 0)</f>
        <v>7</v>
      </c>
      <c r="P2177" t="b">
        <v>0</v>
      </c>
      <c r="Q2177">
        <v>26</v>
      </c>
      <c r="R2177" s="14">
        <f>IFERROR(ROUND(E2177/Q2177,2), "N/A")</f>
        <v>67.31</v>
      </c>
      <c r="S2177" t="b">
        <v>1</v>
      </c>
      <c r="T2177" t="s">
        <v>8283</v>
      </c>
      <c r="U2177" t="s">
        <v>8284</v>
      </c>
    </row>
    <row r="2178" spans="1:21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s="12">
        <f>ROUND(E2178/D2178, 0)</f>
        <v>1</v>
      </c>
      <c r="G2178" t="s">
        <v>8218</v>
      </c>
      <c r="H2178" t="s">
        <v>8223</v>
      </c>
      <c r="I2178" t="s">
        <v>8245</v>
      </c>
      <c r="J2178">
        <v>1430579509</v>
      </c>
      <c r="K2178" s="9">
        <f>(J2178/86400) + DATE(1970,1,1)</f>
        <v>42126.633206018523</v>
      </c>
      <c r="L2178">
        <v>1427987509</v>
      </c>
      <c r="M2178" s="9">
        <f>(L2178/86400) + DATE(1970,1,1)</f>
        <v>42096.633206018523</v>
      </c>
      <c r="N2178" s="18">
        <f>YEAR(M2178)</f>
        <v>2015</v>
      </c>
      <c r="O2178" s="18">
        <f xml:space="preserve"> ROUND((J2178-L2178)/86400, 0)</f>
        <v>30</v>
      </c>
      <c r="P2178" t="b">
        <v>0</v>
      </c>
      <c r="Q2178">
        <v>71</v>
      </c>
      <c r="R2178" s="14">
        <f>IFERROR(ROUND(E2178/Q2178,2), "N/A")</f>
        <v>88.75</v>
      </c>
      <c r="S2178" t="b">
        <v>1</v>
      </c>
      <c r="T2178" t="s">
        <v>8283</v>
      </c>
      <c r="U2178" t="s">
        <v>8284</v>
      </c>
    </row>
    <row r="2179" spans="1:21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s="12">
        <f>ROUND(E2179/D2179, 0)</f>
        <v>1</v>
      </c>
      <c r="G2179" t="s">
        <v>8218</v>
      </c>
      <c r="H2179" t="s">
        <v>8223</v>
      </c>
      <c r="I2179" t="s">
        <v>8245</v>
      </c>
      <c r="J2179">
        <v>1465192867</v>
      </c>
      <c r="K2179" s="9">
        <f>(J2179/86400) + DATE(1970,1,1)</f>
        <v>42527.250775462962</v>
      </c>
      <c r="L2179">
        <v>1463032867</v>
      </c>
      <c r="M2179" s="9">
        <f>(L2179/86400) + DATE(1970,1,1)</f>
        <v>42502.250775462962</v>
      </c>
      <c r="N2179" s="18">
        <f>YEAR(M2179)</f>
        <v>2016</v>
      </c>
      <c r="O2179" s="18">
        <f xml:space="preserve"> ROUND((J2179-L2179)/86400, 0)</f>
        <v>25</v>
      </c>
      <c r="P2179" t="b">
        <v>0</v>
      </c>
      <c r="Q2179">
        <v>38</v>
      </c>
      <c r="R2179" s="14">
        <f>IFERROR(ROUND(E2179/Q2179,2), "N/A")</f>
        <v>65.87</v>
      </c>
      <c r="S2179" t="b">
        <v>1</v>
      </c>
      <c r="T2179" t="s">
        <v>8283</v>
      </c>
      <c r="U2179" t="s">
        <v>8284</v>
      </c>
    </row>
    <row r="2180" spans="1:21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s="12">
        <f>ROUND(E2180/D2180, 0)</f>
        <v>1</v>
      </c>
      <c r="G2180" t="s">
        <v>8218</v>
      </c>
      <c r="H2180" t="s">
        <v>8223</v>
      </c>
      <c r="I2180" t="s">
        <v>8245</v>
      </c>
      <c r="J2180">
        <v>1484752597</v>
      </c>
      <c r="K2180" s="9">
        <f>(J2180/86400) + DATE(1970,1,1)</f>
        <v>42753.63653935185</v>
      </c>
      <c r="L2180">
        <v>1482160597</v>
      </c>
      <c r="M2180" s="9">
        <f>(L2180/86400) + DATE(1970,1,1)</f>
        <v>42723.63653935185</v>
      </c>
      <c r="N2180" s="18">
        <f>YEAR(M2180)</f>
        <v>2016</v>
      </c>
      <c r="O2180" s="18">
        <f xml:space="preserve"> ROUND((J2180-L2180)/86400, 0)</f>
        <v>30</v>
      </c>
      <c r="P2180" t="b">
        <v>0</v>
      </c>
      <c r="Q2180">
        <v>859</v>
      </c>
      <c r="R2180" s="14">
        <f>IFERROR(ROUND(E2180/Q2180,2), "N/A")</f>
        <v>40.35</v>
      </c>
      <c r="S2180" t="b">
        <v>1</v>
      </c>
      <c r="T2180" t="s">
        <v>8283</v>
      </c>
      <c r="U2180" t="s">
        <v>8284</v>
      </c>
    </row>
    <row r="2181" spans="1:21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s="12">
        <f>ROUND(E2181/D2181, 0)</f>
        <v>2</v>
      </c>
      <c r="G2181" t="s">
        <v>8218</v>
      </c>
      <c r="H2181" t="s">
        <v>8223</v>
      </c>
      <c r="I2181" t="s">
        <v>8245</v>
      </c>
      <c r="J2181">
        <v>1428725192</v>
      </c>
      <c r="K2181" s="9">
        <f>(J2181/86400) + DATE(1970,1,1)</f>
        <v>42105.171203703707</v>
      </c>
      <c r="L2181">
        <v>1426133192</v>
      </c>
      <c r="M2181" s="9">
        <f>(L2181/86400) + DATE(1970,1,1)</f>
        <v>42075.171203703707</v>
      </c>
      <c r="N2181" s="18">
        <f>YEAR(M2181)</f>
        <v>2015</v>
      </c>
      <c r="O2181" s="18">
        <f xml:space="preserve"> ROUND((J2181-L2181)/86400, 0)</f>
        <v>30</v>
      </c>
      <c r="P2181" t="b">
        <v>0</v>
      </c>
      <c r="Q2181">
        <v>21</v>
      </c>
      <c r="R2181" s="14">
        <f>IFERROR(ROUND(E2181/Q2181,2), "N/A")</f>
        <v>76.86</v>
      </c>
      <c r="S2181" t="b">
        <v>1</v>
      </c>
      <c r="T2181" t="s">
        <v>8283</v>
      </c>
      <c r="U2181" t="s">
        <v>8284</v>
      </c>
    </row>
    <row r="2182" spans="1:21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s="12">
        <f>ROUND(E2182/D2182, 0)</f>
        <v>1</v>
      </c>
      <c r="G2182" t="s">
        <v>8218</v>
      </c>
      <c r="H2182" t="s">
        <v>8223</v>
      </c>
      <c r="I2182" t="s">
        <v>8245</v>
      </c>
      <c r="J2182">
        <v>1447434268</v>
      </c>
      <c r="K2182" s="9">
        <f>(J2182/86400) + DATE(1970,1,1)</f>
        <v>42321.711435185185</v>
      </c>
      <c r="L2182">
        <v>1443801868</v>
      </c>
      <c r="M2182" s="9">
        <f>(L2182/86400) + DATE(1970,1,1)</f>
        <v>42279.669768518521</v>
      </c>
      <c r="N2182" s="18">
        <f>YEAR(M2182)</f>
        <v>2015</v>
      </c>
      <c r="O2182" s="18">
        <f xml:space="preserve"> ROUND((J2182-L2182)/86400, 0)</f>
        <v>42</v>
      </c>
      <c r="P2182" t="b">
        <v>0</v>
      </c>
      <c r="Q2182">
        <v>78</v>
      </c>
      <c r="R2182" s="14">
        <f>IFERROR(ROUND(E2182/Q2182,2), "N/A")</f>
        <v>68.709999999999994</v>
      </c>
      <c r="S2182" t="b">
        <v>1</v>
      </c>
      <c r="T2182" t="s">
        <v>8283</v>
      </c>
      <c r="U2182" t="s">
        <v>8284</v>
      </c>
    </row>
    <row r="2183" spans="1:21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s="12">
        <f>ROUND(E2183/D2183, 0)</f>
        <v>2</v>
      </c>
      <c r="G2183" t="s">
        <v>8218</v>
      </c>
      <c r="H2183" t="s">
        <v>8223</v>
      </c>
      <c r="I2183" t="s">
        <v>8245</v>
      </c>
      <c r="J2183">
        <v>1487635653</v>
      </c>
      <c r="K2183" s="9">
        <f>(J2183/86400) + DATE(1970,1,1)</f>
        <v>42787.005243055552</v>
      </c>
      <c r="L2183">
        <v>1486426053</v>
      </c>
      <c r="M2183" s="9">
        <f>(L2183/86400) + DATE(1970,1,1)</f>
        <v>42773.005243055552</v>
      </c>
      <c r="N2183" s="18">
        <f>YEAR(M2183)</f>
        <v>2017</v>
      </c>
      <c r="O2183" s="18">
        <f xml:space="preserve"> ROUND((J2183-L2183)/86400, 0)</f>
        <v>14</v>
      </c>
      <c r="P2183" t="b">
        <v>0</v>
      </c>
      <c r="Q2183">
        <v>53</v>
      </c>
      <c r="R2183" s="14">
        <f>IFERROR(ROUND(E2183/Q2183,2), "N/A")</f>
        <v>57.77</v>
      </c>
      <c r="S2183" t="b">
        <v>1</v>
      </c>
      <c r="T2183" t="s">
        <v>8291</v>
      </c>
      <c r="U2183" t="s">
        <v>8309</v>
      </c>
    </row>
    <row r="2184" spans="1:21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s="12">
        <f>ROUND(E2184/D2184, 0)</f>
        <v>5</v>
      </c>
      <c r="G2184" t="s">
        <v>8218</v>
      </c>
      <c r="H2184" t="s">
        <v>8228</v>
      </c>
      <c r="I2184" t="s">
        <v>8250</v>
      </c>
      <c r="J2184">
        <v>1412285825</v>
      </c>
      <c r="K2184" s="9">
        <f>(J2184/86400) + DATE(1970,1,1)</f>
        <v>41914.900752314818</v>
      </c>
      <c r="L2184">
        <v>1409261825</v>
      </c>
      <c r="M2184" s="9">
        <f>(L2184/86400) + DATE(1970,1,1)</f>
        <v>41879.900752314818</v>
      </c>
      <c r="N2184" s="18">
        <f>YEAR(M2184)</f>
        <v>2014</v>
      </c>
      <c r="O2184" s="18">
        <f xml:space="preserve"> ROUND((J2184-L2184)/86400, 0)</f>
        <v>35</v>
      </c>
      <c r="P2184" t="b">
        <v>0</v>
      </c>
      <c r="Q2184">
        <v>356</v>
      </c>
      <c r="R2184" s="14">
        <f>IFERROR(ROUND(E2184/Q2184,2), "N/A")</f>
        <v>44.17</v>
      </c>
      <c r="S2184" t="b">
        <v>1</v>
      </c>
      <c r="T2184" t="s">
        <v>8291</v>
      </c>
      <c r="U2184" t="s">
        <v>8309</v>
      </c>
    </row>
    <row r="2185" spans="1:21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s="12">
        <f>ROUND(E2185/D2185, 0)</f>
        <v>5</v>
      </c>
      <c r="G2185" t="s">
        <v>8218</v>
      </c>
      <c r="H2185" t="s">
        <v>8223</v>
      </c>
      <c r="I2185" t="s">
        <v>8245</v>
      </c>
      <c r="J2185">
        <v>1486616400</v>
      </c>
      <c r="K2185" s="9">
        <f>(J2185/86400) + DATE(1970,1,1)</f>
        <v>42775.208333333328</v>
      </c>
      <c r="L2185">
        <v>1484037977</v>
      </c>
      <c r="M2185" s="9">
        <f>(L2185/86400) + DATE(1970,1,1)</f>
        <v>42745.365474537037</v>
      </c>
      <c r="N2185" s="18">
        <f>YEAR(M2185)</f>
        <v>2017</v>
      </c>
      <c r="O2185" s="18">
        <f xml:space="preserve"> ROUND((J2185-L2185)/86400, 0)</f>
        <v>30</v>
      </c>
      <c r="P2185" t="b">
        <v>0</v>
      </c>
      <c r="Q2185">
        <v>279</v>
      </c>
      <c r="R2185" s="14">
        <f>IFERROR(ROUND(E2185/Q2185,2), "N/A")</f>
        <v>31.57</v>
      </c>
      <c r="S2185" t="b">
        <v>1</v>
      </c>
      <c r="T2185" t="s">
        <v>8291</v>
      </c>
      <c r="U2185" t="s">
        <v>8309</v>
      </c>
    </row>
    <row r="2186" spans="1:21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s="12">
        <f>ROUND(E2186/D2186, 0)</f>
        <v>3</v>
      </c>
      <c r="G2186" t="s">
        <v>8218</v>
      </c>
      <c r="H2186" t="s">
        <v>8223</v>
      </c>
      <c r="I2186" t="s">
        <v>8245</v>
      </c>
      <c r="J2186">
        <v>1453737600</v>
      </c>
      <c r="K2186" s="9">
        <f>(J2186/86400) + DATE(1970,1,1)</f>
        <v>42394.666666666672</v>
      </c>
      <c r="L2186">
        <v>1452530041</v>
      </c>
      <c r="M2186" s="9">
        <f>(L2186/86400) + DATE(1970,1,1)</f>
        <v>42380.690289351856</v>
      </c>
      <c r="N2186" s="18">
        <f>YEAR(M2186)</f>
        <v>2016</v>
      </c>
      <c r="O2186" s="18">
        <f xml:space="preserve"> ROUND((J2186-L2186)/86400, 0)</f>
        <v>14</v>
      </c>
      <c r="P2186" t="b">
        <v>1</v>
      </c>
      <c r="Q2186">
        <v>266</v>
      </c>
      <c r="R2186" s="14">
        <f>IFERROR(ROUND(E2186/Q2186,2), "N/A")</f>
        <v>107.05</v>
      </c>
      <c r="S2186" t="b">
        <v>1</v>
      </c>
      <c r="T2186" t="s">
        <v>8291</v>
      </c>
      <c r="U2186" t="s">
        <v>8309</v>
      </c>
    </row>
    <row r="2187" spans="1:21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s="12">
        <f>ROUND(E2187/D2187, 0)</f>
        <v>19</v>
      </c>
      <c r="G2187" t="s">
        <v>8218</v>
      </c>
      <c r="H2187" t="s">
        <v>8224</v>
      </c>
      <c r="I2187" t="s">
        <v>8246</v>
      </c>
      <c r="J2187">
        <v>1364286239</v>
      </c>
      <c r="K2187" s="9">
        <f>(J2187/86400) + DATE(1970,1,1)</f>
        <v>41359.349988425922</v>
      </c>
      <c r="L2187">
        <v>1360830239</v>
      </c>
      <c r="M2187" s="9">
        <f>(L2187/86400) + DATE(1970,1,1)</f>
        <v>41319.349988425922</v>
      </c>
      <c r="N2187" s="18">
        <f>YEAR(M2187)</f>
        <v>2013</v>
      </c>
      <c r="O2187" s="18">
        <f xml:space="preserve"> ROUND((J2187-L2187)/86400, 0)</f>
        <v>40</v>
      </c>
      <c r="P2187" t="b">
        <v>0</v>
      </c>
      <c r="Q2187">
        <v>623</v>
      </c>
      <c r="R2187" s="14">
        <f>IFERROR(ROUND(E2187/Q2187,2), "N/A")</f>
        <v>149.03</v>
      </c>
      <c r="S2187" t="b">
        <v>1</v>
      </c>
      <c r="T2187" t="s">
        <v>8291</v>
      </c>
      <c r="U2187" t="s">
        <v>8309</v>
      </c>
    </row>
    <row r="2188" spans="1:21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s="12">
        <f>ROUND(E2188/D2188, 0)</f>
        <v>1</v>
      </c>
      <c r="G2188" t="s">
        <v>8218</v>
      </c>
      <c r="H2188" t="s">
        <v>8223</v>
      </c>
      <c r="I2188" t="s">
        <v>8245</v>
      </c>
      <c r="J2188">
        <v>1473213600</v>
      </c>
      <c r="K2188" s="9">
        <f>(J2188/86400) + DATE(1970,1,1)</f>
        <v>42620.083333333328</v>
      </c>
      <c r="L2188">
        <v>1470062743</v>
      </c>
      <c r="M2188" s="9">
        <f>(L2188/86400) + DATE(1970,1,1)</f>
        <v>42583.615081018521</v>
      </c>
      <c r="N2188" s="18">
        <f>YEAR(M2188)</f>
        <v>2016</v>
      </c>
      <c r="O2188" s="18">
        <f xml:space="preserve"> ROUND((J2188-L2188)/86400, 0)</f>
        <v>36</v>
      </c>
      <c r="P2188" t="b">
        <v>0</v>
      </c>
      <c r="Q2188">
        <v>392</v>
      </c>
      <c r="R2188" s="14">
        <f>IFERROR(ROUND(E2188/Q2188,2), "N/A")</f>
        <v>55.96</v>
      </c>
      <c r="S2188" t="b">
        <v>1</v>
      </c>
      <c r="T2188" t="s">
        <v>8291</v>
      </c>
      <c r="U2188" t="s">
        <v>8309</v>
      </c>
    </row>
    <row r="2189" spans="1:21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s="12">
        <f>ROUND(E2189/D2189, 0)</f>
        <v>10</v>
      </c>
      <c r="G2189" t="s">
        <v>8218</v>
      </c>
      <c r="H2189" t="s">
        <v>8223</v>
      </c>
      <c r="I2189" t="s">
        <v>8245</v>
      </c>
      <c r="J2189">
        <v>1428033540</v>
      </c>
      <c r="K2189" s="9">
        <f>(J2189/86400) + DATE(1970,1,1)</f>
        <v>42097.165972222225</v>
      </c>
      <c r="L2189">
        <v>1425531666</v>
      </c>
      <c r="M2189" s="9">
        <f>(L2189/86400) + DATE(1970,1,1)</f>
        <v>42068.209097222221</v>
      </c>
      <c r="N2189" s="18">
        <f>YEAR(M2189)</f>
        <v>2015</v>
      </c>
      <c r="O2189" s="18">
        <f xml:space="preserve"> ROUND((J2189-L2189)/86400, 0)</f>
        <v>29</v>
      </c>
      <c r="P2189" t="b">
        <v>1</v>
      </c>
      <c r="Q2189">
        <v>3562</v>
      </c>
      <c r="R2189" s="14">
        <f>IFERROR(ROUND(E2189/Q2189,2), "N/A")</f>
        <v>56.97</v>
      </c>
      <c r="S2189" t="b">
        <v>1</v>
      </c>
      <c r="T2189" t="s">
        <v>8291</v>
      </c>
      <c r="U2189" t="s">
        <v>8309</v>
      </c>
    </row>
    <row r="2190" spans="1:21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s="12">
        <f>ROUND(E2190/D2190, 0)</f>
        <v>4</v>
      </c>
      <c r="G2190" t="s">
        <v>8218</v>
      </c>
      <c r="H2190" t="s">
        <v>8225</v>
      </c>
      <c r="I2190" t="s">
        <v>8247</v>
      </c>
      <c r="J2190">
        <v>1477414800</v>
      </c>
      <c r="K2190" s="9">
        <f>(J2190/86400) + DATE(1970,1,1)</f>
        <v>42668.708333333328</v>
      </c>
      <c r="L2190">
        <v>1474380241</v>
      </c>
      <c r="M2190" s="9">
        <f>(L2190/86400) + DATE(1970,1,1)</f>
        <v>42633.586122685185</v>
      </c>
      <c r="N2190" s="18">
        <f>YEAR(M2190)</f>
        <v>2016</v>
      </c>
      <c r="O2190" s="18">
        <f xml:space="preserve"> ROUND((J2190-L2190)/86400, 0)</f>
        <v>35</v>
      </c>
      <c r="P2190" t="b">
        <v>0</v>
      </c>
      <c r="Q2190">
        <v>514</v>
      </c>
      <c r="R2190" s="14">
        <f>IFERROR(ROUND(E2190/Q2190,2), "N/A")</f>
        <v>44.06</v>
      </c>
      <c r="S2190" t="b">
        <v>1</v>
      </c>
      <c r="T2190" t="s">
        <v>8291</v>
      </c>
      <c r="U2190" t="s">
        <v>8309</v>
      </c>
    </row>
    <row r="2191" spans="1:21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s="12">
        <f>ROUND(E2191/D2191, 0)</f>
        <v>5</v>
      </c>
      <c r="G2191" t="s">
        <v>8218</v>
      </c>
      <c r="H2191" t="s">
        <v>8224</v>
      </c>
      <c r="I2191" t="s">
        <v>8246</v>
      </c>
      <c r="J2191">
        <v>1461276000</v>
      </c>
      <c r="K2191" s="9">
        <f>(J2191/86400) + DATE(1970,1,1)</f>
        <v>42481.916666666672</v>
      </c>
      <c r="L2191">
        <v>1460055300</v>
      </c>
      <c r="M2191" s="9">
        <f>(L2191/86400) + DATE(1970,1,1)</f>
        <v>42467.788194444445</v>
      </c>
      <c r="N2191" s="18">
        <f>YEAR(M2191)</f>
        <v>2016</v>
      </c>
      <c r="O2191" s="18">
        <f xml:space="preserve"> ROUND((J2191-L2191)/86400, 0)</f>
        <v>14</v>
      </c>
      <c r="P2191" t="b">
        <v>0</v>
      </c>
      <c r="Q2191">
        <v>88</v>
      </c>
      <c r="R2191" s="14">
        <f>IFERROR(ROUND(E2191/Q2191,2), "N/A")</f>
        <v>68.63</v>
      </c>
      <c r="S2191" t="b">
        <v>1</v>
      </c>
      <c r="T2191" t="s">
        <v>8291</v>
      </c>
      <c r="U2191" t="s">
        <v>8309</v>
      </c>
    </row>
    <row r="2192" spans="1:21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s="12">
        <f>ROUND(E2192/D2192, 0)</f>
        <v>2</v>
      </c>
      <c r="G2192" t="s">
        <v>8218</v>
      </c>
      <c r="H2192" t="s">
        <v>8223</v>
      </c>
      <c r="I2192" t="s">
        <v>8245</v>
      </c>
      <c r="J2192">
        <v>1458716340</v>
      </c>
      <c r="K2192" s="9">
        <f>(J2192/86400) + DATE(1970,1,1)</f>
        <v>42452.290972222225</v>
      </c>
      <c r="L2192">
        <v>1455721204</v>
      </c>
      <c r="M2192" s="9">
        <f>(L2192/86400) + DATE(1970,1,1)</f>
        <v>42417.625046296293</v>
      </c>
      <c r="N2192" s="18">
        <f>YEAR(M2192)</f>
        <v>2016</v>
      </c>
      <c r="O2192" s="18">
        <f xml:space="preserve"> ROUND((J2192-L2192)/86400, 0)</f>
        <v>35</v>
      </c>
      <c r="P2192" t="b">
        <v>0</v>
      </c>
      <c r="Q2192">
        <v>537</v>
      </c>
      <c r="R2192" s="14">
        <f>IFERROR(ROUND(E2192/Q2192,2), "N/A")</f>
        <v>65.319999999999993</v>
      </c>
      <c r="S2192" t="b">
        <v>1</v>
      </c>
      <c r="T2192" t="s">
        <v>8291</v>
      </c>
      <c r="U2192" t="s">
        <v>8309</v>
      </c>
    </row>
    <row r="2193" spans="1:21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s="12">
        <f>ROUND(E2193/D2193, 0)</f>
        <v>1</v>
      </c>
      <c r="G2193" t="s">
        <v>8218</v>
      </c>
      <c r="H2193" t="s">
        <v>8224</v>
      </c>
      <c r="I2193" t="s">
        <v>8246</v>
      </c>
      <c r="J2193">
        <v>1487102427</v>
      </c>
      <c r="K2193" s="9">
        <f>(J2193/86400) + DATE(1970,1,1)</f>
        <v>42780.833645833336</v>
      </c>
      <c r="L2193">
        <v>1486065627</v>
      </c>
      <c r="M2193" s="9">
        <f>(L2193/86400) + DATE(1970,1,1)</f>
        <v>42768.833645833336</v>
      </c>
      <c r="N2193" s="18">
        <f>YEAR(M2193)</f>
        <v>2017</v>
      </c>
      <c r="O2193" s="18">
        <f xml:space="preserve"> ROUND((J2193-L2193)/86400, 0)</f>
        <v>12</v>
      </c>
      <c r="P2193" t="b">
        <v>0</v>
      </c>
      <c r="Q2193">
        <v>25</v>
      </c>
      <c r="R2193" s="14">
        <f>IFERROR(ROUND(E2193/Q2193,2), "N/A")</f>
        <v>35.92</v>
      </c>
      <c r="S2193" t="b">
        <v>1</v>
      </c>
      <c r="T2193" t="s">
        <v>8291</v>
      </c>
      <c r="U2193" t="s">
        <v>8309</v>
      </c>
    </row>
    <row r="2194" spans="1:21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s="12">
        <f>ROUND(E2194/D2194, 0)</f>
        <v>11</v>
      </c>
      <c r="G2194" t="s">
        <v>8218</v>
      </c>
      <c r="H2194" t="s">
        <v>8224</v>
      </c>
      <c r="I2194" t="s">
        <v>8246</v>
      </c>
      <c r="J2194">
        <v>1481842800</v>
      </c>
      <c r="K2194" s="9">
        <f>(J2194/86400) + DATE(1970,1,1)</f>
        <v>42719.958333333328</v>
      </c>
      <c r="L2194">
        <v>1479414344</v>
      </c>
      <c r="M2194" s="9">
        <f>(L2194/86400) + DATE(1970,1,1)</f>
        <v>42691.8512037037</v>
      </c>
      <c r="N2194" s="18">
        <f>YEAR(M2194)</f>
        <v>2016</v>
      </c>
      <c r="O2194" s="18">
        <f xml:space="preserve"> ROUND((J2194-L2194)/86400, 0)</f>
        <v>28</v>
      </c>
      <c r="P2194" t="b">
        <v>0</v>
      </c>
      <c r="Q2194">
        <v>3238</v>
      </c>
      <c r="R2194" s="14">
        <f>IFERROR(ROUND(E2194/Q2194,2), "N/A")</f>
        <v>40.07</v>
      </c>
      <c r="S2194" t="b">
        <v>1</v>
      </c>
      <c r="T2194" t="s">
        <v>8291</v>
      </c>
      <c r="U2194" t="s">
        <v>8309</v>
      </c>
    </row>
    <row r="2195" spans="1:21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s="12">
        <f>ROUND(E2195/D2195, 0)</f>
        <v>5</v>
      </c>
      <c r="G2195" t="s">
        <v>8218</v>
      </c>
      <c r="H2195" t="s">
        <v>8223</v>
      </c>
      <c r="I2195" t="s">
        <v>8245</v>
      </c>
      <c r="J2195">
        <v>1479704340</v>
      </c>
      <c r="K2195" s="9">
        <f>(J2195/86400) + DATE(1970,1,1)</f>
        <v>42695.207638888889</v>
      </c>
      <c r="L2195">
        <v>1477043072</v>
      </c>
      <c r="M2195" s="9">
        <f>(L2195/86400) + DATE(1970,1,1)</f>
        <v>42664.405925925923</v>
      </c>
      <c r="N2195" s="18">
        <f>YEAR(M2195)</f>
        <v>2016</v>
      </c>
      <c r="O2195" s="18">
        <f xml:space="preserve"> ROUND((J2195-L2195)/86400, 0)</f>
        <v>31</v>
      </c>
      <c r="P2195" t="b">
        <v>0</v>
      </c>
      <c r="Q2195">
        <v>897</v>
      </c>
      <c r="R2195" s="14">
        <f>IFERROR(ROUND(E2195/Q2195,2), "N/A")</f>
        <v>75.650000000000006</v>
      </c>
      <c r="S2195" t="b">
        <v>1</v>
      </c>
      <c r="T2195" t="s">
        <v>8291</v>
      </c>
      <c r="U2195" t="s">
        <v>8309</v>
      </c>
    </row>
    <row r="2196" spans="1:21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s="12">
        <f>ROUND(E2196/D2196, 0)</f>
        <v>5</v>
      </c>
      <c r="G2196" t="s">
        <v>8218</v>
      </c>
      <c r="H2196" t="s">
        <v>8223</v>
      </c>
      <c r="I2196" t="s">
        <v>8245</v>
      </c>
      <c r="J2196">
        <v>1459012290</v>
      </c>
      <c r="K2196" s="9">
        <f>(J2196/86400) + DATE(1970,1,1)</f>
        <v>42455.716319444444</v>
      </c>
      <c r="L2196">
        <v>1456423890</v>
      </c>
      <c r="M2196" s="9">
        <f>(L2196/86400) + DATE(1970,1,1)</f>
        <v>42425.757986111115</v>
      </c>
      <c r="N2196" s="18">
        <f>YEAR(M2196)</f>
        <v>2016</v>
      </c>
      <c r="O2196" s="18">
        <f xml:space="preserve"> ROUND((J2196-L2196)/86400, 0)</f>
        <v>30</v>
      </c>
      <c r="P2196" t="b">
        <v>0</v>
      </c>
      <c r="Q2196">
        <v>878</v>
      </c>
      <c r="R2196" s="14">
        <f>IFERROR(ROUND(E2196/Q2196,2), "N/A")</f>
        <v>61.2</v>
      </c>
      <c r="S2196" t="b">
        <v>1</v>
      </c>
      <c r="T2196" t="s">
        <v>8291</v>
      </c>
      <c r="U2196" t="s">
        <v>8309</v>
      </c>
    </row>
    <row r="2197" spans="1:21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s="12">
        <f>ROUND(E2197/D2197, 0)</f>
        <v>1</v>
      </c>
      <c r="G2197" t="s">
        <v>8218</v>
      </c>
      <c r="H2197" t="s">
        <v>8223</v>
      </c>
      <c r="I2197" t="s">
        <v>8245</v>
      </c>
      <c r="J2197">
        <v>1439317900</v>
      </c>
      <c r="K2197" s="9">
        <f>(J2197/86400) + DATE(1970,1,1)</f>
        <v>42227.771990740745</v>
      </c>
      <c r="L2197">
        <v>1436725900</v>
      </c>
      <c r="M2197" s="9">
        <f>(L2197/86400) + DATE(1970,1,1)</f>
        <v>42197.771990740745</v>
      </c>
      <c r="N2197" s="18">
        <f>YEAR(M2197)</f>
        <v>2015</v>
      </c>
      <c r="O2197" s="18">
        <f xml:space="preserve"> ROUND((J2197-L2197)/86400, 0)</f>
        <v>30</v>
      </c>
      <c r="P2197" t="b">
        <v>0</v>
      </c>
      <c r="Q2197">
        <v>115</v>
      </c>
      <c r="R2197" s="14">
        <f>IFERROR(ROUND(E2197/Q2197,2), "N/A")</f>
        <v>48.13</v>
      </c>
      <c r="S2197" t="b">
        <v>1</v>
      </c>
      <c r="T2197" t="s">
        <v>8291</v>
      </c>
      <c r="U2197" t="s">
        <v>8309</v>
      </c>
    </row>
    <row r="2198" spans="1:21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s="12">
        <f>ROUND(E2198/D2198, 0)</f>
        <v>1</v>
      </c>
      <c r="G2198" t="s">
        <v>8218</v>
      </c>
      <c r="H2198" t="s">
        <v>8223</v>
      </c>
      <c r="I2198" t="s">
        <v>8245</v>
      </c>
      <c r="J2198">
        <v>1480662000</v>
      </c>
      <c r="K2198" s="9">
        <f>(J2198/86400) + DATE(1970,1,1)</f>
        <v>42706.291666666672</v>
      </c>
      <c r="L2198">
        <v>1478000502</v>
      </c>
      <c r="M2198" s="9">
        <f>(L2198/86400) + DATE(1970,1,1)</f>
        <v>42675.487291666665</v>
      </c>
      <c r="N2198" s="18">
        <f>YEAR(M2198)</f>
        <v>2016</v>
      </c>
      <c r="O2198" s="18">
        <f xml:space="preserve"> ROUND((J2198-L2198)/86400, 0)</f>
        <v>31</v>
      </c>
      <c r="P2198" t="b">
        <v>0</v>
      </c>
      <c r="Q2198">
        <v>234</v>
      </c>
      <c r="R2198" s="14">
        <f>IFERROR(ROUND(E2198/Q2198,2), "N/A")</f>
        <v>68.11</v>
      </c>
      <c r="S2198" t="b">
        <v>1</v>
      </c>
      <c r="T2198" t="s">
        <v>8291</v>
      </c>
      <c r="U2198" t="s">
        <v>8309</v>
      </c>
    </row>
    <row r="2199" spans="1:21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s="12">
        <f>ROUND(E2199/D2199, 0)</f>
        <v>10</v>
      </c>
      <c r="G2199" t="s">
        <v>8218</v>
      </c>
      <c r="H2199" t="s">
        <v>8223</v>
      </c>
      <c r="I2199" t="s">
        <v>8245</v>
      </c>
      <c r="J2199">
        <v>1425132059</v>
      </c>
      <c r="K2199" s="9">
        <f>(J2199/86400) + DATE(1970,1,1)</f>
        <v>42063.584016203706</v>
      </c>
      <c r="L2199">
        <v>1422540059</v>
      </c>
      <c r="M2199" s="9">
        <f>(L2199/86400) + DATE(1970,1,1)</f>
        <v>42033.584016203706</v>
      </c>
      <c r="N2199" s="18">
        <f>YEAR(M2199)</f>
        <v>2015</v>
      </c>
      <c r="O2199" s="18">
        <f xml:space="preserve"> ROUND((J2199-L2199)/86400, 0)</f>
        <v>30</v>
      </c>
      <c r="P2199" t="b">
        <v>0</v>
      </c>
      <c r="Q2199">
        <v>4330</v>
      </c>
      <c r="R2199" s="14">
        <f>IFERROR(ROUND(E2199/Q2199,2), "N/A")</f>
        <v>65.89</v>
      </c>
      <c r="S2199" t="b">
        <v>1</v>
      </c>
      <c r="T2199" t="s">
        <v>8291</v>
      </c>
      <c r="U2199" t="s">
        <v>8309</v>
      </c>
    </row>
    <row r="2200" spans="1:21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s="12">
        <f>ROUND(E2200/D2200, 0)</f>
        <v>1</v>
      </c>
      <c r="G2200" t="s">
        <v>8218</v>
      </c>
      <c r="H2200" t="s">
        <v>8223</v>
      </c>
      <c r="I2200" t="s">
        <v>8245</v>
      </c>
      <c r="J2200">
        <v>1447507200</v>
      </c>
      <c r="K2200" s="9">
        <f>(J2200/86400) + DATE(1970,1,1)</f>
        <v>42322.555555555555</v>
      </c>
      <c r="L2200">
        <v>1444911600</v>
      </c>
      <c r="M2200" s="9">
        <f>(L2200/86400) + DATE(1970,1,1)</f>
        <v>42292.513888888891</v>
      </c>
      <c r="N2200" s="18">
        <f>YEAR(M2200)</f>
        <v>2015</v>
      </c>
      <c r="O2200" s="18">
        <f xml:space="preserve"> ROUND((J2200-L2200)/86400, 0)</f>
        <v>30</v>
      </c>
      <c r="P2200" t="b">
        <v>0</v>
      </c>
      <c r="Q2200">
        <v>651</v>
      </c>
      <c r="R2200" s="14">
        <f>IFERROR(ROUND(E2200/Q2200,2), "N/A")</f>
        <v>81.650000000000006</v>
      </c>
      <c r="S2200" t="b">
        <v>1</v>
      </c>
      <c r="T2200" t="s">
        <v>8291</v>
      </c>
      <c r="U2200" t="s">
        <v>8309</v>
      </c>
    </row>
    <row r="2201" spans="1:21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s="12">
        <f>ROUND(E2201/D2201, 0)</f>
        <v>1</v>
      </c>
      <c r="G2201" t="s">
        <v>8218</v>
      </c>
      <c r="H2201" t="s">
        <v>8240</v>
      </c>
      <c r="I2201" t="s">
        <v>8248</v>
      </c>
      <c r="J2201">
        <v>1444903198</v>
      </c>
      <c r="K2201" s="9">
        <f>(J2201/86400) + DATE(1970,1,1)</f>
        <v>42292.416643518518</v>
      </c>
      <c r="L2201">
        <v>1442311198</v>
      </c>
      <c r="M2201" s="9">
        <f>(L2201/86400) + DATE(1970,1,1)</f>
        <v>42262.416643518518</v>
      </c>
      <c r="N2201" s="18">
        <f>YEAR(M2201)</f>
        <v>2015</v>
      </c>
      <c r="O2201" s="18">
        <f xml:space="preserve"> ROUND((J2201-L2201)/86400, 0)</f>
        <v>30</v>
      </c>
      <c r="P2201" t="b">
        <v>1</v>
      </c>
      <c r="Q2201">
        <v>251</v>
      </c>
      <c r="R2201" s="14">
        <f>IFERROR(ROUND(E2201/Q2201,2), "N/A")</f>
        <v>52.7</v>
      </c>
      <c r="S2201" t="b">
        <v>1</v>
      </c>
      <c r="T2201" t="s">
        <v>8291</v>
      </c>
      <c r="U2201" t="s">
        <v>8309</v>
      </c>
    </row>
    <row r="2202" spans="1:21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s="12">
        <f>ROUND(E2202/D2202, 0)</f>
        <v>5</v>
      </c>
      <c r="G2202" t="s">
        <v>8218</v>
      </c>
      <c r="H2202" t="s">
        <v>8224</v>
      </c>
      <c r="I2202" t="s">
        <v>8246</v>
      </c>
      <c r="J2202">
        <v>1436151600</v>
      </c>
      <c r="K2202" s="9">
        <f>(J2202/86400) + DATE(1970,1,1)</f>
        <v>42191.125</v>
      </c>
      <c r="L2202">
        <v>1433775668</v>
      </c>
      <c r="M2202" s="9">
        <f>(L2202/86400) + DATE(1970,1,1)</f>
        <v>42163.625787037032</v>
      </c>
      <c r="N2202" s="18">
        <f>YEAR(M2202)</f>
        <v>2015</v>
      </c>
      <c r="O2202" s="18">
        <f xml:space="preserve"> ROUND((J2202-L2202)/86400, 0)</f>
        <v>27</v>
      </c>
      <c r="P2202" t="b">
        <v>0</v>
      </c>
      <c r="Q2202">
        <v>263</v>
      </c>
      <c r="R2202" s="14">
        <f>IFERROR(ROUND(E2202/Q2202,2), "N/A")</f>
        <v>41.23</v>
      </c>
      <c r="S2202" t="b">
        <v>1</v>
      </c>
      <c r="T2202" t="s">
        <v>8291</v>
      </c>
      <c r="U2202" t="s">
        <v>8309</v>
      </c>
    </row>
    <row r="2203" spans="1:21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s="12">
        <f>ROUND(E2203/D2203, 0)</f>
        <v>4</v>
      </c>
      <c r="G2203" t="s">
        <v>8218</v>
      </c>
      <c r="H2203" t="s">
        <v>8224</v>
      </c>
      <c r="I2203" t="s">
        <v>8246</v>
      </c>
      <c r="J2203">
        <v>1358367565</v>
      </c>
      <c r="K2203" s="9">
        <f>(J2203/86400) + DATE(1970,1,1)</f>
        <v>41290.846817129626</v>
      </c>
      <c r="L2203">
        <v>1357157965</v>
      </c>
      <c r="M2203" s="9">
        <f>(L2203/86400) + DATE(1970,1,1)</f>
        <v>41276.846817129626</v>
      </c>
      <c r="N2203" s="18">
        <f>YEAR(M2203)</f>
        <v>2013</v>
      </c>
      <c r="O2203" s="18">
        <f xml:space="preserve"> ROUND((J2203-L2203)/86400, 0)</f>
        <v>14</v>
      </c>
      <c r="P2203" t="b">
        <v>0</v>
      </c>
      <c r="Q2203">
        <v>28</v>
      </c>
      <c r="R2203" s="14">
        <f>IFERROR(ROUND(E2203/Q2203,2), "N/A")</f>
        <v>15.04</v>
      </c>
      <c r="S2203" t="b">
        <v>1</v>
      </c>
      <c r="T2203" t="s">
        <v>8283</v>
      </c>
      <c r="U2203" t="s">
        <v>8288</v>
      </c>
    </row>
    <row r="2204" spans="1:21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s="12">
        <f>ROUND(E2204/D2204, 0)</f>
        <v>7</v>
      </c>
      <c r="G2204" t="s">
        <v>8218</v>
      </c>
      <c r="H2204" t="s">
        <v>8223</v>
      </c>
      <c r="I2204" t="s">
        <v>8245</v>
      </c>
      <c r="J2204">
        <v>1351801368</v>
      </c>
      <c r="K2204" s="9">
        <f>(J2204/86400) + DATE(1970,1,1)</f>
        <v>41214.849166666667</v>
      </c>
      <c r="L2204">
        <v>1349209368</v>
      </c>
      <c r="M2204" s="9">
        <f>(L2204/86400) + DATE(1970,1,1)</f>
        <v>41184.849166666667</v>
      </c>
      <c r="N2204" s="18">
        <f>YEAR(M2204)</f>
        <v>2012</v>
      </c>
      <c r="O2204" s="18">
        <f xml:space="preserve"> ROUND((J2204-L2204)/86400, 0)</f>
        <v>30</v>
      </c>
      <c r="P2204" t="b">
        <v>0</v>
      </c>
      <c r="Q2204">
        <v>721</v>
      </c>
      <c r="R2204" s="14">
        <f>IFERROR(ROUND(E2204/Q2204,2), "N/A")</f>
        <v>39.07</v>
      </c>
      <c r="S2204" t="b">
        <v>1</v>
      </c>
      <c r="T2204" t="s">
        <v>8283</v>
      </c>
      <c r="U2204" t="s">
        <v>8288</v>
      </c>
    </row>
    <row r="2205" spans="1:21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s="12">
        <f>ROUND(E2205/D2205, 0)</f>
        <v>1</v>
      </c>
      <c r="G2205" t="s">
        <v>8218</v>
      </c>
      <c r="H2205" t="s">
        <v>8228</v>
      </c>
      <c r="I2205" t="s">
        <v>8250</v>
      </c>
      <c r="J2205">
        <v>1443127082</v>
      </c>
      <c r="K2205" s="9">
        <f>(J2205/86400) + DATE(1970,1,1)</f>
        <v>42271.85974537037</v>
      </c>
      <c r="L2205">
        <v>1440535082</v>
      </c>
      <c r="M2205" s="9">
        <f>(L2205/86400) + DATE(1970,1,1)</f>
        <v>42241.85974537037</v>
      </c>
      <c r="N2205" s="18">
        <f>YEAR(M2205)</f>
        <v>2015</v>
      </c>
      <c r="O2205" s="18">
        <f xml:space="preserve"> ROUND((J2205-L2205)/86400, 0)</f>
        <v>30</v>
      </c>
      <c r="P2205" t="b">
        <v>0</v>
      </c>
      <c r="Q2205">
        <v>50</v>
      </c>
      <c r="R2205" s="14">
        <f>IFERROR(ROUND(E2205/Q2205,2), "N/A")</f>
        <v>43.82</v>
      </c>
      <c r="S2205" t="b">
        <v>1</v>
      </c>
      <c r="T2205" t="s">
        <v>8283</v>
      </c>
      <c r="U2205" t="s">
        <v>8288</v>
      </c>
    </row>
    <row r="2206" spans="1:21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s="12">
        <f>ROUND(E2206/D2206, 0)</f>
        <v>1</v>
      </c>
      <c r="G2206" t="s">
        <v>8218</v>
      </c>
      <c r="H2206" t="s">
        <v>8223</v>
      </c>
      <c r="I2206" t="s">
        <v>8245</v>
      </c>
      <c r="J2206">
        <v>1362814119</v>
      </c>
      <c r="K2206" s="9">
        <f>(J2206/86400) + DATE(1970,1,1)</f>
        <v>41342.311562499999</v>
      </c>
      <c r="L2206">
        <v>1360222119</v>
      </c>
      <c r="M2206" s="9">
        <f>(L2206/86400) + DATE(1970,1,1)</f>
        <v>41312.311562499999</v>
      </c>
      <c r="N2206" s="18">
        <f>YEAR(M2206)</f>
        <v>2013</v>
      </c>
      <c r="O2206" s="18">
        <f xml:space="preserve"> ROUND((J2206-L2206)/86400, 0)</f>
        <v>30</v>
      </c>
      <c r="P2206" t="b">
        <v>0</v>
      </c>
      <c r="Q2206">
        <v>73</v>
      </c>
      <c r="R2206" s="14">
        <f>IFERROR(ROUND(E2206/Q2206,2), "N/A")</f>
        <v>27.3</v>
      </c>
      <c r="S2206" t="b">
        <v>1</v>
      </c>
      <c r="T2206" t="s">
        <v>8283</v>
      </c>
      <c r="U2206" t="s">
        <v>8288</v>
      </c>
    </row>
    <row r="2207" spans="1:21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s="12">
        <f>ROUND(E2207/D2207, 0)</f>
        <v>2</v>
      </c>
      <c r="G2207" t="s">
        <v>8218</v>
      </c>
      <c r="H2207" t="s">
        <v>8223</v>
      </c>
      <c r="I2207" t="s">
        <v>8245</v>
      </c>
      <c r="J2207">
        <v>1338579789</v>
      </c>
      <c r="K2207" s="9">
        <f>(J2207/86400) + DATE(1970,1,1)</f>
        <v>41061.821631944447</v>
      </c>
      <c r="L2207">
        <v>1335987789</v>
      </c>
      <c r="M2207" s="9">
        <f>(L2207/86400) + DATE(1970,1,1)</f>
        <v>41031.821631944447</v>
      </c>
      <c r="N2207" s="18">
        <f>YEAR(M2207)</f>
        <v>2012</v>
      </c>
      <c r="O2207" s="18">
        <f xml:space="preserve"> ROUND((J2207-L2207)/86400, 0)</f>
        <v>30</v>
      </c>
      <c r="P2207" t="b">
        <v>0</v>
      </c>
      <c r="Q2207">
        <v>27</v>
      </c>
      <c r="R2207" s="14">
        <f>IFERROR(ROUND(E2207/Q2207,2), "N/A")</f>
        <v>42.22</v>
      </c>
      <c r="S2207" t="b">
        <v>1</v>
      </c>
      <c r="T2207" t="s">
        <v>8283</v>
      </c>
      <c r="U2207" t="s">
        <v>8288</v>
      </c>
    </row>
    <row r="2208" spans="1:21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s="12">
        <f>ROUND(E2208/D2208, 0)</f>
        <v>1</v>
      </c>
      <c r="G2208" t="s">
        <v>8218</v>
      </c>
      <c r="H2208" t="s">
        <v>8223</v>
      </c>
      <c r="I2208" t="s">
        <v>8245</v>
      </c>
      <c r="J2208">
        <v>1334556624</v>
      </c>
      <c r="K2208" s="9">
        <f>(J2208/86400) + DATE(1970,1,1)</f>
        <v>41015.257222222222</v>
      </c>
      <c r="L2208">
        <v>1333001424</v>
      </c>
      <c r="M2208" s="9">
        <f>(L2208/86400) + DATE(1970,1,1)</f>
        <v>40997.257222222222</v>
      </c>
      <c r="N2208" s="18">
        <f>YEAR(M2208)</f>
        <v>2012</v>
      </c>
      <c r="O2208" s="18">
        <f xml:space="preserve"> ROUND((J2208-L2208)/86400, 0)</f>
        <v>18</v>
      </c>
      <c r="P2208" t="b">
        <v>0</v>
      </c>
      <c r="Q2208">
        <v>34</v>
      </c>
      <c r="R2208" s="14">
        <f>IFERROR(ROUND(E2208/Q2208,2), "N/A")</f>
        <v>33.24</v>
      </c>
      <c r="S2208" t="b">
        <v>1</v>
      </c>
      <c r="T2208" t="s">
        <v>8283</v>
      </c>
      <c r="U2208" t="s">
        <v>8288</v>
      </c>
    </row>
    <row r="2209" spans="1:21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s="12">
        <f>ROUND(E2209/D2209, 0)</f>
        <v>1</v>
      </c>
      <c r="G2209" t="s">
        <v>8218</v>
      </c>
      <c r="H2209" t="s">
        <v>8223</v>
      </c>
      <c r="I2209" t="s">
        <v>8245</v>
      </c>
      <c r="J2209">
        <v>1384580373</v>
      </c>
      <c r="K2209" s="9">
        <f>(J2209/86400) + DATE(1970,1,1)</f>
        <v>41594.235798611109</v>
      </c>
      <c r="L2209">
        <v>1381984773</v>
      </c>
      <c r="M2209" s="9">
        <f>(L2209/86400) + DATE(1970,1,1)</f>
        <v>41564.194131944445</v>
      </c>
      <c r="N2209" s="18">
        <f>YEAR(M2209)</f>
        <v>2013</v>
      </c>
      <c r="O2209" s="18">
        <f xml:space="preserve"> ROUND((J2209-L2209)/86400, 0)</f>
        <v>30</v>
      </c>
      <c r="P2209" t="b">
        <v>0</v>
      </c>
      <c r="Q2209">
        <v>7</v>
      </c>
      <c r="R2209" s="14">
        <f>IFERROR(ROUND(E2209/Q2209,2), "N/A")</f>
        <v>285.70999999999998</v>
      </c>
      <c r="S2209" t="b">
        <v>1</v>
      </c>
      <c r="T2209" t="s">
        <v>8283</v>
      </c>
      <c r="U2209" t="s">
        <v>8288</v>
      </c>
    </row>
    <row r="2210" spans="1:21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s="12">
        <f>ROUND(E2210/D2210, 0)</f>
        <v>1</v>
      </c>
      <c r="G2210" t="s">
        <v>8218</v>
      </c>
      <c r="H2210" t="s">
        <v>8223</v>
      </c>
      <c r="I2210" t="s">
        <v>8245</v>
      </c>
      <c r="J2210">
        <v>1333771200</v>
      </c>
      <c r="K2210" s="9">
        <f>(J2210/86400) + DATE(1970,1,1)</f>
        <v>41006.166666666664</v>
      </c>
      <c r="L2210">
        <v>1328649026</v>
      </c>
      <c r="M2210" s="9">
        <f>(L2210/86400) + DATE(1970,1,1)</f>
        <v>40946.882245370369</v>
      </c>
      <c r="N2210" s="18">
        <f>YEAR(M2210)</f>
        <v>2012</v>
      </c>
      <c r="O2210" s="18">
        <f xml:space="preserve"> ROUND((J2210-L2210)/86400, 0)</f>
        <v>59</v>
      </c>
      <c r="P2210" t="b">
        <v>0</v>
      </c>
      <c r="Q2210">
        <v>24</v>
      </c>
      <c r="R2210" s="14">
        <f>IFERROR(ROUND(E2210/Q2210,2), "N/A")</f>
        <v>42.33</v>
      </c>
      <c r="S2210" t="b">
        <v>1</v>
      </c>
      <c r="T2210" t="s">
        <v>8283</v>
      </c>
      <c r="U2210" t="s">
        <v>8288</v>
      </c>
    </row>
    <row r="2211" spans="1:21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s="12">
        <f>ROUND(E2211/D2211, 0)</f>
        <v>2</v>
      </c>
      <c r="G2211" t="s">
        <v>8218</v>
      </c>
      <c r="H2211" t="s">
        <v>8224</v>
      </c>
      <c r="I2211" t="s">
        <v>8246</v>
      </c>
      <c r="J2211">
        <v>1397516400</v>
      </c>
      <c r="K2211" s="9">
        <f>(J2211/86400) + DATE(1970,1,1)</f>
        <v>41743.958333333336</v>
      </c>
      <c r="L2211">
        <v>1396524644</v>
      </c>
      <c r="M2211" s="9">
        <f>(L2211/86400) + DATE(1970,1,1)</f>
        <v>41732.479675925926</v>
      </c>
      <c r="N2211" s="18">
        <f>YEAR(M2211)</f>
        <v>2014</v>
      </c>
      <c r="O2211" s="18">
        <f xml:space="preserve"> ROUND((J2211-L2211)/86400, 0)</f>
        <v>11</v>
      </c>
      <c r="P2211" t="b">
        <v>0</v>
      </c>
      <c r="Q2211">
        <v>15</v>
      </c>
      <c r="R2211" s="14">
        <f>IFERROR(ROUND(E2211/Q2211,2), "N/A")</f>
        <v>50.27</v>
      </c>
      <c r="S2211" t="b">
        <v>1</v>
      </c>
      <c r="T2211" t="s">
        <v>8283</v>
      </c>
      <c r="U2211" t="s">
        <v>8288</v>
      </c>
    </row>
    <row r="2212" spans="1:21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s="12">
        <f>ROUND(E2212/D2212, 0)</f>
        <v>1</v>
      </c>
      <c r="G2212" t="s">
        <v>8218</v>
      </c>
      <c r="H2212" t="s">
        <v>8223</v>
      </c>
      <c r="I2212" t="s">
        <v>8245</v>
      </c>
      <c r="J2212">
        <v>1334424960</v>
      </c>
      <c r="K2212" s="9">
        <f>(J2212/86400) + DATE(1970,1,1)</f>
        <v>41013.733333333337</v>
      </c>
      <c r="L2212">
        <v>1329442510</v>
      </c>
      <c r="M2212" s="9">
        <f>(L2212/86400) + DATE(1970,1,1)</f>
        <v>40956.066087962965</v>
      </c>
      <c r="N2212" s="18">
        <f>YEAR(M2212)</f>
        <v>2012</v>
      </c>
      <c r="O2212" s="18">
        <f xml:space="preserve"> ROUND((J2212-L2212)/86400, 0)</f>
        <v>58</v>
      </c>
      <c r="P2212" t="b">
        <v>0</v>
      </c>
      <c r="Q2212">
        <v>72</v>
      </c>
      <c r="R2212" s="14">
        <f>IFERROR(ROUND(E2212/Q2212,2), "N/A")</f>
        <v>61.9</v>
      </c>
      <c r="S2212" t="b">
        <v>1</v>
      </c>
      <c r="T2212" t="s">
        <v>8283</v>
      </c>
      <c r="U2212" t="s">
        <v>8288</v>
      </c>
    </row>
    <row r="2213" spans="1:21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s="12">
        <f>ROUND(E2213/D2213, 0)</f>
        <v>2</v>
      </c>
      <c r="G2213" t="s">
        <v>8218</v>
      </c>
      <c r="H2213" t="s">
        <v>8223</v>
      </c>
      <c r="I2213" t="s">
        <v>8245</v>
      </c>
      <c r="J2213">
        <v>1397113140</v>
      </c>
      <c r="K2213" s="9">
        <f>(J2213/86400) + DATE(1970,1,1)</f>
        <v>41739.290972222225</v>
      </c>
      <c r="L2213">
        <v>1395168625</v>
      </c>
      <c r="M2213" s="9">
        <f>(L2213/86400) + DATE(1970,1,1)</f>
        <v>41716.785011574073</v>
      </c>
      <c r="N2213" s="18">
        <f>YEAR(M2213)</f>
        <v>2014</v>
      </c>
      <c r="O2213" s="18">
        <f xml:space="preserve"> ROUND((J2213-L2213)/86400, 0)</f>
        <v>23</v>
      </c>
      <c r="P2213" t="b">
        <v>0</v>
      </c>
      <c r="Q2213">
        <v>120</v>
      </c>
      <c r="R2213" s="14">
        <f>IFERROR(ROUND(E2213/Q2213,2), "N/A")</f>
        <v>40.75</v>
      </c>
      <c r="S2213" t="b">
        <v>1</v>
      </c>
      <c r="T2213" t="s">
        <v>8283</v>
      </c>
      <c r="U2213" t="s">
        <v>8288</v>
      </c>
    </row>
    <row r="2214" spans="1:21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s="12">
        <f>ROUND(E2214/D2214, 0)</f>
        <v>1</v>
      </c>
      <c r="G2214" t="s">
        <v>8218</v>
      </c>
      <c r="H2214" t="s">
        <v>8223</v>
      </c>
      <c r="I2214" t="s">
        <v>8245</v>
      </c>
      <c r="J2214">
        <v>1383526800</v>
      </c>
      <c r="K2214" s="9">
        <f>(J2214/86400) + DATE(1970,1,1)</f>
        <v>41582.041666666664</v>
      </c>
      <c r="L2214">
        <v>1380650177</v>
      </c>
      <c r="M2214" s="9">
        <f>(L2214/86400) + DATE(1970,1,1)</f>
        <v>41548.747418981482</v>
      </c>
      <c r="N2214" s="18">
        <f>YEAR(M2214)</f>
        <v>2013</v>
      </c>
      <c r="O2214" s="18">
        <f xml:space="preserve"> ROUND((J2214-L2214)/86400, 0)</f>
        <v>33</v>
      </c>
      <c r="P2214" t="b">
        <v>0</v>
      </c>
      <c r="Q2214">
        <v>123</v>
      </c>
      <c r="R2214" s="14">
        <f>IFERROR(ROUND(E2214/Q2214,2), "N/A")</f>
        <v>55.8</v>
      </c>
      <c r="S2214" t="b">
        <v>1</v>
      </c>
      <c r="T2214" t="s">
        <v>8283</v>
      </c>
      <c r="U2214" t="s">
        <v>8288</v>
      </c>
    </row>
    <row r="2215" spans="1:21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s="12">
        <f>ROUND(E2215/D2215, 0)</f>
        <v>2</v>
      </c>
      <c r="G2215" t="s">
        <v>8218</v>
      </c>
      <c r="H2215" t="s">
        <v>8223</v>
      </c>
      <c r="I2215" t="s">
        <v>8245</v>
      </c>
      <c r="J2215">
        <v>1431719379</v>
      </c>
      <c r="K2215" s="9">
        <f>(J2215/86400) + DATE(1970,1,1)</f>
        <v>42139.826145833329</v>
      </c>
      <c r="L2215">
        <v>1429127379</v>
      </c>
      <c r="M2215" s="9">
        <f>(L2215/86400) + DATE(1970,1,1)</f>
        <v>42109.826145833329</v>
      </c>
      <c r="N2215" s="18">
        <f>YEAR(M2215)</f>
        <v>2015</v>
      </c>
      <c r="O2215" s="18">
        <f xml:space="preserve"> ROUND((J2215-L2215)/86400, 0)</f>
        <v>30</v>
      </c>
      <c r="P2215" t="b">
        <v>0</v>
      </c>
      <c r="Q2215">
        <v>1</v>
      </c>
      <c r="R2215" s="14">
        <f>IFERROR(ROUND(E2215/Q2215,2), "N/A")</f>
        <v>10</v>
      </c>
      <c r="S2215" t="b">
        <v>1</v>
      </c>
      <c r="T2215" t="s">
        <v>8283</v>
      </c>
      <c r="U2215" t="s">
        <v>8288</v>
      </c>
    </row>
    <row r="2216" spans="1:21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s="12">
        <f>ROUND(E2216/D2216, 0)</f>
        <v>3</v>
      </c>
      <c r="G2216" t="s">
        <v>8218</v>
      </c>
      <c r="H2216" t="s">
        <v>8223</v>
      </c>
      <c r="I2216" t="s">
        <v>8245</v>
      </c>
      <c r="J2216">
        <v>1391713248</v>
      </c>
      <c r="K2216" s="9">
        <f>(J2216/86400) + DATE(1970,1,1)</f>
        <v>41676.792222222226</v>
      </c>
      <c r="L2216">
        <v>1389121248</v>
      </c>
      <c r="M2216" s="9">
        <f>(L2216/86400) + DATE(1970,1,1)</f>
        <v>41646.792222222226</v>
      </c>
      <c r="N2216" s="18">
        <f>YEAR(M2216)</f>
        <v>2014</v>
      </c>
      <c r="O2216" s="18">
        <f xml:space="preserve"> ROUND((J2216-L2216)/86400, 0)</f>
        <v>30</v>
      </c>
      <c r="P2216" t="b">
        <v>0</v>
      </c>
      <c r="Q2216">
        <v>24</v>
      </c>
      <c r="R2216" s="14">
        <f>IFERROR(ROUND(E2216/Q2216,2), "N/A")</f>
        <v>73.13</v>
      </c>
      <c r="S2216" t="b">
        <v>1</v>
      </c>
      <c r="T2216" t="s">
        <v>8283</v>
      </c>
      <c r="U2216" t="s">
        <v>8288</v>
      </c>
    </row>
    <row r="2217" spans="1:21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s="12">
        <f>ROUND(E2217/D2217, 0)</f>
        <v>2</v>
      </c>
      <c r="G2217" t="s">
        <v>8218</v>
      </c>
      <c r="H2217" t="s">
        <v>8223</v>
      </c>
      <c r="I2217" t="s">
        <v>8245</v>
      </c>
      <c r="J2217">
        <v>1331621940</v>
      </c>
      <c r="K2217" s="9">
        <f>(J2217/86400) + DATE(1970,1,1)</f>
        <v>40981.290972222225</v>
      </c>
      <c r="L2217">
        <v>1329671572</v>
      </c>
      <c r="M2217" s="9">
        <f>(L2217/86400) + DATE(1970,1,1)</f>
        <v>40958.717268518521</v>
      </c>
      <c r="N2217" s="18">
        <f>YEAR(M2217)</f>
        <v>2012</v>
      </c>
      <c r="O2217" s="18">
        <f xml:space="preserve"> ROUND((J2217-L2217)/86400, 0)</f>
        <v>23</v>
      </c>
      <c r="P2217" t="b">
        <v>0</v>
      </c>
      <c r="Q2217">
        <v>33</v>
      </c>
      <c r="R2217" s="14">
        <f>IFERROR(ROUND(E2217/Q2217,2), "N/A")</f>
        <v>26.06</v>
      </c>
      <c r="S2217" t="b">
        <v>1</v>
      </c>
      <c r="T2217" t="s">
        <v>8283</v>
      </c>
      <c r="U2217" t="s">
        <v>8288</v>
      </c>
    </row>
    <row r="2218" spans="1:21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s="12">
        <f>ROUND(E2218/D2218, 0)</f>
        <v>1</v>
      </c>
      <c r="G2218" t="s">
        <v>8218</v>
      </c>
      <c r="H2218" t="s">
        <v>8223</v>
      </c>
      <c r="I2218" t="s">
        <v>8245</v>
      </c>
      <c r="J2218">
        <v>1437674545</v>
      </c>
      <c r="K2218" s="9">
        <f>(J2218/86400) + DATE(1970,1,1)</f>
        <v>42208.75167824074</v>
      </c>
      <c r="L2218">
        <v>1436464945</v>
      </c>
      <c r="M2218" s="9">
        <f>(L2218/86400) + DATE(1970,1,1)</f>
        <v>42194.75167824074</v>
      </c>
      <c r="N2218" s="18">
        <f>YEAR(M2218)</f>
        <v>2015</v>
      </c>
      <c r="O2218" s="18">
        <f xml:space="preserve"> ROUND((J2218-L2218)/86400, 0)</f>
        <v>14</v>
      </c>
      <c r="P2218" t="b">
        <v>0</v>
      </c>
      <c r="Q2218">
        <v>14</v>
      </c>
      <c r="R2218" s="14">
        <f>IFERROR(ROUND(E2218/Q2218,2), "N/A")</f>
        <v>22.64</v>
      </c>
      <c r="S2218" t="b">
        <v>1</v>
      </c>
      <c r="T2218" t="s">
        <v>8283</v>
      </c>
      <c r="U2218" t="s">
        <v>8288</v>
      </c>
    </row>
    <row r="2219" spans="1:21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s="12">
        <f>ROUND(E2219/D2219, 0)</f>
        <v>1</v>
      </c>
      <c r="G2219" t="s">
        <v>8218</v>
      </c>
      <c r="H2219" t="s">
        <v>8223</v>
      </c>
      <c r="I2219" t="s">
        <v>8245</v>
      </c>
      <c r="J2219">
        <v>1446451200</v>
      </c>
      <c r="K2219" s="9">
        <f>(J2219/86400) + DATE(1970,1,1)</f>
        <v>42310.333333333328</v>
      </c>
      <c r="L2219">
        <v>1445539113</v>
      </c>
      <c r="M2219" s="9">
        <f>(L2219/86400) + DATE(1970,1,1)</f>
        <v>42299.776770833334</v>
      </c>
      <c r="N2219" s="18">
        <f>YEAR(M2219)</f>
        <v>2015</v>
      </c>
      <c r="O2219" s="18">
        <f xml:space="preserve"> ROUND((J2219-L2219)/86400, 0)</f>
        <v>11</v>
      </c>
      <c r="P2219" t="b">
        <v>0</v>
      </c>
      <c r="Q2219">
        <v>9</v>
      </c>
      <c r="R2219" s="14">
        <f>IFERROR(ROUND(E2219/Q2219,2), "N/A")</f>
        <v>47.22</v>
      </c>
      <c r="S2219" t="b">
        <v>1</v>
      </c>
      <c r="T2219" t="s">
        <v>8283</v>
      </c>
      <c r="U2219" t="s">
        <v>8288</v>
      </c>
    </row>
    <row r="2220" spans="1:21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s="12">
        <f>ROUND(E2220/D2220, 0)</f>
        <v>1</v>
      </c>
      <c r="G2220" t="s">
        <v>8218</v>
      </c>
      <c r="H2220" t="s">
        <v>8223</v>
      </c>
      <c r="I2220" t="s">
        <v>8245</v>
      </c>
      <c r="J2220">
        <v>1346198400</v>
      </c>
      <c r="K2220" s="9">
        <f>(J2220/86400) + DATE(1970,1,1)</f>
        <v>41150</v>
      </c>
      <c r="L2220">
        <v>1344281383</v>
      </c>
      <c r="M2220" s="9">
        <f>(L2220/86400) + DATE(1970,1,1)</f>
        <v>41127.812303240738</v>
      </c>
      <c r="N2220" s="18">
        <f>YEAR(M2220)</f>
        <v>2012</v>
      </c>
      <c r="O2220" s="18">
        <f xml:space="preserve"> ROUND((J2220-L2220)/86400, 0)</f>
        <v>22</v>
      </c>
      <c r="P2220" t="b">
        <v>0</v>
      </c>
      <c r="Q2220">
        <v>76</v>
      </c>
      <c r="R2220" s="14">
        <f>IFERROR(ROUND(E2220/Q2220,2), "N/A")</f>
        <v>32.32</v>
      </c>
      <c r="S2220" t="b">
        <v>1</v>
      </c>
      <c r="T2220" t="s">
        <v>8283</v>
      </c>
      <c r="U2220" t="s">
        <v>8288</v>
      </c>
    </row>
    <row r="2221" spans="1:21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s="12">
        <f>ROUND(E2221/D2221, 0)</f>
        <v>1</v>
      </c>
      <c r="G2221" t="s">
        <v>8218</v>
      </c>
      <c r="H2221" t="s">
        <v>8223</v>
      </c>
      <c r="I2221" t="s">
        <v>8245</v>
      </c>
      <c r="J2221">
        <v>1440004512</v>
      </c>
      <c r="K2221" s="9">
        <f>(J2221/86400) + DATE(1970,1,1)</f>
        <v>42235.718888888892</v>
      </c>
      <c r="L2221">
        <v>1437412512</v>
      </c>
      <c r="M2221" s="9">
        <f>(L2221/86400) + DATE(1970,1,1)</f>
        <v>42205.718888888892</v>
      </c>
      <c r="N2221" s="18">
        <f>YEAR(M2221)</f>
        <v>2015</v>
      </c>
      <c r="O2221" s="18">
        <f xml:space="preserve"> ROUND((J2221-L2221)/86400, 0)</f>
        <v>30</v>
      </c>
      <c r="P2221" t="b">
        <v>0</v>
      </c>
      <c r="Q2221">
        <v>19</v>
      </c>
      <c r="R2221" s="14">
        <f>IFERROR(ROUND(E2221/Q2221,2), "N/A")</f>
        <v>53.42</v>
      </c>
      <c r="S2221" t="b">
        <v>1</v>
      </c>
      <c r="T2221" t="s">
        <v>8283</v>
      </c>
      <c r="U2221" t="s">
        <v>8288</v>
      </c>
    </row>
    <row r="2222" spans="1:21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s="12">
        <f>ROUND(E2222/D2222, 0)</f>
        <v>1</v>
      </c>
      <c r="G2222" t="s">
        <v>8218</v>
      </c>
      <c r="H2222" t="s">
        <v>8223</v>
      </c>
      <c r="I2222" t="s">
        <v>8245</v>
      </c>
      <c r="J2222">
        <v>1374888436</v>
      </c>
      <c r="K2222" s="9">
        <f>(J2222/86400) + DATE(1970,1,1)</f>
        <v>41482.060601851852</v>
      </c>
      <c r="L2222">
        <v>1372296436</v>
      </c>
      <c r="M2222" s="9">
        <f>(L2222/86400) + DATE(1970,1,1)</f>
        <v>41452.060601851852</v>
      </c>
      <c r="N2222" s="18">
        <f>YEAR(M2222)</f>
        <v>2013</v>
      </c>
      <c r="O2222" s="18">
        <f xml:space="preserve"> ROUND((J2222-L2222)/86400, 0)</f>
        <v>30</v>
      </c>
      <c r="P2222" t="b">
        <v>0</v>
      </c>
      <c r="Q2222">
        <v>69</v>
      </c>
      <c r="R2222" s="14">
        <f>IFERROR(ROUND(E2222/Q2222,2), "N/A")</f>
        <v>51.3</v>
      </c>
      <c r="S2222" t="b">
        <v>1</v>
      </c>
      <c r="T2222" t="s">
        <v>8283</v>
      </c>
      <c r="U2222" t="s">
        <v>8288</v>
      </c>
    </row>
    <row r="2223" spans="1:21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s="12">
        <f>ROUND(E2223/D2223, 0)</f>
        <v>1</v>
      </c>
      <c r="G2223" t="s">
        <v>8218</v>
      </c>
      <c r="H2223" t="s">
        <v>8223</v>
      </c>
      <c r="I2223" t="s">
        <v>8245</v>
      </c>
      <c r="J2223">
        <v>1461369600</v>
      </c>
      <c r="K2223" s="9">
        <f>(J2223/86400) + DATE(1970,1,1)</f>
        <v>42483</v>
      </c>
      <c r="L2223">
        <v>1458748809</v>
      </c>
      <c r="M2223" s="9">
        <f>(L2223/86400) + DATE(1970,1,1)</f>
        <v>42452.666770833333</v>
      </c>
      <c r="N2223" s="18">
        <f>YEAR(M2223)</f>
        <v>2016</v>
      </c>
      <c r="O2223" s="18">
        <f xml:space="preserve"> ROUND((J2223-L2223)/86400, 0)</f>
        <v>30</v>
      </c>
      <c r="P2223" t="b">
        <v>0</v>
      </c>
      <c r="Q2223">
        <v>218</v>
      </c>
      <c r="R2223" s="14">
        <f>IFERROR(ROUND(E2223/Q2223,2), "N/A")</f>
        <v>37.200000000000003</v>
      </c>
      <c r="S2223" t="b">
        <v>1</v>
      </c>
      <c r="T2223" t="s">
        <v>8291</v>
      </c>
      <c r="U2223" t="s">
        <v>8309</v>
      </c>
    </row>
    <row r="2224" spans="1:21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s="12">
        <f>ROUND(E2224/D2224, 0)</f>
        <v>2</v>
      </c>
      <c r="G2224" t="s">
        <v>8218</v>
      </c>
      <c r="H2224" t="s">
        <v>8223</v>
      </c>
      <c r="I2224" t="s">
        <v>8245</v>
      </c>
      <c r="J2224">
        <v>1327776847</v>
      </c>
      <c r="K2224" s="9">
        <f>(J2224/86400) + DATE(1970,1,1)</f>
        <v>40936.787581018521</v>
      </c>
      <c r="L2224">
        <v>1325184847</v>
      </c>
      <c r="M2224" s="9">
        <f>(L2224/86400) + DATE(1970,1,1)</f>
        <v>40906.787581018521</v>
      </c>
      <c r="N2224" s="18">
        <f>YEAR(M2224)</f>
        <v>2011</v>
      </c>
      <c r="O2224" s="18">
        <f xml:space="preserve"> ROUND((J2224-L2224)/86400, 0)</f>
        <v>30</v>
      </c>
      <c r="P2224" t="b">
        <v>0</v>
      </c>
      <c r="Q2224">
        <v>30</v>
      </c>
      <c r="R2224" s="14">
        <f>IFERROR(ROUND(E2224/Q2224,2), "N/A")</f>
        <v>27.1</v>
      </c>
      <c r="S2224" t="b">
        <v>1</v>
      </c>
      <c r="T2224" t="s">
        <v>8291</v>
      </c>
      <c r="U2224" t="s">
        <v>8309</v>
      </c>
    </row>
    <row r="2225" spans="1:21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s="12">
        <f>ROUND(E2225/D2225, 0)</f>
        <v>1</v>
      </c>
      <c r="G2225" t="s">
        <v>8218</v>
      </c>
      <c r="H2225" t="s">
        <v>8228</v>
      </c>
      <c r="I2225" t="s">
        <v>8250</v>
      </c>
      <c r="J2225">
        <v>1435418568</v>
      </c>
      <c r="K2225" s="9">
        <f>(J2225/86400) + DATE(1970,1,1)</f>
        <v>42182.640833333338</v>
      </c>
      <c r="L2225">
        <v>1432826568</v>
      </c>
      <c r="M2225" s="9">
        <f>(L2225/86400) + DATE(1970,1,1)</f>
        <v>42152.640833333338</v>
      </c>
      <c r="N2225" s="18">
        <f>YEAR(M2225)</f>
        <v>2015</v>
      </c>
      <c r="O2225" s="18">
        <f xml:space="preserve"> ROUND((J2225-L2225)/86400, 0)</f>
        <v>30</v>
      </c>
      <c r="P2225" t="b">
        <v>0</v>
      </c>
      <c r="Q2225">
        <v>100</v>
      </c>
      <c r="R2225" s="14">
        <f>IFERROR(ROUND(E2225/Q2225,2), "N/A")</f>
        <v>206.31</v>
      </c>
      <c r="S2225" t="b">
        <v>1</v>
      </c>
      <c r="T2225" t="s">
        <v>8291</v>
      </c>
      <c r="U2225" t="s">
        <v>8309</v>
      </c>
    </row>
    <row r="2226" spans="1:21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s="12">
        <f>ROUND(E2226/D2226, 0)</f>
        <v>2</v>
      </c>
      <c r="G2226" t="s">
        <v>8218</v>
      </c>
      <c r="H2226" t="s">
        <v>8223</v>
      </c>
      <c r="I2226" t="s">
        <v>8245</v>
      </c>
      <c r="J2226">
        <v>1477767600</v>
      </c>
      <c r="K2226" s="9">
        <f>(J2226/86400) + DATE(1970,1,1)</f>
        <v>42672.791666666672</v>
      </c>
      <c r="L2226">
        <v>1475337675</v>
      </c>
      <c r="M2226" s="9">
        <f>(L2226/86400) + DATE(1970,1,1)</f>
        <v>42644.667534722219</v>
      </c>
      <c r="N2226" s="18">
        <f>YEAR(M2226)</f>
        <v>2016</v>
      </c>
      <c r="O2226" s="18">
        <f xml:space="preserve"> ROUND((J2226-L2226)/86400, 0)</f>
        <v>28</v>
      </c>
      <c r="P2226" t="b">
        <v>0</v>
      </c>
      <c r="Q2226">
        <v>296</v>
      </c>
      <c r="R2226" s="14">
        <f>IFERROR(ROUND(E2226/Q2226,2), "N/A")</f>
        <v>82.15</v>
      </c>
      <c r="S2226" t="b">
        <v>1</v>
      </c>
      <c r="T2226" t="s">
        <v>8291</v>
      </c>
      <c r="U2226" t="s">
        <v>8309</v>
      </c>
    </row>
    <row r="2227" spans="1:21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s="12">
        <f>ROUND(E2227/D2227, 0)</f>
        <v>9</v>
      </c>
      <c r="G2227" t="s">
        <v>8218</v>
      </c>
      <c r="H2227" t="s">
        <v>8224</v>
      </c>
      <c r="I2227" t="s">
        <v>8246</v>
      </c>
      <c r="J2227">
        <v>1411326015</v>
      </c>
      <c r="K2227" s="9">
        <f>(J2227/86400) + DATE(1970,1,1)</f>
        <v>41903.79184027778</v>
      </c>
      <c r="L2227">
        <v>1408734015</v>
      </c>
      <c r="M2227" s="9">
        <f>(L2227/86400) + DATE(1970,1,1)</f>
        <v>41873.79184027778</v>
      </c>
      <c r="N2227" s="18">
        <f>YEAR(M2227)</f>
        <v>2014</v>
      </c>
      <c r="O2227" s="18">
        <f xml:space="preserve"> ROUND((J2227-L2227)/86400, 0)</f>
        <v>30</v>
      </c>
      <c r="P2227" t="b">
        <v>0</v>
      </c>
      <c r="Q2227">
        <v>1204</v>
      </c>
      <c r="R2227" s="14">
        <f>IFERROR(ROUND(E2227/Q2227,2), "N/A")</f>
        <v>164.8</v>
      </c>
      <c r="S2227" t="b">
        <v>1</v>
      </c>
      <c r="T2227" t="s">
        <v>8291</v>
      </c>
      <c r="U2227" t="s">
        <v>8309</v>
      </c>
    </row>
    <row r="2228" spans="1:21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s="12">
        <f>ROUND(E2228/D2228, 0)</f>
        <v>1</v>
      </c>
      <c r="G2228" t="s">
        <v>8218</v>
      </c>
      <c r="H2228" t="s">
        <v>8223</v>
      </c>
      <c r="I2228" t="s">
        <v>8245</v>
      </c>
      <c r="J2228">
        <v>1455253140</v>
      </c>
      <c r="K2228" s="9">
        <f>(J2228/86400) + DATE(1970,1,1)</f>
        <v>42412.207638888889</v>
      </c>
      <c r="L2228">
        <v>1452625822</v>
      </c>
      <c r="M2228" s="9">
        <f>(L2228/86400) + DATE(1970,1,1)</f>
        <v>42381.79886574074</v>
      </c>
      <c r="N2228" s="18">
        <f>YEAR(M2228)</f>
        <v>2016</v>
      </c>
      <c r="O2228" s="18">
        <f xml:space="preserve"> ROUND((J2228-L2228)/86400, 0)</f>
        <v>30</v>
      </c>
      <c r="P2228" t="b">
        <v>0</v>
      </c>
      <c r="Q2228">
        <v>321</v>
      </c>
      <c r="R2228" s="14">
        <f>IFERROR(ROUND(E2228/Q2228,2), "N/A")</f>
        <v>60.82</v>
      </c>
      <c r="S2228" t="b">
        <v>1</v>
      </c>
      <c r="T2228" t="s">
        <v>8291</v>
      </c>
      <c r="U2228" t="s">
        <v>8309</v>
      </c>
    </row>
    <row r="2229" spans="1:21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s="12">
        <f>ROUND(E2229/D2229, 0)</f>
        <v>2</v>
      </c>
      <c r="G2229" t="s">
        <v>8218</v>
      </c>
      <c r="H2229" t="s">
        <v>8224</v>
      </c>
      <c r="I2229" t="s">
        <v>8246</v>
      </c>
      <c r="J2229">
        <v>1384374155</v>
      </c>
      <c r="K2229" s="9">
        <f>(J2229/86400) + DATE(1970,1,1)</f>
        <v>41591.849016203705</v>
      </c>
      <c r="L2229">
        <v>1381778555</v>
      </c>
      <c r="M2229" s="9">
        <f>(L2229/86400) + DATE(1970,1,1)</f>
        <v>41561.807349537034</v>
      </c>
      <c r="N2229" s="18">
        <f>YEAR(M2229)</f>
        <v>2013</v>
      </c>
      <c r="O2229" s="18">
        <f xml:space="preserve"> ROUND((J2229-L2229)/86400, 0)</f>
        <v>30</v>
      </c>
      <c r="P2229" t="b">
        <v>0</v>
      </c>
      <c r="Q2229">
        <v>301</v>
      </c>
      <c r="R2229" s="14">
        <f>IFERROR(ROUND(E2229/Q2229,2), "N/A")</f>
        <v>67.97</v>
      </c>
      <c r="S2229" t="b">
        <v>1</v>
      </c>
      <c r="T2229" t="s">
        <v>8291</v>
      </c>
      <c r="U2229" t="s">
        <v>8309</v>
      </c>
    </row>
    <row r="2230" spans="1:21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s="12">
        <f>ROUND(E2230/D2230, 0)</f>
        <v>12</v>
      </c>
      <c r="G2230" t="s">
        <v>8218</v>
      </c>
      <c r="H2230" t="s">
        <v>8235</v>
      </c>
      <c r="I2230" t="s">
        <v>8248</v>
      </c>
      <c r="J2230">
        <v>1439707236</v>
      </c>
      <c r="K2230" s="9">
        <f>(J2230/86400) + DATE(1970,1,1)</f>
        <v>42232.278194444443</v>
      </c>
      <c r="L2230">
        <v>1437115236</v>
      </c>
      <c r="M2230" s="9">
        <f>(L2230/86400) + DATE(1970,1,1)</f>
        <v>42202.278194444443</v>
      </c>
      <c r="N2230" s="18">
        <f>YEAR(M2230)</f>
        <v>2015</v>
      </c>
      <c r="O2230" s="18">
        <f xml:space="preserve"> ROUND((J2230-L2230)/86400, 0)</f>
        <v>30</v>
      </c>
      <c r="P2230" t="b">
        <v>0</v>
      </c>
      <c r="Q2230">
        <v>144</v>
      </c>
      <c r="R2230" s="14">
        <f>IFERROR(ROUND(E2230/Q2230,2), "N/A")</f>
        <v>81.56</v>
      </c>
      <c r="S2230" t="b">
        <v>1</v>
      </c>
      <c r="T2230" t="s">
        <v>8291</v>
      </c>
      <c r="U2230" t="s">
        <v>8309</v>
      </c>
    </row>
    <row r="2231" spans="1:21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s="12">
        <f>ROUND(E2231/D2231, 0)</f>
        <v>2</v>
      </c>
      <c r="G2231" t="s">
        <v>8218</v>
      </c>
      <c r="H2231" t="s">
        <v>8223</v>
      </c>
      <c r="I2231" t="s">
        <v>8245</v>
      </c>
      <c r="J2231">
        <v>1378180800</v>
      </c>
      <c r="K2231" s="9">
        <f>(J2231/86400) + DATE(1970,1,1)</f>
        <v>41520.166666666664</v>
      </c>
      <c r="L2231">
        <v>1375113391</v>
      </c>
      <c r="M2231" s="9">
        <f>(L2231/86400) + DATE(1970,1,1)</f>
        <v>41484.664247685185</v>
      </c>
      <c r="N2231" s="18">
        <f>YEAR(M2231)</f>
        <v>2013</v>
      </c>
      <c r="O2231" s="18">
        <f xml:space="preserve"> ROUND((J2231-L2231)/86400, 0)</f>
        <v>36</v>
      </c>
      <c r="P2231" t="b">
        <v>0</v>
      </c>
      <c r="Q2231">
        <v>539</v>
      </c>
      <c r="R2231" s="14">
        <f>IFERROR(ROUND(E2231/Q2231,2), "N/A")</f>
        <v>25.43</v>
      </c>
      <c r="S2231" t="b">
        <v>1</v>
      </c>
      <c r="T2231" t="s">
        <v>8291</v>
      </c>
      <c r="U2231" t="s">
        <v>8309</v>
      </c>
    </row>
    <row r="2232" spans="1:21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s="12">
        <f>ROUND(E2232/D2232, 0)</f>
        <v>1</v>
      </c>
      <c r="G2232" t="s">
        <v>8218</v>
      </c>
      <c r="H2232" t="s">
        <v>8223</v>
      </c>
      <c r="I2232" t="s">
        <v>8245</v>
      </c>
      <c r="J2232">
        <v>1398460127</v>
      </c>
      <c r="K2232" s="9">
        <f>(J2232/86400) + DATE(1970,1,1)</f>
        <v>41754.881099537037</v>
      </c>
      <c r="L2232">
        <v>1395868127</v>
      </c>
      <c r="M2232" s="9">
        <f>(L2232/86400) + DATE(1970,1,1)</f>
        <v>41724.881099537037</v>
      </c>
      <c r="N2232" s="18">
        <f>YEAR(M2232)</f>
        <v>2014</v>
      </c>
      <c r="O2232" s="18">
        <f xml:space="preserve"> ROUND((J2232-L2232)/86400, 0)</f>
        <v>30</v>
      </c>
      <c r="P2232" t="b">
        <v>0</v>
      </c>
      <c r="Q2232">
        <v>498</v>
      </c>
      <c r="R2232" s="14">
        <f>IFERROR(ROUND(E2232/Q2232,2), "N/A")</f>
        <v>21.5</v>
      </c>
      <c r="S2232" t="b">
        <v>1</v>
      </c>
      <c r="T2232" t="s">
        <v>8291</v>
      </c>
      <c r="U2232" t="s">
        <v>8309</v>
      </c>
    </row>
    <row r="2233" spans="1:21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s="12">
        <f>ROUND(E2233/D2233, 0)</f>
        <v>12</v>
      </c>
      <c r="G2233" t="s">
        <v>8218</v>
      </c>
      <c r="H2233" t="s">
        <v>8223</v>
      </c>
      <c r="I2233" t="s">
        <v>8245</v>
      </c>
      <c r="J2233">
        <v>1372136400</v>
      </c>
      <c r="K2233" s="9">
        <f>(J2233/86400) + DATE(1970,1,1)</f>
        <v>41450.208333333336</v>
      </c>
      <c r="L2233">
        <v>1369864301</v>
      </c>
      <c r="M2233" s="9">
        <f>(L2233/86400) + DATE(1970,1,1)</f>
        <v>41423.910891203705</v>
      </c>
      <c r="N2233" s="18">
        <f>YEAR(M2233)</f>
        <v>2013</v>
      </c>
      <c r="O2233" s="18">
        <f xml:space="preserve"> ROUND((J2233-L2233)/86400, 0)</f>
        <v>26</v>
      </c>
      <c r="P2233" t="b">
        <v>0</v>
      </c>
      <c r="Q2233">
        <v>1113</v>
      </c>
      <c r="R2233" s="14">
        <f>IFERROR(ROUND(E2233/Q2233,2), "N/A")</f>
        <v>27.23</v>
      </c>
      <c r="S2233" t="b">
        <v>1</v>
      </c>
      <c r="T2233" t="s">
        <v>8291</v>
      </c>
      <c r="U2233" t="s">
        <v>8309</v>
      </c>
    </row>
    <row r="2234" spans="1:21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s="12">
        <f>ROUND(E2234/D2234, 0)</f>
        <v>5</v>
      </c>
      <c r="G2234" t="s">
        <v>8218</v>
      </c>
      <c r="H2234" t="s">
        <v>8223</v>
      </c>
      <c r="I2234" t="s">
        <v>8245</v>
      </c>
      <c r="J2234">
        <v>1405738800</v>
      </c>
      <c r="K2234" s="9">
        <f>(J2234/86400) + DATE(1970,1,1)</f>
        <v>41839.125</v>
      </c>
      <c r="L2234">
        <v>1402945408</v>
      </c>
      <c r="M2234" s="9">
        <f>(L2234/86400) + DATE(1970,1,1)</f>
        <v>41806.794074074074</v>
      </c>
      <c r="N2234" s="18">
        <f>YEAR(M2234)</f>
        <v>2014</v>
      </c>
      <c r="O2234" s="18">
        <f xml:space="preserve"> ROUND((J2234-L2234)/86400, 0)</f>
        <v>32</v>
      </c>
      <c r="P2234" t="b">
        <v>0</v>
      </c>
      <c r="Q2234">
        <v>988</v>
      </c>
      <c r="R2234" s="14">
        <f>IFERROR(ROUND(E2234/Q2234,2), "N/A")</f>
        <v>25.09</v>
      </c>
      <c r="S2234" t="b">
        <v>1</v>
      </c>
      <c r="T2234" t="s">
        <v>8291</v>
      </c>
      <c r="U2234" t="s">
        <v>8309</v>
      </c>
    </row>
    <row r="2235" spans="1:21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s="12">
        <f>ROUND(E2235/D2235, 0)</f>
        <v>3</v>
      </c>
      <c r="G2235" t="s">
        <v>8218</v>
      </c>
      <c r="H2235" t="s">
        <v>8224</v>
      </c>
      <c r="I2235" t="s">
        <v>8246</v>
      </c>
      <c r="J2235">
        <v>1450051200</v>
      </c>
      <c r="K2235" s="9">
        <f>(J2235/86400) + DATE(1970,1,1)</f>
        <v>42352</v>
      </c>
      <c r="L2235">
        <v>1448269539</v>
      </c>
      <c r="M2235" s="9">
        <f>(L2235/86400) + DATE(1970,1,1)</f>
        <v>42331.378923611112</v>
      </c>
      <c r="N2235" s="18">
        <f>YEAR(M2235)</f>
        <v>2015</v>
      </c>
      <c r="O2235" s="18">
        <f xml:space="preserve"> ROUND((J2235-L2235)/86400, 0)</f>
        <v>21</v>
      </c>
      <c r="P2235" t="b">
        <v>0</v>
      </c>
      <c r="Q2235">
        <v>391</v>
      </c>
      <c r="R2235" s="14">
        <f>IFERROR(ROUND(E2235/Q2235,2), "N/A")</f>
        <v>21.23</v>
      </c>
      <c r="S2235" t="b">
        <v>1</v>
      </c>
      <c r="T2235" t="s">
        <v>8291</v>
      </c>
      <c r="U2235" t="s">
        <v>8309</v>
      </c>
    </row>
    <row r="2236" spans="1:21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s="12">
        <f>ROUND(E2236/D2236, 0)</f>
        <v>12</v>
      </c>
      <c r="G2236" t="s">
        <v>8218</v>
      </c>
      <c r="H2236" t="s">
        <v>8223</v>
      </c>
      <c r="I2236" t="s">
        <v>8245</v>
      </c>
      <c r="J2236">
        <v>1483645647</v>
      </c>
      <c r="K2236" s="9">
        <f>(J2236/86400) + DATE(1970,1,1)</f>
        <v>42740.824618055558</v>
      </c>
      <c r="L2236">
        <v>1481053647</v>
      </c>
      <c r="M2236" s="9">
        <f>(L2236/86400) + DATE(1970,1,1)</f>
        <v>42710.824618055558</v>
      </c>
      <c r="N2236" s="18">
        <f>YEAR(M2236)</f>
        <v>2016</v>
      </c>
      <c r="O2236" s="18">
        <f xml:space="preserve"> ROUND((J2236-L2236)/86400, 0)</f>
        <v>30</v>
      </c>
      <c r="P2236" t="b">
        <v>0</v>
      </c>
      <c r="Q2236">
        <v>28</v>
      </c>
      <c r="R2236" s="14">
        <f>IFERROR(ROUND(E2236/Q2236,2), "N/A")</f>
        <v>41.61</v>
      </c>
      <c r="S2236" t="b">
        <v>1</v>
      </c>
      <c r="T2236" t="s">
        <v>8291</v>
      </c>
      <c r="U2236" t="s">
        <v>8309</v>
      </c>
    </row>
    <row r="2237" spans="1:21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s="12">
        <f>ROUND(E2237/D2237, 0)</f>
        <v>2</v>
      </c>
      <c r="G2237" t="s">
        <v>8218</v>
      </c>
      <c r="H2237" t="s">
        <v>8228</v>
      </c>
      <c r="I2237" t="s">
        <v>8250</v>
      </c>
      <c r="J2237">
        <v>1427585511</v>
      </c>
      <c r="K2237" s="9">
        <f>(J2237/86400) + DATE(1970,1,1)</f>
        <v>42091.980451388888</v>
      </c>
      <c r="L2237">
        <v>1424997111</v>
      </c>
      <c r="M2237" s="9">
        <f>(L2237/86400) + DATE(1970,1,1)</f>
        <v>42062.022118055553</v>
      </c>
      <c r="N2237" s="18">
        <f>YEAR(M2237)</f>
        <v>2015</v>
      </c>
      <c r="O2237" s="18">
        <f xml:space="preserve"> ROUND((J2237-L2237)/86400, 0)</f>
        <v>30</v>
      </c>
      <c r="P2237" t="b">
        <v>0</v>
      </c>
      <c r="Q2237">
        <v>147</v>
      </c>
      <c r="R2237" s="14">
        <f>IFERROR(ROUND(E2237/Q2237,2), "N/A")</f>
        <v>135.59</v>
      </c>
      <c r="S2237" t="b">
        <v>1</v>
      </c>
      <c r="T2237" t="s">
        <v>8291</v>
      </c>
      <c r="U2237" t="s">
        <v>8309</v>
      </c>
    </row>
    <row r="2238" spans="1:21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s="12">
        <f>ROUND(E2238/D2238, 0)</f>
        <v>5</v>
      </c>
      <c r="G2238" t="s">
        <v>8218</v>
      </c>
      <c r="H2238" t="s">
        <v>8223</v>
      </c>
      <c r="I2238" t="s">
        <v>8245</v>
      </c>
      <c r="J2238">
        <v>1454338123</v>
      </c>
      <c r="K2238" s="9">
        <f>(J2238/86400) + DATE(1970,1,1)</f>
        <v>42401.617164351846</v>
      </c>
      <c r="L2238">
        <v>1451746123</v>
      </c>
      <c r="M2238" s="9">
        <f>(L2238/86400) + DATE(1970,1,1)</f>
        <v>42371.617164351846</v>
      </c>
      <c r="N2238" s="18">
        <f>YEAR(M2238)</f>
        <v>2016</v>
      </c>
      <c r="O2238" s="18">
        <f xml:space="preserve"> ROUND((J2238-L2238)/86400, 0)</f>
        <v>30</v>
      </c>
      <c r="P2238" t="b">
        <v>0</v>
      </c>
      <c r="Q2238">
        <v>680</v>
      </c>
      <c r="R2238" s="14">
        <f>IFERROR(ROUND(E2238/Q2238,2), "N/A")</f>
        <v>22.12</v>
      </c>
      <c r="S2238" t="b">
        <v>1</v>
      </c>
      <c r="T2238" t="s">
        <v>8291</v>
      </c>
      <c r="U2238" t="s">
        <v>8309</v>
      </c>
    </row>
    <row r="2239" spans="1:21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s="12">
        <f>ROUND(E2239/D2239, 0)</f>
        <v>4</v>
      </c>
      <c r="G2239" t="s">
        <v>8218</v>
      </c>
      <c r="H2239" t="s">
        <v>8223</v>
      </c>
      <c r="I2239" t="s">
        <v>8245</v>
      </c>
      <c r="J2239">
        <v>1415779140</v>
      </c>
      <c r="K2239" s="9">
        <f>(J2239/86400) + DATE(1970,1,1)</f>
        <v>41955.332638888889</v>
      </c>
      <c r="L2239">
        <v>1412294683</v>
      </c>
      <c r="M2239" s="9">
        <f>(L2239/86400) + DATE(1970,1,1)</f>
        <v>41915.003275462965</v>
      </c>
      <c r="N2239" s="18">
        <f>YEAR(M2239)</f>
        <v>2014</v>
      </c>
      <c r="O2239" s="18">
        <f xml:space="preserve"> ROUND((J2239-L2239)/86400, 0)</f>
        <v>40</v>
      </c>
      <c r="P2239" t="b">
        <v>0</v>
      </c>
      <c r="Q2239">
        <v>983</v>
      </c>
      <c r="R2239" s="14">
        <f>IFERROR(ROUND(E2239/Q2239,2), "N/A")</f>
        <v>64.63</v>
      </c>
      <c r="S2239" t="b">
        <v>1</v>
      </c>
      <c r="T2239" t="s">
        <v>8291</v>
      </c>
      <c r="U2239" t="s">
        <v>8309</v>
      </c>
    </row>
    <row r="2240" spans="1:21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s="12">
        <f>ROUND(E2240/D2240, 0)</f>
        <v>1</v>
      </c>
      <c r="G2240" t="s">
        <v>8218</v>
      </c>
      <c r="H2240" t="s">
        <v>8235</v>
      </c>
      <c r="I2240" t="s">
        <v>8248</v>
      </c>
      <c r="J2240">
        <v>1489157716</v>
      </c>
      <c r="K2240" s="9">
        <f>(J2240/86400) + DATE(1970,1,1)</f>
        <v>42804.621712962966</v>
      </c>
      <c r="L2240">
        <v>1486565716</v>
      </c>
      <c r="M2240" s="9">
        <f>(L2240/86400) + DATE(1970,1,1)</f>
        <v>42774.621712962966</v>
      </c>
      <c r="N2240" s="18">
        <f>YEAR(M2240)</f>
        <v>2017</v>
      </c>
      <c r="O2240" s="18">
        <f xml:space="preserve"> ROUND((J2240-L2240)/86400, 0)</f>
        <v>30</v>
      </c>
      <c r="P2240" t="b">
        <v>0</v>
      </c>
      <c r="Q2240">
        <v>79</v>
      </c>
      <c r="R2240" s="14">
        <f>IFERROR(ROUND(E2240/Q2240,2), "N/A")</f>
        <v>69.569999999999993</v>
      </c>
      <c r="S2240" t="b">
        <v>1</v>
      </c>
      <c r="T2240" t="s">
        <v>8291</v>
      </c>
      <c r="U2240" t="s">
        <v>8309</v>
      </c>
    </row>
    <row r="2241" spans="1:21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s="12">
        <f>ROUND(E2241/D2241, 0)</f>
        <v>1</v>
      </c>
      <c r="G2241" t="s">
        <v>8218</v>
      </c>
      <c r="H2241" t="s">
        <v>8223</v>
      </c>
      <c r="I2241" t="s">
        <v>8245</v>
      </c>
      <c r="J2241">
        <v>1385870520</v>
      </c>
      <c r="K2241" s="9">
        <f>(J2241/86400) + DATE(1970,1,1)</f>
        <v>41609.168055555558</v>
      </c>
      <c r="L2241">
        <v>1382742014</v>
      </c>
      <c r="M2241" s="9">
        <f>(L2241/86400) + DATE(1970,1,1)</f>
        <v>41572.958495370374</v>
      </c>
      <c r="N2241" s="18">
        <f>YEAR(M2241)</f>
        <v>2013</v>
      </c>
      <c r="O2241" s="18">
        <f xml:space="preserve"> ROUND((J2241-L2241)/86400, 0)</f>
        <v>36</v>
      </c>
      <c r="P2241" t="b">
        <v>0</v>
      </c>
      <c r="Q2241">
        <v>426</v>
      </c>
      <c r="R2241" s="14">
        <f>IFERROR(ROUND(E2241/Q2241,2), "N/A")</f>
        <v>75.13</v>
      </c>
      <c r="S2241" t="b">
        <v>1</v>
      </c>
      <c r="T2241" t="s">
        <v>8291</v>
      </c>
      <c r="U2241" t="s">
        <v>8309</v>
      </c>
    </row>
    <row r="2242" spans="1:21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s="12">
        <f>ROUND(E2242/D2242, 0)</f>
        <v>3</v>
      </c>
      <c r="G2242" t="s">
        <v>8218</v>
      </c>
      <c r="H2242" t="s">
        <v>8223</v>
      </c>
      <c r="I2242" t="s">
        <v>8245</v>
      </c>
      <c r="J2242">
        <v>1461354544</v>
      </c>
      <c r="K2242" s="9">
        <f>(J2242/86400) + DATE(1970,1,1)</f>
        <v>42482.825740740736</v>
      </c>
      <c r="L2242">
        <v>1458762544</v>
      </c>
      <c r="M2242" s="9">
        <f>(L2242/86400) + DATE(1970,1,1)</f>
        <v>42452.825740740736</v>
      </c>
      <c r="N2242" s="18">
        <f>YEAR(M2242)</f>
        <v>2016</v>
      </c>
      <c r="O2242" s="18">
        <f xml:space="preserve"> ROUND((J2242-L2242)/86400, 0)</f>
        <v>30</v>
      </c>
      <c r="P2242" t="b">
        <v>0</v>
      </c>
      <c r="Q2242">
        <v>96</v>
      </c>
      <c r="R2242" s="14">
        <f>IFERROR(ROUND(E2242/Q2242,2), "N/A")</f>
        <v>140.97999999999999</v>
      </c>
      <c r="S2242" t="b">
        <v>1</v>
      </c>
      <c r="T2242" t="s">
        <v>8291</v>
      </c>
      <c r="U2242" t="s">
        <v>8309</v>
      </c>
    </row>
    <row r="2243" spans="1:21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s="12">
        <f>ROUND(E2243/D2243, 0)</f>
        <v>8</v>
      </c>
      <c r="G2243" t="s">
        <v>8218</v>
      </c>
      <c r="H2243" t="s">
        <v>8224</v>
      </c>
      <c r="I2243" t="s">
        <v>8246</v>
      </c>
      <c r="J2243">
        <v>1488484300</v>
      </c>
      <c r="K2243" s="9">
        <f>(J2243/86400) + DATE(1970,1,1)</f>
        <v>42796.827546296292</v>
      </c>
      <c r="L2243">
        <v>1485892300</v>
      </c>
      <c r="M2243" s="9">
        <f>(L2243/86400) + DATE(1970,1,1)</f>
        <v>42766.827546296292</v>
      </c>
      <c r="N2243" s="18">
        <f>YEAR(M2243)</f>
        <v>2017</v>
      </c>
      <c r="O2243" s="18">
        <f xml:space="preserve"> ROUND((J2243-L2243)/86400, 0)</f>
        <v>30</v>
      </c>
      <c r="P2243" t="b">
        <v>0</v>
      </c>
      <c r="Q2243">
        <v>163</v>
      </c>
      <c r="R2243" s="14">
        <f>IFERROR(ROUND(E2243/Q2243,2), "N/A")</f>
        <v>49.47</v>
      </c>
      <c r="S2243" t="b">
        <v>1</v>
      </c>
      <c r="T2243" t="s">
        <v>8291</v>
      </c>
      <c r="U2243" t="s">
        <v>8309</v>
      </c>
    </row>
    <row r="2244" spans="1:21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s="12">
        <f>ROUND(E2244/D2244, 0)</f>
        <v>14</v>
      </c>
      <c r="G2244" t="s">
        <v>8218</v>
      </c>
      <c r="H2244" t="s">
        <v>8223</v>
      </c>
      <c r="I2244" t="s">
        <v>8245</v>
      </c>
      <c r="J2244">
        <v>1385521320</v>
      </c>
      <c r="K2244" s="9">
        <f>(J2244/86400) + DATE(1970,1,1)</f>
        <v>41605.126388888893</v>
      </c>
      <c r="L2244">
        <v>1382449733</v>
      </c>
      <c r="M2244" s="9">
        <f>(L2244/86400) + DATE(1970,1,1)</f>
        <v>41569.575613425928</v>
      </c>
      <c r="N2244" s="18">
        <f>YEAR(M2244)</f>
        <v>2013</v>
      </c>
      <c r="O2244" s="18">
        <f xml:space="preserve"> ROUND((J2244-L2244)/86400, 0)</f>
        <v>36</v>
      </c>
      <c r="P2244" t="b">
        <v>0</v>
      </c>
      <c r="Q2244">
        <v>2525</v>
      </c>
      <c r="R2244" s="14">
        <f>IFERROR(ROUND(E2244/Q2244,2), "N/A")</f>
        <v>53.87</v>
      </c>
      <c r="S2244" t="b">
        <v>1</v>
      </c>
      <c r="T2244" t="s">
        <v>8291</v>
      </c>
      <c r="U2244" t="s">
        <v>8309</v>
      </c>
    </row>
    <row r="2245" spans="1:21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s="12">
        <f>ROUND(E2245/D2245, 0)</f>
        <v>9303</v>
      </c>
      <c r="G2245" t="s">
        <v>8218</v>
      </c>
      <c r="H2245" t="s">
        <v>8223</v>
      </c>
      <c r="I2245" t="s">
        <v>8245</v>
      </c>
      <c r="J2245">
        <v>1489374000</v>
      </c>
      <c r="K2245" s="9">
        <f>(J2245/86400) + DATE(1970,1,1)</f>
        <v>42807.125</v>
      </c>
      <c r="L2245">
        <v>1488823290</v>
      </c>
      <c r="M2245" s="9">
        <f>(L2245/86400) + DATE(1970,1,1)</f>
        <v>42800.751041666663</v>
      </c>
      <c r="N2245" s="18">
        <f>YEAR(M2245)</f>
        <v>2017</v>
      </c>
      <c r="O2245" s="18">
        <f xml:space="preserve"> ROUND((J2245-L2245)/86400, 0)</f>
        <v>6</v>
      </c>
      <c r="P2245" t="b">
        <v>0</v>
      </c>
      <c r="Q2245">
        <v>2035</v>
      </c>
      <c r="R2245" s="14">
        <f>IFERROR(ROUND(E2245/Q2245,2), "N/A")</f>
        <v>4.57</v>
      </c>
      <c r="S2245" t="b">
        <v>1</v>
      </c>
      <c r="T2245" t="s">
        <v>8291</v>
      </c>
      <c r="U2245" t="s">
        <v>8309</v>
      </c>
    </row>
    <row r="2246" spans="1:21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s="12">
        <f>ROUND(E2246/D2246, 0)</f>
        <v>4</v>
      </c>
      <c r="G2246" t="s">
        <v>8218</v>
      </c>
      <c r="H2246" t="s">
        <v>8223</v>
      </c>
      <c r="I2246" t="s">
        <v>8245</v>
      </c>
      <c r="J2246">
        <v>1476649800</v>
      </c>
      <c r="K2246" s="9">
        <f>(J2246/86400) + DATE(1970,1,1)</f>
        <v>42659.854166666672</v>
      </c>
      <c r="L2246">
        <v>1475609946</v>
      </c>
      <c r="M2246" s="9">
        <f>(L2246/86400) + DATE(1970,1,1)</f>
        <v>42647.818819444445</v>
      </c>
      <c r="N2246" s="18">
        <f>YEAR(M2246)</f>
        <v>2016</v>
      </c>
      <c r="O2246" s="18">
        <f xml:space="preserve"> ROUND((J2246-L2246)/86400, 0)</f>
        <v>12</v>
      </c>
      <c r="P2246" t="b">
        <v>0</v>
      </c>
      <c r="Q2246">
        <v>290</v>
      </c>
      <c r="R2246" s="14">
        <f>IFERROR(ROUND(E2246/Q2246,2), "N/A")</f>
        <v>65</v>
      </c>
      <c r="S2246" t="b">
        <v>1</v>
      </c>
      <c r="T2246" t="s">
        <v>8291</v>
      </c>
      <c r="U2246" t="s">
        <v>8309</v>
      </c>
    </row>
    <row r="2247" spans="1:21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s="12">
        <f>ROUND(E2247/D2247, 0)</f>
        <v>26</v>
      </c>
      <c r="G2247" t="s">
        <v>8218</v>
      </c>
      <c r="H2247" t="s">
        <v>8223</v>
      </c>
      <c r="I2247" t="s">
        <v>8245</v>
      </c>
      <c r="J2247">
        <v>1393005600</v>
      </c>
      <c r="K2247" s="9">
        <f>(J2247/86400) + DATE(1970,1,1)</f>
        <v>41691.75</v>
      </c>
      <c r="L2247">
        <v>1390323617</v>
      </c>
      <c r="M2247" s="9">
        <f>(L2247/86400) + DATE(1970,1,1)</f>
        <v>41660.70853009259</v>
      </c>
      <c r="N2247" s="18">
        <f>YEAR(M2247)</f>
        <v>2014</v>
      </c>
      <c r="O2247" s="18">
        <f xml:space="preserve"> ROUND((J2247-L2247)/86400, 0)</f>
        <v>31</v>
      </c>
      <c r="P2247" t="b">
        <v>0</v>
      </c>
      <c r="Q2247">
        <v>1980</v>
      </c>
      <c r="R2247" s="14">
        <f>IFERROR(ROUND(E2247/Q2247,2), "N/A")</f>
        <v>53.48</v>
      </c>
      <c r="S2247" t="b">
        <v>1</v>
      </c>
      <c r="T2247" t="s">
        <v>8291</v>
      </c>
      <c r="U2247" t="s">
        <v>8309</v>
      </c>
    </row>
    <row r="2248" spans="1:21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s="12">
        <f>ROUND(E2248/D2248, 0)</f>
        <v>1</v>
      </c>
      <c r="G2248" t="s">
        <v>8218</v>
      </c>
      <c r="H2248" t="s">
        <v>8224</v>
      </c>
      <c r="I2248" t="s">
        <v>8246</v>
      </c>
      <c r="J2248">
        <v>1441393210</v>
      </c>
      <c r="K2248" s="9">
        <f>(J2248/86400) + DATE(1970,1,1)</f>
        <v>42251.79178240741</v>
      </c>
      <c r="L2248">
        <v>1438801210</v>
      </c>
      <c r="M2248" s="9">
        <f>(L2248/86400) + DATE(1970,1,1)</f>
        <v>42221.79178240741</v>
      </c>
      <c r="N2248" s="18">
        <f>YEAR(M2248)</f>
        <v>2015</v>
      </c>
      <c r="O2248" s="18">
        <f xml:space="preserve"> ROUND((J2248-L2248)/86400, 0)</f>
        <v>30</v>
      </c>
      <c r="P2248" t="b">
        <v>0</v>
      </c>
      <c r="Q2248">
        <v>57</v>
      </c>
      <c r="R2248" s="14">
        <f>IFERROR(ROUND(E2248/Q2248,2), "N/A")</f>
        <v>43.91</v>
      </c>
      <c r="S2248" t="b">
        <v>1</v>
      </c>
      <c r="T2248" t="s">
        <v>8291</v>
      </c>
      <c r="U2248" t="s">
        <v>8309</v>
      </c>
    </row>
    <row r="2249" spans="1:21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s="12">
        <f>ROUND(E2249/D2249, 0)</f>
        <v>1</v>
      </c>
      <c r="G2249" t="s">
        <v>8218</v>
      </c>
      <c r="H2249" t="s">
        <v>8223</v>
      </c>
      <c r="I2249" t="s">
        <v>8245</v>
      </c>
      <c r="J2249">
        <v>1438185565</v>
      </c>
      <c r="K2249" s="9">
        <f>(J2249/86400) + DATE(1970,1,1)</f>
        <v>42214.666261574079</v>
      </c>
      <c r="L2249">
        <v>1436975965</v>
      </c>
      <c r="M2249" s="9">
        <f>(L2249/86400) + DATE(1970,1,1)</f>
        <v>42200.666261574079</v>
      </c>
      <c r="N2249" s="18">
        <f>YEAR(M2249)</f>
        <v>2015</v>
      </c>
      <c r="O2249" s="18">
        <f xml:space="preserve"> ROUND((J2249-L2249)/86400, 0)</f>
        <v>14</v>
      </c>
      <c r="P2249" t="b">
        <v>0</v>
      </c>
      <c r="Q2249">
        <v>380</v>
      </c>
      <c r="R2249" s="14">
        <f>IFERROR(ROUND(E2249/Q2249,2), "N/A")</f>
        <v>50.85</v>
      </c>
      <c r="S2249" t="b">
        <v>1</v>
      </c>
      <c r="T2249" t="s">
        <v>8291</v>
      </c>
      <c r="U2249" t="s">
        <v>8309</v>
      </c>
    </row>
    <row r="2250" spans="1:21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s="12">
        <f>ROUND(E2250/D2250, 0)</f>
        <v>1</v>
      </c>
      <c r="G2250" t="s">
        <v>8218</v>
      </c>
      <c r="H2250" t="s">
        <v>8224</v>
      </c>
      <c r="I2250" t="s">
        <v>8246</v>
      </c>
      <c r="J2250">
        <v>1481749278</v>
      </c>
      <c r="K2250" s="9">
        <f>(J2250/86400) + DATE(1970,1,1)</f>
        <v>42718.875902777778</v>
      </c>
      <c r="L2250">
        <v>1479157278</v>
      </c>
      <c r="M2250" s="9">
        <f>(L2250/86400) + DATE(1970,1,1)</f>
        <v>42688.875902777778</v>
      </c>
      <c r="N2250" s="18">
        <f>YEAR(M2250)</f>
        <v>2016</v>
      </c>
      <c r="O2250" s="18">
        <f xml:space="preserve"> ROUND((J2250-L2250)/86400, 0)</f>
        <v>30</v>
      </c>
      <c r="P2250" t="b">
        <v>0</v>
      </c>
      <c r="Q2250">
        <v>128</v>
      </c>
      <c r="R2250" s="14">
        <f>IFERROR(ROUND(E2250/Q2250,2), "N/A")</f>
        <v>58.63</v>
      </c>
      <c r="S2250" t="b">
        <v>1</v>
      </c>
      <c r="T2250" t="s">
        <v>8291</v>
      </c>
      <c r="U2250" t="s">
        <v>8309</v>
      </c>
    </row>
    <row r="2251" spans="1:21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s="12">
        <f>ROUND(E2251/D2251, 0)</f>
        <v>2</v>
      </c>
      <c r="G2251" t="s">
        <v>8218</v>
      </c>
      <c r="H2251" t="s">
        <v>8223</v>
      </c>
      <c r="I2251" t="s">
        <v>8245</v>
      </c>
      <c r="J2251">
        <v>1364917965</v>
      </c>
      <c r="K2251" s="9">
        <f>(J2251/86400) + DATE(1970,1,1)</f>
        <v>41366.661631944444</v>
      </c>
      <c r="L2251">
        <v>1362329565</v>
      </c>
      <c r="M2251" s="9">
        <f>(L2251/86400) + DATE(1970,1,1)</f>
        <v>41336.703298611115</v>
      </c>
      <c r="N2251" s="18">
        <f>YEAR(M2251)</f>
        <v>2013</v>
      </c>
      <c r="O2251" s="18">
        <f xml:space="preserve"> ROUND((J2251-L2251)/86400, 0)</f>
        <v>30</v>
      </c>
      <c r="P2251" t="b">
        <v>0</v>
      </c>
      <c r="Q2251">
        <v>180</v>
      </c>
      <c r="R2251" s="14">
        <f>IFERROR(ROUND(E2251/Q2251,2), "N/A")</f>
        <v>32.82</v>
      </c>
      <c r="S2251" t="b">
        <v>1</v>
      </c>
      <c r="T2251" t="s">
        <v>8291</v>
      </c>
      <c r="U2251" t="s">
        <v>8309</v>
      </c>
    </row>
    <row r="2252" spans="1:21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s="12">
        <f>ROUND(E2252/D2252, 0)</f>
        <v>10</v>
      </c>
      <c r="G2252" t="s">
        <v>8218</v>
      </c>
      <c r="H2252" t="s">
        <v>8223</v>
      </c>
      <c r="I2252" t="s">
        <v>8245</v>
      </c>
      <c r="J2252">
        <v>1480727273</v>
      </c>
      <c r="K2252" s="9">
        <f>(J2252/86400) + DATE(1970,1,1)</f>
        <v>42707.0471412037</v>
      </c>
      <c r="L2252">
        <v>1478131673</v>
      </c>
      <c r="M2252" s="9">
        <f>(L2252/86400) + DATE(1970,1,1)</f>
        <v>42677.005474537036</v>
      </c>
      <c r="N2252" s="18">
        <f>YEAR(M2252)</f>
        <v>2016</v>
      </c>
      <c r="O2252" s="18">
        <f xml:space="preserve"> ROUND((J2252-L2252)/86400, 0)</f>
        <v>30</v>
      </c>
      <c r="P2252" t="b">
        <v>0</v>
      </c>
      <c r="Q2252">
        <v>571</v>
      </c>
      <c r="R2252" s="14">
        <f>IFERROR(ROUND(E2252/Q2252,2), "N/A")</f>
        <v>426.93</v>
      </c>
      <c r="S2252" t="b">
        <v>1</v>
      </c>
      <c r="T2252" t="s">
        <v>8291</v>
      </c>
      <c r="U2252" t="s">
        <v>8309</v>
      </c>
    </row>
    <row r="2253" spans="1:21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s="12">
        <f>ROUND(E2253/D2253, 0)</f>
        <v>1</v>
      </c>
      <c r="G2253" t="s">
        <v>8218</v>
      </c>
      <c r="H2253" t="s">
        <v>8223</v>
      </c>
      <c r="I2253" t="s">
        <v>8245</v>
      </c>
      <c r="J2253">
        <v>1408177077</v>
      </c>
      <c r="K2253" s="9">
        <f>(J2253/86400) + DATE(1970,1,1)</f>
        <v>41867.34579861111</v>
      </c>
      <c r="L2253">
        <v>1406362677</v>
      </c>
      <c r="M2253" s="9">
        <f>(L2253/86400) + DATE(1970,1,1)</f>
        <v>41846.34579861111</v>
      </c>
      <c r="N2253" s="18">
        <f>YEAR(M2253)</f>
        <v>2014</v>
      </c>
      <c r="O2253" s="18">
        <f xml:space="preserve"> ROUND((J2253-L2253)/86400, 0)</f>
        <v>21</v>
      </c>
      <c r="P2253" t="b">
        <v>0</v>
      </c>
      <c r="Q2253">
        <v>480</v>
      </c>
      <c r="R2253" s="14">
        <f>IFERROR(ROUND(E2253/Q2253,2), "N/A")</f>
        <v>23.81</v>
      </c>
      <c r="S2253" t="b">
        <v>1</v>
      </c>
      <c r="T2253" t="s">
        <v>8291</v>
      </c>
      <c r="U2253" t="s">
        <v>8309</v>
      </c>
    </row>
    <row r="2254" spans="1:21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s="12">
        <f>ROUND(E2254/D2254, 0)</f>
        <v>3</v>
      </c>
      <c r="G2254" t="s">
        <v>8218</v>
      </c>
      <c r="H2254" t="s">
        <v>8226</v>
      </c>
      <c r="I2254" t="s">
        <v>8248</v>
      </c>
      <c r="J2254">
        <v>1470469938</v>
      </c>
      <c r="K2254" s="9">
        <f>(J2254/86400) + DATE(1970,1,1)</f>
        <v>42588.327986111108</v>
      </c>
      <c r="L2254">
        <v>1469173938</v>
      </c>
      <c r="M2254" s="9">
        <f>(L2254/86400) + DATE(1970,1,1)</f>
        <v>42573.327986111108</v>
      </c>
      <c r="N2254" s="18">
        <f>YEAR(M2254)</f>
        <v>2016</v>
      </c>
      <c r="O2254" s="18">
        <f xml:space="preserve"> ROUND((J2254-L2254)/86400, 0)</f>
        <v>15</v>
      </c>
      <c r="P2254" t="b">
        <v>0</v>
      </c>
      <c r="Q2254">
        <v>249</v>
      </c>
      <c r="R2254" s="14">
        <f>IFERROR(ROUND(E2254/Q2254,2), "N/A")</f>
        <v>98.41</v>
      </c>
      <c r="S2254" t="b">
        <v>1</v>
      </c>
      <c r="T2254" t="s">
        <v>8291</v>
      </c>
      <c r="U2254" t="s">
        <v>8309</v>
      </c>
    </row>
    <row r="2255" spans="1:21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s="12">
        <f>ROUND(E2255/D2255, 0)</f>
        <v>1</v>
      </c>
      <c r="G2255" t="s">
        <v>8218</v>
      </c>
      <c r="H2255" t="s">
        <v>8223</v>
      </c>
      <c r="I2255" t="s">
        <v>8245</v>
      </c>
      <c r="J2255">
        <v>1447862947</v>
      </c>
      <c r="K2255" s="9">
        <f>(J2255/86400) + DATE(1970,1,1)</f>
        <v>42326.672997685186</v>
      </c>
      <c r="L2255">
        <v>1445267347</v>
      </c>
      <c r="M2255" s="9">
        <f>(L2255/86400) + DATE(1970,1,1)</f>
        <v>42296.631331018521</v>
      </c>
      <c r="N2255" s="18">
        <f>YEAR(M2255)</f>
        <v>2015</v>
      </c>
      <c r="O2255" s="18">
        <f xml:space="preserve"> ROUND((J2255-L2255)/86400, 0)</f>
        <v>30</v>
      </c>
      <c r="P2255" t="b">
        <v>0</v>
      </c>
      <c r="Q2255">
        <v>84</v>
      </c>
      <c r="R2255" s="14">
        <f>IFERROR(ROUND(E2255/Q2255,2), "N/A")</f>
        <v>107.32</v>
      </c>
      <c r="S2255" t="b">
        <v>1</v>
      </c>
      <c r="T2255" t="s">
        <v>8291</v>
      </c>
      <c r="U2255" t="s">
        <v>8309</v>
      </c>
    </row>
    <row r="2256" spans="1:21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s="12">
        <f>ROUND(E2256/D2256, 0)</f>
        <v>5</v>
      </c>
      <c r="G2256" t="s">
        <v>8218</v>
      </c>
      <c r="H2256" t="s">
        <v>8223</v>
      </c>
      <c r="I2256" t="s">
        <v>8245</v>
      </c>
      <c r="J2256">
        <v>1485271968</v>
      </c>
      <c r="K2256" s="9">
        <f>(J2256/86400) + DATE(1970,1,1)</f>
        <v>42759.647777777776</v>
      </c>
      <c r="L2256">
        <v>1484667168</v>
      </c>
      <c r="M2256" s="9">
        <f>(L2256/86400) + DATE(1970,1,1)</f>
        <v>42752.647777777776</v>
      </c>
      <c r="N2256" s="18">
        <f>YEAR(M2256)</f>
        <v>2017</v>
      </c>
      <c r="O2256" s="18">
        <f xml:space="preserve"> ROUND((J2256-L2256)/86400, 0)</f>
        <v>7</v>
      </c>
      <c r="P2256" t="b">
        <v>0</v>
      </c>
      <c r="Q2256">
        <v>197</v>
      </c>
      <c r="R2256" s="14">
        <f>IFERROR(ROUND(E2256/Q2256,2), "N/A")</f>
        <v>11.67</v>
      </c>
      <c r="S2256" t="b">
        <v>1</v>
      </c>
      <c r="T2256" t="s">
        <v>8291</v>
      </c>
      <c r="U2256" t="s">
        <v>8309</v>
      </c>
    </row>
    <row r="2257" spans="1:21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s="12">
        <f>ROUND(E2257/D2257, 0)</f>
        <v>3</v>
      </c>
      <c r="G2257" t="s">
        <v>8218</v>
      </c>
      <c r="H2257" t="s">
        <v>8223</v>
      </c>
      <c r="I2257" t="s">
        <v>8245</v>
      </c>
      <c r="J2257">
        <v>1462661451</v>
      </c>
      <c r="K2257" s="9">
        <f>(J2257/86400) + DATE(1970,1,1)</f>
        <v>42497.951979166668</v>
      </c>
      <c r="L2257">
        <v>1460069451</v>
      </c>
      <c r="M2257" s="9">
        <f>(L2257/86400) + DATE(1970,1,1)</f>
        <v>42467.951979166668</v>
      </c>
      <c r="N2257" s="18">
        <f>YEAR(M2257)</f>
        <v>2016</v>
      </c>
      <c r="O2257" s="18">
        <f xml:space="preserve"> ROUND((J2257-L2257)/86400, 0)</f>
        <v>30</v>
      </c>
      <c r="P2257" t="b">
        <v>0</v>
      </c>
      <c r="Q2257">
        <v>271</v>
      </c>
      <c r="R2257" s="14">
        <f>IFERROR(ROUND(E2257/Q2257,2), "N/A")</f>
        <v>41.78</v>
      </c>
      <c r="S2257" t="b">
        <v>1</v>
      </c>
      <c r="T2257" t="s">
        <v>8291</v>
      </c>
      <c r="U2257" t="s">
        <v>8309</v>
      </c>
    </row>
    <row r="2258" spans="1:21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s="12">
        <f>ROUND(E2258/D2258, 0)</f>
        <v>2</v>
      </c>
      <c r="G2258" t="s">
        <v>8218</v>
      </c>
      <c r="H2258" t="s">
        <v>8224</v>
      </c>
      <c r="I2258" t="s">
        <v>8246</v>
      </c>
      <c r="J2258">
        <v>1479811846</v>
      </c>
      <c r="K2258" s="9">
        <f>(J2258/86400) + DATE(1970,1,1)</f>
        <v>42696.451921296291</v>
      </c>
      <c r="L2258">
        <v>1478602246</v>
      </c>
      <c r="M2258" s="9">
        <f>(L2258/86400) + DATE(1970,1,1)</f>
        <v>42682.451921296291</v>
      </c>
      <c r="N2258" s="18">
        <f>YEAR(M2258)</f>
        <v>2016</v>
      </c>
      <c r="O2258" s="18">
        <f xml:space="preserve"> ROUND((J2258-L2258)/86400, 0)</f>
        <v>14</v>
      </c>
      <c r="P2258" t="b">
        <v>0</v>
      </c>
      <c r="Q2258">
        <v>50</v>
      </c>
      <c r="R2258" s="14">
        <f>IFERROR(ROUND(E2258/Q2258,2), "N/A")</f>
        <v>21.38</v>
      </c>
      <c r="S2258" t="b">
        <v>1</v>
      </c>
      <c r="T2258" t="s">
        <v>8291</v>
      </c>
      <c r="U2258" t="s">
        <v>8309</v>
      </c>
    </row>
    <row r="2259" spans="1:21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s="12">
        <f>ROUND(E2259/D2259, 0)</f>
        <v>6</v>
      </c>
      <c r="G2259" t="s">
        <v>8218</v>
      </c>
      <c r="H2259" t="s">
        <v>8224</v>
      </c>
      <c r="I2259" t="s">
        <v>8246</v>
      </c>
      <c r="J2259">
        <v>1466377200</v>
      </c>
      <c r="K2259" s="9">
        <f>(J2259/86400) + DATE(1970,1,1)</f>
        <v>42540.958333333328</v>
      </c>
      <c r="L2259">
        <v>1463351329</v>
      </c>
      <c r="M2259" s="9">
        <f>(L2259/86400) + DATE(1970,1,1)</f>
        <v>42505.936678240745</v>
      </c>
      <c r="N2259" s="18">
        <f>YEAR(M2259)</f>
        <v>2016</v>
      </c>
      <c r="O2259" s="18">
        <f xml:space="preserve"> ROUND((J2259-L2259)/86400, 0)</f>
        <v>35</v>
      </c>
      <c r="P2259" t="b">
        <v>0</v>
      </c>
      <c r="Q2259">
        <v>169</v>
      </c>
      <c r="R2259" s="14">
        <f>IFERROR(ROUND(E2259/Q2259,2), "N/A")</f>
        <v>94.1</v>
      </c>
      <c r="S2259" t="b">
        <v>1</v>
      </c>
      <c r="T2259" t="s">
        <v>8291</v>
      </c>
      <c r="U2259" t="s">
        <v>8309</v>
      </c>
    </row>
    <row r="2260" spans="1:21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s="12">
        <f>ROUND(E2260/D2260, 0)</f>
        <v>1</v>
      </c>
      <c r="G2260" t="s">
        <v>8218</v>
      </c>
      <c r="H2260" t="s">
        <v>8223</v>
      </c>
      <c r="I2260" t="s">
        <v>8245</v>
      </c>
      <c r="J2260">
        <v>1434045687</v>
      </c>
      <c r="K2260" s="9">
        <f>(J2260/86400) + DATE(1970,1,1)</f>
        <v>42166.75100694444</v>
      </c>
      <c r="L2260">
        <v>1431453687</v>
      </c>
      <c r="M2260" s="9">
        <f>(L2260/86400) + DATE(1970,1,1)</f>
        <v>42136.75100694444</v>
      </c>
      <c r="N2260" s="18">
        <f>YEAR(M2260)</f>
        <v>2015</v>
      </c>
      <c r="O2260" s="18">
        <f xml:space="preserve"> ROUND((J2260-L2260)/86400, 0)</f>
        <v>30</v>
      </c>
      <c r="P2260" t="b">
        <v>0</v>
      </c>
      <c r="Q2260">
        <v>205</v>
      </c>
      <c r="R2260" s="14">
        <f>IFERROR(ROUND(E2260/Q2260,2), "N/A")</f>
        <v>15.72</v>
      </c>
      <c r="S2260" t="b">
        <v>1</v>
      </c>
      <c r="T2260" t="s">
        <v>8291</v>
      </c>
      <c r="U2260" t="s">
        <v>8309</v>
      </c>
    </row>
    <row r="2261" spans="1:21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s="12">
        <f>ROUND(E2261/D2261, 0)</f>
        <v>19</v>
      </c>
      <c r="G2261" t="s">
        <v>8218</v>
      </c>
      <c r="H2261" t="s">
        <v>8224</v>
      </c>
      <c r="I2261" t="s">
        <v>8246</v>
      </c>
      <c r="J2261">
        <v>1481224736</v>
      </c>
      <c r="K2261" s="9">
        <f>(J2261/86400) + DATE(1970,1,1)</f>
        <v>42712.804814814815</v>
      </c>
      <c r="L2261">
        <v>1480360736</v>
      </c>
      <c r="M2261" s="9">
        <f>(L2261/86400) + DATE(1970,1,1)</f>
        <v>42702.804814814815</v>
      </c>
      <c r="N2261" s="18">
        <f>YEAR(M2261)</f>
        <v>2016</v>
      </c>
      <c r="O2261" s="18">
        <f xml:space="preserve"> ROUND((J2261-L2261)/86400, 0)</f>
        <v>10</v>
      </c>
      <c r="P2261" t="b">
        <v>0</v>
      </c>
      <c r="Q2261">
        <v>206</v>
      </c>
      <c r="R2261" s="14">
        <f>IFERROR(ROUND(E2261/Q2261,2), "N/A")</f>
        <v>90.64</v>
      </c>
      <c r="S2261" t="b">
        <v>1</v>
      </c>
      <c r="T2261" t="s">
        <v>8291</v>
      </c>
      <c r="U2261" t="s">
        <v>8309</v>
      </c>
    </row>
    <row r="2262" spans="1:21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s="12">
        <f>ROUND(E2262/D2262, 0)</f>
        <v>3</v>
      </c>
      <c r="G2262" t="s">
        <v>8218</v>
      </c>
      <c r="H2262" t="s">
        <v>8223</v>
      </c>
      <c r="I2262" t="s">
        <v>8245</v>
      </c>
      <c r="J2262">
        <v>1395876250</v>
      </c>
      <c r="K2262" s="9">
        <f>(J2262/86400) + DATE(1970,1,1)</f>
        <v>41724.975115740745</v>
      </c>
      <c r="L2262">
        <v>1393287850</v>
      </c>
      <c r="M2262" s="9">
        <f>(L2262/86400) + DATE(1970,1,1)</f>
        <v>41695.016782407409</v>
      </c>
      <c r="N2262" s="18">
        <f>YEAR(M2262)</f>
        <v>2014</v>
      </c>
      <c r="O2262" s="18">
        <f xml:space="preserve"> ROUND((J2262-L2262)/86400, 0)</f>
        <v>30</v>
      </c>
      <c r="P2262" t="b">
        <v>0</v>
      </c>
      <c r="Q2262">
        <v>84</v>
      </c>
      <c r="R2262" s="14">
        <f>IFERROR(ROUND(E2262/Q2262,2), "N/A")</f>
        <v>97.3</v>
      </c>
      <c r="S2262" t="b">
        <v>1</v>
      </c>
      <c r="T2262" t="s">
        <v>8291</v>
      </c>
      <c r="U2262" t="s">
        <v>8309</v>
      </c>
    </row>
    <row r="2263" spans="1:21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s="12">
        <f>ROUND(E2263/D2263, 0)</f>
        <v>8</v>
      </c>
      <c r="G2263" t="s">
        <v>8218</v>
      </c>
      <c r="H2263" t="s">
        <v>8225</v>
      </c>
      <c r="I2263" t="s">
        <v>8247</v>
      </c>
      <c r="J2263">
        <v>1487093020</v>
      </c>
      <c r="K2263" s="9">
        <f>(J2263/86400) + DATE(1970,1,1)</f>
        <v>42780.724768518514</v>
      </c>
      <c r="L2263">
        <v>1485278620</v>
      </c>
      <c r="M2263" s="9">
        <f>(L2263/86400) + DATE(1970,1,1)</f>
        <v>42759.724768518514</v>
      </c>
      <c r="N2263" s="18">
        <f>YEAR(M2263)</f>
        <v>2017</v>
      </c>
      <c r="O2263" s="18">
        <f xml:space="preserve"> ROUND((J2263-L2263)/86400, 0)</f>
        <v>21</v>
      </c>
      <c r="P2263" t="b">
        <v>0</v>
      </c>
      <c r="Q2263">
        <v>210</v>
      </c>
      <c r="R2263" s="14">
        <f>IFERROR(ROUND(E2263/Q2263,2), "N/A")</f>
        <v>37.119999999999997</v>
      </c>
      <c r="S2263" t="b">
        <v>1</v>
      </c>
      <c r="T2263" t="s">
        <v>8291</v>
      </c>
      <c r="U2263" t="s">
        <v>8309</v>
      </c>
    </row>
    <row r="2264" spans="1:21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s="12">
        <f>ROUND(E2264/D2264, 0)</f>
        <v>2</v>
      </c>
      <c r="G2264" t="s">
        <v>8218</v>
      </c>
      <c r="H2264" t="s">
        <v>8223</v>
      </c>
      <c r="I2264" t="s">
        <v>8245</v>
      </c>
      <c r="J2264">
        <v>1416268800</v>
      </c>
      <c r="K2264" s="9">
        <f>(J2264/86400) + DATE(1970,1,1)</f>
        <v>41961</v>
      </c>
      <c r="L2264">
        <v>1413295358</v>
      </c>
      <c r="M2264" s="9">
        <f>(L2264/86400) + DATE(1970,1,1)</f>
        <v>41926.585162037038</v>
      </c>
      <c r="N2264" s="18">
        <f>YEAR(M2264)</f>
        <v>2014</v>
      </c>
      <c r="O2264" s="18">
        <f xml:space="preserve"> ROUND((J2264-L2264)/86400, 0)</f>
        <v>34</v>
      </c>
      <c r="P2264" t="b">
        <v>0</v>
      </c>
      <c r="Q2264">
        <v>181</v>
      </c>
      <c r="R2264" s="14">
        <f>IFERROR(ROUND(E2264/Q2264,2), "N/A")</f>
        <v>28.1</v>
      </c>
      <c r="S2264" t="b">
        <v>1</v>
      </c>
      <c r="T2264" t="s">
        <v>8291</v>
      </c>
      <c r="U2264" t="s">
        <v>8309</v>
      </c>
    </row>
    <row r="2265" spans="1:21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s="12">
        <f>ROUND(E2265/D2265, 0)</f>
        <v>1</v>
      </c>
      <c r="G2265" t="s">
        <v>8218</v>
      </c>
      <c r="H2265" t="s">
        <v>8234</v>
      </c>
      <c r="I2265" t="s">
        <v>8254</v>
      </c>
      <c r="J2265">
        <v>1422734313</v>
      </c>
      <c r="K2265" s="9">
        <f>(J2265/86400) + DATE(1970,1,1)</f>
        <v>42035.832326388889</v>
      </c>
      <c r="L2265">
        <v>1420919913</v>
      </c>
      <c r="M2265" s="9">
        <f>(L2265/86400) + DATE(1970,1,1)</f>
        <v>42014.832326388889</v>
      </c>
      <c r="N2265" s="18">
        <f>YEAR(M2265)</f>
        <v>2015</v>
      </c>
      <c r="O2265" s="18">
        <f xml:space="preserve"> ROUND((J2265-L2265)/86400, 0)</f>
        <v>21</v>
      </c>
      <c r="P2265" t="b">
        <v>0</v>
      </c>
      <c r="Q2265">
        <v>60</v>
      </c>
      <c r="R2265" s="14">
        <f>IFERROR(ROUND(E2265/Q2265,2), "N/A")</f>
        <v>144.43</v>
      </c>
      <c r="S2265" t="b">
        <v>1</v>
      </c>
      <c r="T2265" t="s">
        <v>8291</v>
      </c>
      <c r="U2265" t="s">
        <v>8309</v>
      </c>
    </row>
    <row r="2266" spans="1:21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s="12">
        <f>ROUND(E2266/D2266, 0)</f>
        <v>2</v>
      </c>
      <c r="G2266" t="s">
        <v>8218</v>
      </c>
      <c r="H2266" t="s">
        <v>8223</v>
      </c>
      <c r="I2266" t="s">
        <v>8245</v>
      </c>
      <c r="J2266">
        <v>1463972400</v>
      </c>
      <c r="K2266" s="9">
        <f>(J2266/86400) + DATE(1970,1,1)</f>
        <v>42513.125</v>
      </c>
      <c r="L2266">
        <v>1462543114</v>
      </c>
      <c r="M2266" s="9">
        <f>(L2266/86400) + DATE(1970,1,1)</f>
        <v>42496.582337962958</v>
      </c>
      <c r="N2266" s="18">
        <f>YEAR(M2266)</f>
        <v>2016</v>
      </c>
      <c r="O2266" s="18">
        <f xml:space="preserve"> ROUND((J2266-L2266)/86400, 0)</f>
        <v>17</v>
      </c>
      <c r="P2266" t="b">
        <v>0</v>
      </c>
      <c r="Q2266">
        <v>445</v>
      </c>
      <c r="R2266" s="14">
        <f>IFERROR(ROUND(E2266/Q2266,2), "N/A")</f>
        <v>24.27</v>
      </c>
      <c r="S2266" t="b">
        <v>1</v>
      </c>
      <c r="T2266" t="s">
        <v>8291</v>
      </c>
      <c r="U2266" t="s">
        <v>8309</v>
      </c>
    </row>
    <row r="2267" spans="1:21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s="12">
        <f>ROUND(E2267/D2267, 0)</f>
        <v>3</v>
      </c>
      <c r="G2267" t="s">
        <v>8218</v>
      </c>
      <c r="H2267" t="s">
        <v>8224</v>
      </c>
      <c r="I2267" t="s">
        <v>8246</v>
      </c>
      <c r="J2267">
        <v>1479846507</v>
      </c>
      <c r="K2267" s="9">
        <f>(J2267/86400) + DATE(1970,1,1)</f>
        <v>42696.853090277778</v>
      </c>
      <c r="L2267">
        <v>1479241707</v>
      </c>
      <c r="M2267" s="9">
        <f>(L2267/86400) + DATE(1970,1,1)</f>
        <v>42689.853090277778</v>
      </c>
      <c r="N2267" s="18">
        <f>YEAR(M2267)</f>
        <v>2016</v>
      </c>
      <c r="O2267" s="18">
        <f xml:space="preserve"> ROUND((J2267-L2267)/86400, 0)</f>
        <v>7</v>
      </c>
      <c r="P2267" t="b">
        <v>0</v>
      </c>
      <c r="Q2267">
        <v>17</v>
      </c>
      <c r="R2267" s="14">
        <f>IFERROR(ROUND(E2267/Q2267,2), "N/A")</f>
        <v>35.119999999999997</v>
      </c>
      <c r="S2267" t="b">
        <v>1</v>
      </c>
      <c r="T2267" t="s">
        <v>8291</v>
      </c>
      <c r="U2267" t="s">
        <v>8309</v>
      </c>
    </row>
    <row r="2268" spans="1:21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s="12">
        <f>ROUND(E2268/D2268, 0)</f>
        <v>3</v>
      </c>
      <c r="G2268" t="s">
        <v>8218</v>
      </c>
      <c r="H2268" t="s">
        <v>8223</v>
      </c>
      <c r="I2268" t="s">
        <v>8245</v>
      </c>
      <c r="J2268">
        <v>1461722400</v>
      </c>
      <c r="K2268" s="9">
        <f>(J2268/86400) + DATE(1970,1,1)</f>
        <v>42487.083333333328</v>
      </c>
      <c r="L2268">
        <v>1460235592</v>
      </c>
      <c r="M2268" s="9">
        <f>(L2268/86400) + DATE(1970,1,1)</f>
        <v>42469.874907407408</v>
      </c>
      <c r="N2268" s="18">
        <f>YEAR(M2268)</f>
        <v>2016</v>
      </c>
      <c r="O2268" s="18">
        <f xml:space="preserve"> ROUND((J2268-L2268)/86400, 0)</f>
        <v>17</v>
      </c>
      <c r="P2268" t="b">
        <v>0</v>
      </c>
      <c r="Q2268">
        <v>194</v>
      </c>
      <c r="R2268" s="14">
        <f>IFERROR(ROUND(E2268/Q2268,2), "N/A")</f>
        <v>24.76</v>
      </c>
      <c r="S2268" t="b">
        <v>1</v>
      </c>
      <c r="T2268" t="s">
        <v>8291</v>
      </c>
      <c r="U2268" t="s">
        <v>8309</v>
      </c>
    </row>
    <row r="2269" spans="1:21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s="12">
        <f>ROUND(E2269/D2269, 0)</f>
        <v>4</v>
      </c>
      <c r="G2269" t="s">
        <v>8218</v>
      </c>
      <c r="H2269" t="s">
        <v>8223</v>
      </c>
      <c r="I2269" t="s">
        <v>8245</v>
      </c>
      <c r="J2269">
        <v>1419123600</v>
      </c>
      <c r="K2269" s="9">
        <f>(J2269/86400) + DATE(1970,1,1)</f>
        <v>41994.041666666672</v>
      </c>
      <c r="L2269">
        <v>1416945297</v>
      </c>
      <c r="M2269" s="9">
        <f>(L2269/86400) + DATE(1970,1,1)</f>
        <v>41968.829826388886</v>
      </c>
      <c r="N2269" s="18">
        <f>YEAR(M2269)</f>
        <v>2014</v>
      </c>
      <c r="O2269" s="18">
        <f xml:space="preserve"> ROUND((J2269-L2269)/86400, 0)</f>
        <v>25</v>
      </c>
      <c r="P2269" t="b">
        <v>0</v>
      </c>
      <c r="Q2269">
        <v>404</v>
      </c>
      <c r="R2269" s="14">
        <f>IFERROR(ROUND(E2269/Q2269,2), "N/A")</f>
        <v>188.38</v>
      </c>
      <c r="S2269" t="b">
        <v>1</v>
      </c>
      <c r="T2269" t="s">
        <v>8291</v>
      </c>
      <c r="U2269" t="s">
        <v>8309</v>
      </c>
    </row>
    <row r="2270" spans="1:21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s="12">
        <f>ROUND(E2270/D2270, 0)</f>
        <v>1</v>
      </c>
      <c r="G2270" t="s">
        <v>8218</v>
      </c>
      <c r="H2270" t="s">
        <v>8223</v>
      </c>
      <c r="I2270" t="s">
        <v>8245</v>
      </c>
      <c r="J2270">
        <v>1489283915</v>
      </c>
      <c r="K2270" s="9">
        <f>(J2270/86400) + DATE(1970,1,1)</f>
        <v>42806.082349537042</v>
      </c>
      <c r="L2270">
        <v>1486691915</v>
      </c>
      <c r="M2270" s="9">
        <f>(L2270/86400) + DATE(1970,1,1)</f>
        <v>42776.082349537042</v>
      </c>
      <c r="N2270" s="18">
        <f>YEAR(M2270)</f>
        <v>2017</v>
      </c>
      <c r="O2270" s="18">
        <f xml:space="preserve"> ROUND((J2270-L2270)/86400, 0)</f>
        <v>30</v>
      </c>
      <c r="P2270" t="b">
        <v>0</v>
      </c>
      <c r="Q2270">
        <v>194</v>
      </c>
      <c r="R2270" s="14">
        <f>IFERROR(ROUND(E2270/Q2270,2), "N/A")</f>
        <v>148.08000000000001</v>
      </c>
      <c r="S2270" t="b">
        <v>1</v>
      </c>
      <c r="T2270" t="s">
        <v>8291</v>
      </c>
      <c r="U2270" t="s">
        <v>8309</v>
      </c>
    </row>
    <row r="2271" spans="1:21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s="12">
        <f>ROUND(E2271/D2271, 0)</f>
        <v>18</v>
      </c>
      <c r="G2271" t="s">
        <v>8218</v>
      </c>
      <c r="H2271" t="s">
        <v>8223</v>
      </c>
      <c r="I2271" t="s">
        <v>8245</v>
      </c>
      <c r="J2271">
        <v>1488862800</v>
      </c>
      <c r="K2271" s="9">
        <f>(J2271/86400) + DATE(1970,1,1)</f>
        <v>42801.208333333328</v>
      </c>
      <c r="L2271">
        <v>1486745663</v>
      </c>
      <c r="M2271" s="9">
        <f>(L2271/86400) + DATE(1970,1,1)</f>
        <v>42776.704432870371</v>
      </c>
      <c r="N2271" s="18">
        <f>YEAR(M2271)</f>
        <v>2017</v>
      </c>
      <c r="O2271" s="18">
        <f xml:space="preserve"> ROUND((J2271-L2271)/86400, 0)</f>
        <v>25</v>
      </c>
      <c r="P2271" t="b">
        <v>0</v>
      </c>
      <c r="Q2271">
        <v>902</v>
      </c>
      <c r="R2271" s="14">
        <f>IFERROR(ROUND(E2271/Q2271,2), "N/A")</f>
        <v>49.93</v>
      </c>
      <c r="S2271" t="b">
        <v>1</v>
      </c>
      <c r="T2271" t="s">
        <v>8291</v>
      </c>
      <c r="U2271" t="s">
        <v>8309</v>
      </c>
    </row>
    <row r="2272" spans="1:21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s="12">
        <f>ROUND(E2272/D2272, 0)</f>
        <v>7</v>
      </c>
      <c r="G2272" t="s">
        <v>8218</v>
      </c>
      <c r="H2272" t="s">
        <v>8223</v>
      </c>
      <c r="I2272" t="s">
        <v>8245</v>
      </c>
      <c r="J2272">
        <v>1484085540</v>
      </c>
      <c r="K2272" s="9">
        <f>(J2272/86400) + DATE(1970,1,1)</f>
        <v>42745.915972222225</v>
      </c>
      <c r="L2272">
        <v>1482353513</v>
      </c>
      <c r="M2272" s="9">
        <f>(L2272/86400) + DATE(1970,1,1)</f>
        <v>42725.869363425925</v>
      </c>
      <c r="N2272" s="18">
        <f>YEAR(M2272)</f>
        <v>2016</v>
      </c>
      <c r="O2272" s="18">
        <f xml:space="preserve"> ROUND((J2272-L2272)/86400, 0)</f>
        <v>20</v>
      </c>
      <c r="P2272" t="b">
        <v>0</v>
      </c>
      <c r="Q2272">
        <v>1670</v>
      </c>
      <c r="R2272" s="14">
        <f>IFERROR(ROUND(E2272/Q2272,2), "N/A")</f>
        <v>107.82</v>
      </c>
      <c r="S2272" t="b">
        <v>1</v>
      </c>
      <c r="T2272" t="s">
        <v>8291</v>
      </c>
      <c r="U2272" t="s">
        <v>8309</v>
      </c>
    </row>
    <row r="2273" spans="1:21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s="12">
        <f>ROUND(E2273/D2273, 0)</f>
        <v>3</v>
      </c>
      <c r="G2273" t="s">
        <v>8218</v>
      </c>
      <c r="H2273" t="s">
        <v>8223</v>
      </c>
      <c r="I2273" t="s">
        <v>8245</v>
      </c>
      <c r="J2273">
        <v>1481328004</v>
      </c>
      <c r="K2273" s="9">
        <f>(J2273/86400) + DATE(1970,1,1)</f>
        <v>42714.000046296293</v>
      </c>
      <c r="L2273">
        <v>1478736004</v>
      </c>
      <c r="M2273" s="9">
        <f>(L2273/86400) + DATE(1970,1,1)</f>
        <v>42684.000046296293</v>
      </c>
      <c r="N2273" s="18">
        <f>YEAR(M2273)</f>
        <v>2016</v>
      </c>
      <c r="O2273" s="18">
        <f xml:space="preserve"> ROUND((J2273-L2273)/86400, 0)</f>
        <v>30</v>
      </c>
      <c r="P2273" t="b">
        <v>0</v>
      </c>
      <c r="Q2273">
        <v>1328</v>
      </c>
      <c r="R2273" s="14">
        <f>IFERROR(ROUND(E2273/Q2273,2), "N/A")</f>
        <v>42.63</v>
      </c>
      <c r="S2273" t="b">
        <v>1</v>
      </c>
      <c r="T2273" t="s">
        <v>8291</v>
      </c>
      <c r="U2273" t="s">
        <v>8309</v>
      </c>
    </row>
    <row r="2274" spans="1:21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s="12">
        <f>ROUND(E2274/D2274, 0)</f>
        <v>14</v>
      </c>
      <c r="G2274" t="s">
        <v>8218</v>
      </c>
      <c r="H2274" t="s">
        <v>8223</v>
      </c>
      <c r="I2274" t="s">
        <v>8245</v>
      </c>
      <c r="J2274">
        <v>1449506836</v>
      </c>
      <c r="K2274" s="9">
        <f>(J2274/86400) + DATE(1970,1,1)</f>
        <v>42345.699490740742</v>
      </c>
      <c r="L2274">
        <v>1446914836</v>
      </c>
      <c r="M2274" s="9">
        <f>(L2274/86400) + DATE(1970,1,1)</f>
        <v>42315.699490740742</v>
      </c>
      <c r="N2274" s="18">
        <f>YEAR(M2274)</f>
        <v>2015</v>
      </c>
      <c r="O2274" s="18">
        <f xml:space="preserve"> ROUND((J2274-L2274)/86400, 0)</f>
        <v>30</v>
      </c>
      <c r="P2274" t="b">
        <v>0</v>
      </c>
      <c r="Q2274">
        <v>944</v>
      </c>
      <c r="R2274" s="14">
        <f>IFERROR(ROUND(E2274/Q2274,2), "N/A")</f>
        <v>14.37</v>
      </c>
      <c r="S2274" t="b">
        <v>1</v>
      </c>
      <c r="T2274" t="s">
        <v>8291</v>
      </c>
      <c r="U2274" t="s">
        <v>8309</v>
      </c>
    </row>
    <row r="2275" spans="1:21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s="12">
        <f>ROUND(E2275/D2275, 0)</f>
        <v>2</v>
      </c>
      <c r="G2275" t="s">
        <v>8218</v>
      </c>
      <c r="H2275" t="s">
        <v>8228</v>
      </c>
      <c r="I2275" t="s">
        <v>8250</v>
      </c>
      <c r="J2275">
        <v>1489320642</v>
      </c>
      <c r="K2275" s="9">
        <f>(J2275/86400) + DATE(1970,1,1)</f>
        <v>42806.507430555561</v>
      </c>
      <c r="L2275">
        <v>1487164242</v>
      </c>
      <c r="M2275" s="9">
        <f>(L2275/86400) + DATE(1970,1,1)</f>
        <v>42781.549097222218</v>
      </c>
      <c r="N2275" s="18">
        <f>YEAR(M2275)</f>
        <v>2017</v>
      </c>
      <c r="O2275" s="18">
        <f xml:space="preserve"> ROUND((J2275-L2275)/86400, 0)</f>
        <v>25</v>
      </c>
      <c r="P2275" t="b">
        <v>0</v>
      </c>
      <c r="Q2275">
        <v>147</v>
      </c>
      <c r="R2275" s="14">
        <f>IFERROR(ROUND(E2275/Q2275,2), "N/A")</f>
        <v>37.479999999999997</v>
      </c>
      <c r="S2275" t="b">
        <v>1</v>
      </c>
      <c r="T2275" t="s">
        <v>8291</v>
      </c>
      <c r="U2275" t="s">
        <v>8309</v>
      </c>
    </row>
    <row r="2276" spans="1:21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s="12">
        <f>ROUND(E2276/D2276, 0)</f>
        <v>1</v>
      </c>
      <c r="G2276" t="s">
        <v>8218</v>
      </c>
      <c r="H2276" t="s">
        <v>8223</v>
      </c>
      <c r="I2276" t="s">
        <v>8245</v>
      </c>
      <c r="J2276">
        <v>1393156857</v>
      </c>
      <c r="K2276" s="9">
        <f>(J2276/86400) + DATE(1970,1,1)</f>
        <v>41693.500659722224</v>
      </c>
      <c r="L2276">
        <v>1390564857</v>
      </c>
      <c r="M2276" s="9">
        <f>(L2276/86400) + DATE(1970,1,1)</f>
        <v>41663.500659722224</v>
      </c>
      <c r="N2276" s="18">
        <f>YEAR(M2276)</f>
        <v>2014</v>
      </c>
      <c r="O2276" s="18">
        <f xml:space="preserve"> ROUND((J2276-L2276)/86400, 0)</f>
        <v>30</v>
      </c>
      <c r="P2276" t="b">
        <v>0</v>
      </c>
      <c r="Q2276">
        <v>99</v>
      </c>
      <c r="R2276" s="14">
        <f>IFERROR(ROUND(E2276/Q2276,2), "N/A")</f>
        <v>30.2</v>
      </c>
      <c r="S2276" t="b">
        <v>1</v>
      </c>
      <c r="T2276" t="s">
        <v>8291</v>
      </c>
      <c r="U2276" t="s">
        <v>8309</v>
      </c>
    </row>
    <row r="2277" spans="1:21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s="12">
        <f>ROUND(E2277/D2277, 0)</f>
        <v>4</v>
      </c>
      <c r="G2277" t="s">
        <v>8218</v>
      </c>
      <c r="H2277" t="s">
        <v>8224</v>
      </c>
      <c r="I2277" t="s">
        <v>8246</v>
      </c>
      <c r="J2277">
        <v>1419259679</v>
      </c>
      <c r="K2277" s="9">
        <f>(J2277/86400) + DATE(1970,1,1)</f>
        <v>41995.616655092592</v>
      </c>
      <c r="L2277">
        <v>1416667679</v>
      </c>
      <c r="M2277" s="9">
        <f>(L2277/86400) + DATE(1970,1,1)</f>
        <v>41965.616655092592</v>
      </c>
      <c r="N2277" s="18">
        <f>YEAR(M2277)</f>
        <v>2014</v>
      </c>
      <c r="O2277" s="18">
        <f xml:space="preserve"> ROUND((J2277-L2277)/86400, 0)</f>
        <v>30</v>
      </c>
      <c r="P2277" t="b">
        <v>0</v>
      </c>
      <c r="Q2277">
        <v>79</v>
      </c>
      <c r="R2277" s="14">
        <f>IFERROR(ROUND(E2277/Q2277,2), "N/A")</f>
        <v>33.549999999999997</v>
      </c>
      <c r="S2277" t="b">
        <v>1</v>
      </c>
      <c r="T2277" t="s">
        <v>8291</v>
      </c>
      <c r="U2277" t="s">
        <v>8309</v>
      </c>
    </row>
    <row r="2278" spans="1:21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s="12">
        <f>ROUND(E2278/D2278, 0)</f>
        <v>1</v>
      </c>
      <c r="G2278" t="s">
        <v>8218</v>
      </c>
      <c r="H2278" t="s">
        <v>8223</v>
      </c>
      <c r="I2278" t="s">
        <v>8245</v>
      </c>
      <c r="J2278">
        <v>1388936289</v>
      </c>
      <c r="K2278" s="9">
        <f>(J2278/86400) + DATE(1970,1,1)</f>
        <v>41644.651493055557</v>
      </c>
      <c r="L2278">
        <v>1386344289</v>
      </c>
      <c r="M2278" s="9">
        <f>(L2278/86400) + DATE(1970,1,1)</f>
        <v>41614.651493055557</v>
      </c>
      <c r="N2278" s="18">
        <f>YEAR(M2278)</f>
        <v>2013</v>
      </c>
      <c r="O2278" s="18">
        <f xml:space="preserve"> ROUND((J2278-L2278)/86400, 0)</f>
        <v>30</v>
      </c>
      <c r="P2278" t="b">
        <v>0</v>
      </c>
      <c r="Q2278">
        <v>75</v>
      </c>
      <c r="R2278" s="14">
        <f>IFERROR(ROUND(E2278/Q2278,2), "N/A")</f>
        <v>64.75</v>
      </c>
      <c r="S2278" t="b">
        <v>1</v>
      </c>
      <c r="T2278" t="s">
        <v>8291</v>
      </c>
      <c r="U2278" t="s">
        <v>8309</v>
      </c>
    </row>
    <row r="2279" spans="1:21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s="12">
        <f>ROUND(E2279/D2279, 0)</f>
        <v>1</v>
      </c>
      <c r="G2279" t="s">
        <v>8218</v>
      </c>
      <c r="H2279" t="s">
        <v>8223</v>
      </c>
      <c r="I2279" t="s">
        <v>8245</v>
      </c>
      <c r="J2279">
        <v>1330359423</v>
      </c>
      <c r="K2279" s="9">
        <f>(J2279/86400) + DATE(1970,1,1)</f>
        <v>40966.678506944445</v>
      </c>
      <c r="L2279">
        <v>1327767423</v>
      </c>
      <c r="M2279" s="9">
        <f>(L2279/86400) + DATE(1970,1,1)</f>
        <v>40936.678506944445</v>
      </c>
      <c r="N2279" s="18">
        <f>YEAR(M2279)</f>
        <v>2012</v>
      </c>
      <c r="O2279" s="18">
        <f xml:space="preserve"> ROUND((J2279-L2279)/86400, 0)</f>
        <v>30</v>
      </c>
      <c r="P2279" t="b">
        <v>0</v>
      </c>
      <c r="Q2279">
        <v>207</v>
      </c>
      <c r="R2279" s="14">
        <f>IFERROR(ROUND(E2279/Q2279,2), "N/A")</f>
        <v>57.93</v>
      </c>
      <c r="S2279" t="b">
        <v>1</v>
      </c>
      <c r="T2279" t="s">
        <v>8291</v>
      </c>
      <c r="U2279" t="s">
        <v>8309</v>
      </c>
    </row>
    <row r="2280" spans="1:21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s="12">
        <f>ROUND(E2280/D2280, 0)</f>
        <v>3</v>
      </c>
      <c r="G2280" t="s">
        <v>8218</v>
      </c>
      <c r="H2280" t="s">
        <v>8236</v>
      </c>
      <c r="I2280" t="s">
        <v>8248</v>
      </c>
      <c r="J2280">
        <v>1451861940</v>
      </c>
      <c r="K2280" s="9">
        <f>(J2280/86400) + DATE(1970,1,1)</f>
        <v>42372.957638888889</v>
      </c>
      <c r="L2280">
        <v>1448902867</v>
      </c>
      <c r="M2280" s="9">
        <f>(L2280/86400) + DATE(1970,1,1)</f>
        <v>42338.709108796298</v>
      </c>
      <c r="N2280" s="18">
        <f>YEAR(M2280)</f>
        <v>2015</v>
      </c>
      <c r="O2280" s="18">
        <f xml:space="preserve"> ROUND((J2280-L2280)/86400, 0)</f>
        <v>34</v>
      </c>
      <c r="P2280" t="b">
        <v>0</v>
      </c>
      <c r="Q2280">
        <v>102</v>
      </c>
      <c r="R2280" s="14">
        <f>IFERROR(ROUND(E2280/Q2280,2), "N/A")</f>
        <v>53.08</v>
      </c>
      <c r="S2280" t="b">
        <v>1</v>
      </c>
      <c r="T2280" t="s">
        <v>8291</v>
      </c>
      <c r="U2280" t="s">
        <v>8309</v>
      </c>
    </row>
    <row r="2281" spans="1:21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s="12">
        <f>ROUND(E2281/D2281, 0)</f>
        <v>2</v>
      </c>
      <c r="G2281" t="s">
        <v>8218</v>
      </c>
      <c r="H2281" t="s">
        <v>8223</v>
      </c>
      <c r="I2281" t="s">
        <v>8245</v>
      </c>
      <c r="J2281">
        <v>1423022400</v>
      </c>
      <c r="K2281" s="9">
        <f>(J2281/86400) + DATE(1970,1,1)</f>
        <v>42039.166666666672</v>
      </c>
      <c r="L2281">
        <v>1421436099</v>
      </c>
      <c r="M2281" s="9">
        <f>(L2281/86400) + DATE(1970,1,1)</f>
        <v>42020.806701388894</v>
      </c>
      <c r="N2281" s="18">
        <f>YEAR(M2281)</f>
        <v>2015</v>
      </c>
      <c r="O2281" s="18">
        <f xml:space="preserve"> ROUND((J2281-L2281)/86400, 0)</f>
        <v>18</v>
      </c>
      <c r="P2281" t="b">
        <v>0</v>
      </c>
      <c r="Q2281">
        <v>32</v>
      </c>
      <c r="R2281" s="14">
        <f>IFERROR(ROUND(E2281/Q2281,2), "N/A")</f>
        <v>48.06</v>
      </c>
      <c r="S2281" t="b">
        <v>1</v>
      </c>
      <c r="T2281" t="s">
        <v>8291</v>
      </c>
      <c r="U2281" t="s">
        <v>8309</v>
      </c>
    </row>
    <row r="2282" spans="1:21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s="12">
        <f>ROUND(E2282/D2282, 0)</f>
        <v>4</v>
      </c>
      <c r="G2282" t="s">
        <v>8218</v>
      </c>
      <c r="H2282" t="s">
        <v>8223</v>
      </c>
      <c r="I2282" t="s">
        <v>8245</v>
      </c>
      <c r="J2282">
        <v>1442501991</v>
      </c>
      <c r="K2282" s="9">
        <f>(J2282/86400) + DATE(1970,1,1)</f>
        <v>42264.624895833331</v>
      </c>
      <c r="L2282">
        <v>1439909991</v>
      </c>
      <c r="M2282" s="9">
        <f>(L2282/86400) + DATE(1970,1,1)</f>
        <v>42234.624895833331</v>
      </c>
      <c r="N2282" s="18">
        <f>YEAR(M2282)</f>
        <v>2015</v>
      </c>
      <c r="O2282" s="18">
        <f xml:space="preserve"> ROUND((J2282-L2282)/86400, 0)</f>
        <v>30</v>
      </c>
      <c r="P2282" t="b">
        <v>0</v>
      </c>
      <c r="Q2282">
        <v>480</v>
      </c>
      <c r="R2282" s="14">
        <f>IFERROR(ROUND(E2282/Q2282,2), "N/A")</f>
        <v>82.4</v>
      </c>
      <c r="S2282" t="b">
        <v>1</v>
      </c>
      <c r="T2282" t="s">
        <v>8291</v>
      </c>
      <c r="U2282" t="s">
        <v>8309</v>
      </c>
    </row>
    <row r="2283" spans="1:21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s="12">
        <f>ROUND(E2283/D2283, 0)</f>
        <v>2</v>
      </c>
      <c r="G2283" t="s">
        <v>8218</v>
      </c>
      <c r="H2283" t="s">
        <v>8223</v>
      </c>
      <c r="I2283" t="s">
        <v>8245</v>
      </c>
      <c r="J2283">
        <v>1311576600</v>
      </c>
      <c r="K2283" s="9">
        <f>(J2283/86400) + DATE(1970,1,1)</f>
        <v>40749.284722222219</v>
      </c>
      <c r="L2283">
        <v>1306219897</v>
      </c>
      <c r="M2283" s="9">
        <f>(L2283/86400) + DATE(1970,1,1)</f>
        <v>40687.285844907405</v>
      </c>
      <c r="N2283" s="18">
        <f>YEAR(M2283)</f>
        <v>2011</v>
      </c>
      <c r="O2283" s="18">
        <f xml:space="preserve"> ROUND((J2283-L2283)/86400, 0)</f>
        <v>62</v>
      </c>
      <c r="P2283" t="b">
        <v>0</v>
      </c>
      <c r="Q2283">
        <v>11</v>
      </c>
      <c r="R2283" s="14">
        <f>IFERROR(ROUND(E2283/Q2283,2), "N/A")</f>
        <v>50.45</v>
      </c>
      <c r="S2283" t="b">
        <v>1</v>
      </c>
      <c r="T2283" t="s">
        <v>8283</v>
      </c>
      <c r="U2283" t="s">
        <v>8284</v>
      </c>
    </row>
    <row r="2284" spans="1:21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s="12">
        <f>ROUND(E2284/D2284, 0)</f>
        <v>2</v>
      </c>
      <c r="G2284" t="s">
        <v>8218</v>
      </c>
      <c r="H2284" t="s">
        <v>8223</v>
      </c>
      <c r="I2284" t="s">
        <v>8245</v>
      </c>
      <c r="J2284">
        <v>1452744686</v>
      </c>
      <c r="K2284" s="9">
        <f>(J2284/86400) + DATE(1970,1,1)</f>
        <v>42383.17460648148</v>
      </c>
      <c r="L2284">
        <v>1447560686</v>
      </c>
      <c r="M2284" s="9">
        <f>(L2284/86400) + DATE(1970,1,1)</f>
        <v>42323.17460648148</v>
      </c>
      <c r="N2284" s="18">
        <f>YEAR(M2284)</f>
        <v>2015</v>
      </c>
      <c r="O2284" s="18">
        <f xml:space="preserve"> ROUND((J2284-L2284)/86400, 0)</f>
        <v>60</v>
      </c>
      <c r="P2284" t="b">
        <v>0</v>
      </c>
      <c r="Q2284">
        <v>12</v>
      </c>
      <c r="R2284" s="14">
        <f>IFERROR(ROUND(E2284/Q2284,2), "N/A")</f>
        <v>115.83</v>
      </c>
      <c r="S2284" t="b">
        <v>1</v>
      </c>
      <c r="T2284" t="s">
        <v>8283</v>
      </c>
      <c r="U2284" t="s">
        <v>8284</v>
      </c>
    </row>
    <row r="2285" spans="1:21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s="12">
        <f>ROUND(E2285/D2285, 0)</f>
        <v>1</v>
      </c>
      <c r="G2285" t="s">
        <v>8218</v>
      </c>
      <c r="H2285" t="s">
        <v>8223</v>
      </c>
      <c r="I2285" t="s">
        <v>8245</v>
      </c>
      <c r="J2285">
        <v>1336528804</v>
      </c>
      <c r="K2285" s="9">
        <f>(J2285/86400) + DATE(1970,1,1)</f>
        <v>41038.083379629628</v>
      </c>
      <c r="L2285">
        <v>1331348404</v>
      </c>
      <c r="M2285" s="9">
        <f>(L2285/86400) + DATE(1970,1,1)</f>
        <v>40978.125046296293</v>
      </c>
      <c r="N2285" s="18">
        <f>YEAR(M2285)</f>
        <v>2012</v>
      </c>
      <c r="O2285" s="18">
        <f xml:space="preserve"> ROUND((J2285-L2285)/86400, 0)</f>
        <v>60</v>
      </c>
      <c r="P2285" t="b">
        <v>0</v>
      </c>
      <c r="Q2285">
        <v>48</v>
      </c>
      <c r="R2285" s="14">
        <f>IFERROR(ROUND(E2285/Q2285,2), "N/A")</f>
        <v>63.03</v>
      </c>
      <c r="S2285" t="b">
        <v>1</v>
      </c>
      <c r="T2285" t="s">
        <v>8283</v>
      </c>
      <c r="U2285" t="s">
        <v>8284</v>
      </c>
    </row>
    <row r="2286" spans="1:21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s="12">
        <f>ROUND(E2286/D2286, 0)</f>
        <v>1</v>
      </c>
      <c r="G2286" t="s">
        <v>8218</v>
      </c>
      <c r="H2286" t="s">
        <v>8223</v>
      </c>
      <c r="I2286" t="s">
        <v>8245</v>
      </c>
      <c r="J2286">
        <v>1299902400</v>
      </c>
      <c r="K2286" s="9">
        <f>(J2286/86400) + DATE(1970,1,1)</f>
        <v>40614.166666666664</v>
      </c>
      <c r="L2286">
        <v>1297451245</v>
      </c>
      <c r="M2286" s="9">
        <f>(L2286/86400) + DATE(1970,1,1)</f>
        <v>40585.796817129631</v>
      </c>
      <c r="N2286" s="18">
        <f>YEAR(M2286)</f>
        <v>2011</v>
      </c>
      <c r="O2286" s="18">
        <f xml:space="preserve"> ROUND((J2286-L2286)/86400, 0)</f>
        <v>28</v>
      </c>
      <c r="P2286" t="b">
        <v>0</v>
      </c>
      <c r="Q2286">
        <v>59</v>
      </c>
      <c r="R2286" s="14">
        <f>IFERROR(ROUND(E2286/Q2286,2), "N/A")</f>
        <v>108.02</v>
      </c>
      <c r="S2286" t="b">
        <v>1</v>
      </c>
      <c r="T2286" t="s">
        <v>8283</v>
      </c>
      <c r="U2286" t="s">
        <v>8284</v>
      </c>
    </row>
    <row r="2287" spans="1:21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s="12">
        <f>ROUND(E2287/D2287, 0)</f>
        <v>1</v>
      </c>
      <c r="G2287" t="s">
        <v>8218</v>
      </c>
      <c r="H2287" t="s">
        <v>8223</v>
      </c>
      <c r="I2287" t="s">
        <v>8245</v>
      </c>
      <c r="J2287">
        <v>1340944043</v>
      </c>
      <c r="K2287" s="9">
        <f>(J2287/86400) + DATE(1970,1,1)</f>
        <v>41089.185682870375</v>
      </c>
      <c r="L2287">
        <v>1338352043</v>
      </c>
      <c r="M2287" s="9">
        <f>(L2287/86400) + DATE(1970,1,1)</f>
        <v>41059.185682870375</v>
      </c>
      <c r="N2287" s="18">
        <f>YEAR(M2287)</f>
        <v>2012</v>
      </c>
      <c r="O2287" s="18">
        <f xml:space="preserve"> ROUND((J2287-L2287)/86400, 0)</f>
        <v>30</v>
      </c>
      <c r="P2287" t="b">
        <v>0</v>
      </c>
      <c r="Q2287">
        <v>79</v>
      </c>
      <c r="R2287" s="14">
        <f>IFERROR(ROUND(E2287/Q2287,2), "N/A")</f>
        <v>46.09</v>
      </c>
      <c r="S2287" t="b">
        <v>1</v>
      </c>
      <c r="T2287" t="s">
        <v>8283</v>
      </c>
      <c r="U2287" t="s">
        <v>8284</v>
      </c>
    </row>
    <row r="2288" spans="1:21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s="12">
        <f>ROUND(E2288/D2288, 0)</f>
        <v>1</v>
      </c>
      <c r="G2288" t="s">
        <v>8218</v>
      </c>
      <c r="H2288" t="s">
        <v>8223</v>
      </c>
      <c r="I2288" t="s">
        <v>8245</v>
      </c>
      <c r="J2288">
        <v>1378439940</v>
      </c>
      <c r="K2288" s="9">
        <f>(J2288/86400) + DATE(1970,1,1)</f>
        <v>41523.165972222225</v>
      </c>
      <c r="L2288">
        <v>1376003254</v>
      </c>
      <c r="M2288" s="9">
        <f>(L2288/86400) + DATE(1970,1,1)</f>
        <v>41494.963587962964</v>
      </c>
      <c r="N2288" s="18">
        <f>YEAR(M2288)</f>
        <v>2013</v>
      </c>
      <c r="O2288" s="18">
        <f xml:space="preserve"> ROUND((J2288-L2288)/86400, 0)</f>
        <v>28</v>
      </c>
      <c r="P2288" t="b">
        <v>0</v>
      </c>
      <c r="Q2288">
        <v>14</v>
      </c>
      <c r="R2288" s="14">
        <f>IFERROR(ROUND(E2288/Q2288,2), "N/A")</f>
        <v>107.21</v>
      </c>
      <c r="S2288" t="b">
        <v>1</v>
      </c>
      <c r="T2288" t="s">
        <v>8283</v>
      </c>
      <c r="U2288" t="s">
        <v>8284</v>
      </c>
    </row>
    <row r="2289" spans="1:21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s="12">
        <f>ROUND(E2289/D2289, 0)</f>
        <v>1</v>
      </c>
      <c r="G2289" t="s">
        <v>8218</v>
      </c>
      <c r="H2289" t="s">
        <v>8223</v>
      </c>
      <c r="I2289" t="s">
        <v>8245</v>
      </c>
      <c r="J2289">
        <v>1403539260</v>
      </c>
      <c r="K2289" s="9">
        <f>(J2289/86400) + DATE(1970,1,1)</f>
        <v>41813.667361111111</v>
      </c>
      <c r="L2289">
        <v>1401724860</v>
      </c>
      <c r="M2289" s="9">
        <f>(L2289/86400) + DATE(1970,1,1)</f>
        <v>41792.667361111111</v>
      </c>
      <c r="N2289" s="18">
        <f>YEAR(M2289)</f>
        <v>2014</v>
      </c>
      <c r="O2289" s="18">
        <f xml:space="preserve"> ROUND((J2289-L2289)/86400, 0)</f>
        <v>21</v>
      </c>
      <c r="P2289" t="b">
        <v>0</v>
      </c>
      <c r="Q2289">
        <v>106</v>
      </c>
      <c r="R2289" s="14">
        <f>IFERROR(ROUND(E2289/Q2289,2), "N/A")</f>
        <v>50.93</v>
      </c>
      <c r="S2289" t="b">
        <v>1</v>
      </c>
      <c r="T2289" t="s">
        <v>8283</v>
      </c>
      <c r="U2289" t="s">
        <v>8284</v>
      </c>
    </row>
    <row r="2290" spans="1:21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s="12">
        <f>ROUND(E2290/D2290, 0)</f>
        <v>1</v>
      </c>
      <c r="G2290" t="s">
        <v>8218</v>
      </c>
      <c r="H2290" t="s">
        <v>8223</v>
      </c>
      <c r="I2290" t="s">
        <v>8245</v>
      </c>
      <c r="J2290">
        <v>1340733600</v>
      </c>
      <c r="K2290" s="9">
        <f>(J2290/86400) + DATE(1970,1,1)</f>
        <v>41086.75</v>
      </c>
      <c r="L2290">
        <v>1339098689</v>
      </c>
      <c r="M2290" s="9">
        <f>(L2290/86400) + DATE(1970,1,1)</f>
        <v>41067.827418981484</v>
      </c>
      <c r="N2290" s="18">
        <f>YEAR(M2290)</f>
        <v>2012</v>
      </c>
      <c r="O2290" s="18">
        <f xml:space="preserve"> ROUND((J2290-L2290)/86400, 0)</f>
        <v>19</v>
      </c>
      <c r="P2290" t="b">
        <v>0</v>
      </c>
      <c r="Q2290">
        <v>25</v>
      </c>
      <c r="R2290" s="14">
        <f>IFERROR(ROUND(E2290/Q2290,2), "N/A")</f>
        <v>40.04</v>
      </c>
      <c r="S2290" t="b">
        <v>1</v>
      </c>
      <c r="T2290" t="s">
        <v>8283</v>
      </c>
      <c r="U2290" t="s">
        <v>8284</v>
      </c>
    </row>
    <row r="2291" spans="1:21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s="12">
        <f>ROUND(E2291/D2291, 0)</f>
        <v>1</v>
      </c>
      <c r="G2291" t="s">
        <v>8218</v>
      </c>
      <c r="H2291" t="s">
        <v>8223</v>
      </c>
      <c r="I2291" t="s">
        <v>8245</v>
      </c>
      <c r="J2291">
        <v>1386372120</v>
      </c>
      <c r="K2291" s="9">
        <f>(J2291/86400) + DATE(1970,1,1)</f>
        <v>41614.973611111112</v>
      </c>
      <c r="L2291">
        <v>1382659060</v>
      </c>
      <c r="M2291" s="9">
        <f>(L2291/86400) + DATE(1970,1,1)</f>
        <v>41571.998379629629</v>
      </c>
      <c r="N2291" s="18">
        <f>YEAR(M2291)</f>
        <v>2013</v>
      </c>
      <c r="O2291" s="18">
        <f xml:space="preserve"> ROUND((J2291-L2291)/86400, 0)</f>
        <v>43</v>
      </c>
      <c r="P2291" t="b">
        <v>0</v>
      </c>
      <c r="Q2291">
        <v>25</v>
      </c>
      <c r="R2291" s="14">
        <f>IFERROR(ROUND(E2291/Q2291,2), "N/A")</f>
        <v>64.44</v>
      </c>
      <c r="S2291" t="b">
        <v>1</v>
      </c>
      <c r="T2291" t="s">
        <v>8283</v>
      </c>
      <c r="U2291" t="s">
        <v>8284</v>
      </c>
    </row>
    <row r="2292" spans="1:21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s="12">
        <f>ROUND(E2292/D2292, 0)</f>
        <v>1</v>
      </c>
      <c r="G2292" t="s">
        <v>8218</v>
      </c>
      <c r="H2292" t="s">
        <v>8223</v>
      </c>
      <c r="I2292" t="s">
        <v>8245</v>
      </c>
      <c r="J2292">
        <v>1259686800</v>
      </c>
      <c r="K2292" s="9">
        <f>(J2292/86400) + DATE(1970,1,1)</f>
        <v>40148.708333333336</v>
      </c>
      <c r="L2292">
        <v>1252908330</v>
      </c>
      <c r="M2292" s="9">
        <f>(L2292/86400) + DATE(1970,1,1)</f>
        <v>40070.253819444442</v>
      </c>
      <c r="N2292" s="18">
        <f>YEAR(M2292)</f>
        <v>2009</v>
      </c>
      <c r="O2292" s="18">
        <f xml:space="preserve"> ROUND((J2292-L2292)/86400, 0)</f>
        <v>78</v>
      </c>
      <c r="P2292" t="b">
        <v>0</v>
      </c>
      <c r="Q2292">
        <v>29</v>
      </c>
      <c r="R2292" s="14">
        <f>IFERROR(ROUND(E2292/Q2292,2), "N/A")</f>
        <v>53.83</v>
      </c>
      <c r="S2292" t="b">
        <v>1</v>
      </c>
      <c r="T2292" t="s">
        <v>8283</v>
      </c>
      <c r="U2292" t="s">
        <v>8284</v>
      </c>
    </row>
    <row r="2293" spans="1:21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s="12">
        <f>ROUND(E2293/D2293, 0)</f>
        <v>2</v>
      </c>
      <c r="G2293" t="s">
        <v>8218</v>
      </c>
      <c r="H2293" t="s">
        <v>8223</v>
      </c>
      <c r="I2293" t="s">
        <v>8245</v>
      </c>
      <c r="J2293">
        <v>1335153600</v>
      </c>
      <c r="K2293" s="9">
        <f>(J2293/86400) + DATE(1970,1,1)</f>
        <v>41022.166666666664</v>
      </c>
      <c r="L2293">
        <v>1332199618</v>
      </c>
      <c r="M2293" s="9">
        <f>(L2293/86400) + DATE(1970,1,1)</f>
        <v>40987.977060185185</v>
      </c>
      <c r="N2293" s="18">
        <f>YEAR(M2293)</f>
        <v>2012</v>
      </c>
      <c r="O2293" s="18">
        <f xml:space="preserve"> ROUND((J2293-L2293)/86400, 0)</f>
        <v>34</v>
      </c>
      <c r="P2293" t="b">
        <v>0</v>
      </c>
      <c r="Q2293">
        <v>43</v>
      </c>
      <c r="R2293" s="14">
        <f>IFERROR(ROUND(E2293/Q2293,2), "N/A")</f>
        <v>100.47</v>
      </c>
      <c r="S2293" t="b">
        <v>1</v>
      </c>
      <c r="T2293" t="s">
        <v>8283</v>
      </c>
      <c r="U2293" t="s">
        <v>8284</v>
      </c>
    </row>
    <row r="2294" spans="1:21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s="12">
        <f>ROUND(E2294/D2294, 0)</f>
        <v>1</v>
      </c>
      <c r="G2294" t="s">
        <v>8218</v>
      </c>
      <c r="H2294" t="s">
        <v>8223</v>
      </c>
      <c r="I2294" t="s">
        <v>8245</v>
      </c>
      <c r="J2294">
        <v>1334767476</v>
      </c>
      <c r="K2294" s="9">
        <f>(J2294/86400) + DATE(1970,1,1)</f>
        <v>41017.697638888887</v>
      </c>
      <c r="L2294">
        <v>1332175476</v>
      </c>
      <c r="M2294" s="9">
        <f>(L2294/86400) + DATE(1970,1,1)</f>
        <v>40987.697638888887</v>
      </c>
      <c r="N2294" s="18">
        <f>YEAR(M2294)</f>
        <v>2012</v>
      </c>
      <c r="O2294" s="18">
        <f xml:space="preserve"> ROUND((J2294-L2294)/86400, 0)</f>
        <v>30</v>
      </c>
      <c r="P2294" t="b">
        <v>0</v>
      </c>
      <c r="Q2294">
        <v>46</v>
      </c>
      <c r="R2294" s="14">
        <f>IFERROR(ROUND(E2294/Q2294,2), "N/A")</f>
        <v>46.63</v>
      </c>
      <c r="S2294" t="b">
        <v>1</v>
      </c>
      <c r="T2294" t="s">
        <v>8283</v>
      </c>
      <c r="U2294" t="s">
        <v>8284</v>
      </c>
    </row>
    <row r="2295" spans="1:21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s="12">
        <f>ROUND(E2295/D2295, 0)</f>
        <v>1</v>
      </c>
      <c r="G2295" t="s">
        <v>8218</v>
      </c>
      <c r="H2295" t="s">
        <v>8223</v>
      </c>
      <c r="I2295" t="s">
        <v>8245</v>
      </c>
      <c r="J2295">
        <v>1348545540</v>
      </c>
      <c r="K2295" s="9">
        <f>(J2295/86400) + DATE(1970,1,1)</f>
        <v>41177.165972222225</v>
      </c>
      <c r="L2295">
        <v>1346345999</v>
      </c>
      <c r="M2295" s="9">
        <f>(L2295/86400) + DATE(1970,1,1)</f>
        <v>41151.708321759259</v>
      </c>
      <c r="N2295" s="18">
        <f>YEAR(M2295)</f>
        <v>2012</v>
      </c>
      <c r="O2295" s="18">
        <f xml:space="preserve"> ROUND((J2295-L2295)/86400, 0)</f>
        <v>25</v>
      </c>
      <c r="P2295" t="b">
        <v>0</v>
      </c>
      <c r="Q2295">
        <v>27</v>
      </c>
      <c r="R2295" s="14">
        <f>IFERROR(ROUND(E2295/Q2295,2), "N/A")</f>
        <v>34.07</v>
      </c>
      <c r="S2295" t="b">
        <v>1</v>
      </c>
      <c r="T2295" t="s">
        <v>8283</v>
      </c>
      <c r="U2295" t="s">
        <v>8284</v>
      </c>
    </row>
    <row r="2296" spans="1:21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s="12">
        <f>ROUND(E2296/D2296, 0)</f>
        <v>1</v>
      </c>
      <c r="G2296" t="s">
        <v>8218</v>
      </c>
      <c r="H2296" t="s">
        <v>8223</v>
      </c>
      <c r="I2296" t="s">
        <v>8245</v>
      </c>
      <c r="J2296">
        <v>1358702480</v>
      </c>
      <c r="K2296" s="9">
        <f>(J2296/86400) + DATE(1970,1,1)</f>
        <v>41294.72314814815</v>
      </c>
      <c r="L2296">
        <v>1356110480</v>
      </c>
      <c r="M2296" s="9">
        <f>(L2296/86400) + DATE(1970,1,1)</f>
        <v>41264.72314814815</v>
      </c>
      <c r="N2296" s="18">
        <f>YEAR(M2296)</f>
        <v>2012</v>
      </c>
      <c r="O2296" s="18">
        <f xml:space="preserve"> ROUND((J2296-L2296)/86400, 0)</f>
        <v>30</v>
      </c>
      <c r="P2296" t="b">
        <v>0</v>
      </c>
      <c r="Q2296">
        <v>112</v>
      </c>
      <c r="R2296" s="14">
        <f>IFERROR(ROUND(E2296/Q2296,2), "N/A")</f>
        <v>65.209999999999994</v>
      </c>
      <c r="S2296" t="b">
        <v>1</v>
      </c>
      <c r="T2296" t="s">
        <v>8283</v>
      </c>
      <c r="U2296" t="s">
        <v>8284</v>
      </c>
    </row>
    <row r="2297" spans="1:21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s="12">
        <f>ROUND(E2297/D2297, 0)</f>
        <v>1</v>
      </c>
      <c r="G2297" t="s">
        <v>8218</v>
      </c>
      <c r="H2297" t="s">
        <v>8223</v>
      </c>
      <c r="I2297" t="s">
        <v>8245</v>
      </c>
      <c r="J2297">
        <v>1359240856</v>
      </c>
      <c r="K2297" s="9">
        <f>(J2297/86400) + DATE(1970,1,1)</f>
        <v>41300.954351851848</v>
      </c>
      <c r="L2297">
        <v>1356648856</v>
      </c>
      <c r="M2297" s="9">
        <f>(L2297/86400) + DATE(1970,1,1)</f>
        <v>41270.954351851848</v>
      </c>
      <c r="N2297" s="18">
        <f>YEAR(M2297)</f>
        <v>2012</v>
      </c>
      <c r="O2297" s="18">
        <f xml:space="preserve"> ROUND((J2297-L2297)/86400, 0)</f>
        <v>30</v>
      </c>
      <c r="P2297" t="b">
        <v>0</v>
      </c>
      <c r="Q2297">
        <v>34</v>
      </c>
      <c r="R2297" s="14">
        <f>IFERROR(ROUND(E2297/Q2297,2), "N/A")</f>
        <v>44.21</v>
      </c>
      <c r="S2297" t="b">
        <v>1</v>
      </c>
      <c r="T2297" t="s">
        <v>8283</v>
      </c>
      <c r="U2297" t="s">
        <v>8284</v>
      </c>
    </row>
    <row r="2298" spans="1:21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s="12">
        <f>ROUND(E2298/D2298, 0)</f>
        <v>1</v>
      </c>
      <c r="G2298" t="s">
        <v>8218</v>
      </c>
      <c r="H2298" t="s">
        <v>8223</v>
      </c>
      <c r="I2298" t="s">
        <v>8245</v>
      </c>
      <c r="J2298">
        <v>1330018426</v>
      </c>
      <c r="K2298" s="9">
        <f>(J2298/86400) + DATE(1970,1,1)</f>
        <v>40962.731782407405</v>
      </c>
      <c r="L2298">
        <v>1326994426</v>
      </c>
      <c r="M2298" s="9">
        <f>(L2298/86400) + DATE(1970,1,1)</f>
        <v>40927.731782407405</v>
      </c>
      <c r="N2298" s="18">
        <f>YEAR(M2298)</f>
        <v>2012</v>
      </c>
      <c r="O2298" s="18">
        <f xml:space="preserve"> ROUND((J2298-L2298)/86400, 0)</f>
        <v>35</v>
      </c>
      <c r="P2298" t="b">
        <v>0</v>
      </c>
      <c r="Q2298">
        <v>145</v>
      </c>
      <c r="R2298" s="14">
        <f>IFERROR(ROUND(E2298/Q2298,2), "N/A")</f>
        <v>71.97</v>
      </c>
      <c r="S2298" t="b">
        <v>1</v>
      </c>
      <c r="T2298" t="s">
        <v>8283</v>
      </c>
      <c r="U2298" t="s">
        <v>8284</v>
      </c>
    </row>
    <row r="2299" spans="1:21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s="12">
        <f>ROUND(E2299/D2299, 0)</f>
        <v>1</v>
      </c>
      <c r="G2299" t="s">
        <v>8218</v>
      </c>
      <c r="H2299" t="s">
        <v>8223</v>
      </c>
      <c r="I2299" t="s">
        <v>8245</v>
      </c>
      <c r="J2299">
        <v>1331697540</v>
      </c>
      <c r="K2299" s="9">
        <f>(J2299/86400) + DATE(1970,1,1)</f>
        <v>40982.165972222225</v>
      </c>
      <c r="L2299">
        <v>1328749249</v>
      </c>
      <c r="M2299" s="9">
        <f>(L2299/86400) + DATE(1970,1,1)</f>
        <v>40948.042233796295</v>
      </c>
      <c r="N2299" s="18">
        <f>YEAR(M2299)</f>
        <v>2012</v>
      </c>
      <c r="O2299" s="18">
        <f xml:space="preserve"> ROUND((J2299-L2299)/86400, 0)</f>
        <v>34</v>
      </c>
      <c r="P2299" t="b">
        <v>0</v>
      </c>
      <c r="Q2299">
        <v>19</v>
      </c>
      <c r="R2299" s="14">
        <f>IFERROR(ROUND(E2299/Q2299,2), "N/A")</f>
        <v>52.95</v>
      </c>
      <c r="S2299" t="b">
        <v>1</v>
      </c>
      <c r="T2299" t="s">
        <v>8283</v>
      </c>
      <c r="U2299" t="s">
        <v>8284</v>
      </c>
    </row>
    <row r="2300" spans="1:21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s="12">
        <f>ROUND(E2300/D2300, 0)</f>
        <v>1</v>
      </c>
      <c r="G2300" t="s">
        <v>8218</v>
      </c>
      <c r="H2300" t="s">
        <v>8223</v>
      </c>
      <c r="I2300" t="s">
        <v>8245</v>
      </c>
      <c r="J2300">
        <v>1395861033</v>
      </c>
      <c r="K2300" s="9">
        <f>(J2300/86400) + DATE(1970,1,1)</f>
        <v>41724.798993055556</v>
      </c>
      <c r="L2300">
        <v>1393272633</v>
      </c>
      <c r="M2300" s="9">
        <f>(L2300/86400) + DATE(1970,1,1)</f>
        <v>41694.84065972222</v>
      </c>
      <c r="N2300" s="18">
        <f>YEAR(M2300)</f>
        <v>2014</v>
      </c>
      <c r="O2300" s="18">
        <f xml:space="preserve"> ROUND((J2300-L2300)/86400, 0)</f>
        <v>30</v>
      </c>
      <c r="P2300" t="b">
        <v>0</v>
      </c>
      <c r="Q2300">
        <v>288</v>
      </c>
      <c r="R2300" s="14">
        <f>IFERROR(ROUND(E2300/Q2300,2), "N/A")</f>
        <v>109.45</v>
      </c>
      <c r="S2300" t="b">
        <v>1</v>
      </c>
      <c r="T2300" t="s">
        <v>8283</v>
      </c>
      <c r="U2300" t="s">
        <v>8284</v>
      </c>
    </row>
    <row r="2301" spans="1:21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s="12">
        <f>ROUND(E2301/D2301, 0)</f>
        <v>4</v>
      </c>
      <c r="G2301" t="s">
        <v>8218</v>
      </c>
      <c r="H2301" t="s">
        <v>8223</v>
      </c>
      <c r="I2301" t="s">
        <v>8245</v>
      </c>
      <c r="J2301">
        <v>1296953209</v>
      </c>
      <c r="K2301" s="9">
        <f>(J2301/86400) + DATE(1970,1,1)</f>
        <v>40580.032511574071</v>
      </c>
      <c r="L2301">
        <v>1295657209</v>
      </c>
      <c r="M2301" s="9">
        <f>(L2301/86400) + DATE(1970,1,1)</f>
        <v>40565.032511574071</v>
      </c>
      <c r="N2301" s="18">
        <f>YEAR(M2301)</f>
        <v>2011</v>
      </c>
      <c r="O2301" s="18">
        <f xml:space="preserve"> ROUND((J2301-L2301)/86400, 0)</f>
        <v>15</v>
      </c>
      <c r="P2301" t="b">
        <v>0</v>
      </c>
      <c r="Q2301">
        <v>14</v>
      </c>
      <c r="R2301" s="14">
        <f>IFERROR(ROUND(E2301/Q2301,2), "N/A")</f>
        <v>75.040000000000006</v>
      </c>
      <c r="S2301" t="b">
        <v>1</v>
      </c>
      <c r="T2301" t="s">
        <v>8283</v>
      </c>
      <c r="U2301" t="s">
        <v>8284</v>
      </c>
    </row>
    <row r="2302" spans="1:21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s="12">
        <f>ROUND(E2302/D2302, 0)</f>
        <v>1</v>
      </c>
      <c r="G2302" t="s">
        <v>8218</v>
      </c>
      <c r="H2302" t="s">
        <v>8223</v>
      </c>
      <c r="I2302" t="s">
        <v>8245</v>
      </c>
      <c r="J2302">
        <v>1340904416</v>
      </c>
      <c r="K2302" s="9">
        <f>(J2302/86400) + DATE(1970,1,1)</f>
        <v>41088.727037037039</v>
      </c>
      <c r="L2302">
        <v>1339694816</v>
      </c>
      <c r="M2302" s="9">
        <f>(L2302/86400) + DATE(1970,1,1)</f>
        <v>41074.727037037039</v>
      </c>
      <c r="N2302" s="18">
        <f>YEAR(M2302)</f>
        <v>2012</v>
      </c>
      <c r="O2302" s="18">
        <f xml:space="preserve"> ROUND((J2302-L2302)/86400, 0)</f>
        <v>14</v>
      </c>
      <c r="P2302" t="b">
        <v>0</v>
      </c>
      <c r="Q2302">
        <v>7</v>
      </c>
      <c r="R2302" s="14">
        <f>IFERROR(ROUND(E2302/Q2302,2), "N/A")</f>
        <v>115.71</v>
      </c>
      <c r="S2302" t="b">
        <v>1</v>
      </c>
      <c r="T2302" t="s">
        <v>8283</v>
      </c>
      <c r="U2302" t="s">
        <v>8284</v>
      </c>
    </row>
    <row r="2303" spans="1:21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s="12">
        <f>ROUND(E2303/D2303, 0)</f>
        <v>1</v>
      </c>
      <c r="G2303" t="s">
        <v>8218</v>
      </c>
      <c r="H2303" t="s">
        <v>8223</v>
      </c>
      <c r="I2303" t="s">
        <v>8245</v>
      </c>
      <c r="J2303">
        <v>1371785496</v>
      </c>
      <c r="K2303" s="9">
        <f>(J2303/86400) + DATE(1970,1,1)</f>
        <v>41446.146944444445</v>
      </c>
      <c r="L2303">
        <v>1369193496</v>
      </c>
      <c r="M2303" s="9">
        <f>(L2303/86400) + DATE(1970,1,1)</f>
        <v>41416.146944444445</v>
      </c>
      <c r="N2303" s="18">
        <f>YEAR(M2303)</f>
        <v>2013</v>
      </c>
      <c r="O2303" s="18">
        <f xml:space="preserve"> ROUND((J2303-L2303)/86400, 0)</f>
        <v>30</v>
      </c>
      <c r="P2303" t="b">
        <v>1</v>
      </c>
      <c r="Q2303">
        <v>211</v>
      </c>
      <c r="R2303" s="14">
        <f>IFERROR(ROUND(E2303/Q2303,2), "N/A")</f>
        <v>31.66</v>
      </c>
      <c r="S2303" t="b">
        <v>1</v>
      </c>
      <c r="T2303" t="s">
        <v>8283</v>
      </c>
      <c r="U2303" t="s">
        <v>8287</v>
      </c>
    </row>
    <row r="2304" spans="1:21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s="12">
        <f>ROUND(E2304/D2304, 0)</f>
        <v>2</v>
      </c>
      <c r="G2304" t="s">
        <v>8218</v>
      </c>
      <c r="H2304" t="s">
        <v>8223</v>
      </c>
      <c r="I2304" t="s">
        <v>8245</v>
      </c>
      <c r="J2304">
        <v>1388473200</v>
      </c>
      <c r="K2304" s="9">
        <f>(J2304/86400) + DATE(1970,1,1)</f>
        <v>41639.291666666664</v>
      </c>
      <c r="L2304">
        <v>1385585434</v>
      </c>
      <c r="M2304" s="9">
        <f>(L2304/86400) + DATE(1970,1,1)</f>
        <v>41605.868449074071</v>
      </c>
      <c r="N2304" s="18">
        <f>YEAR(M2304)</f>
        <v>2013</v>
      </c>
      <c r="O2304" s="18">
        <f xml:space="preserve"> ROUND((J2304-L2304)/86400, 0)</f>
        <v>33</v>
      </c>
      <c r="P2304" t="b">
        <v>1</v>
      </c>
      <c r="Q2304">
        <v>85</v>
      </c>
      <c r="R2304" s="14">
        <f>IFERROR(ROUND(E2304/Q2304,2), "N/A")</f>
        <v>46.18</v>
      </c>
      <c r="S2304" t="b">
        <v>1</v>
      </c>
      <c r="T2304" t="s">
        <v>8283</v>
      </c>
      <c r="U2304" t="s">
        <v>8287</v>
      </c>
    </row>
    <row r="2305" spans="1:21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s="12">
        <f>ROUND(E2305/D2305, 0)</f>
        <v>1</v>
      </c>
      <c r="G2305" t="s">
        <v>8218</v>
      </c>
      <c r="H2305" t="s">
        <v>8223</v>
      </c>
      <c r="I2305" t="s">
        <v>8245</v>
      </c>
      <c r="J2305">
        <v>1323747596</v>
      </c>
      <c r="K2305" s="9">
        <f>(J2305/86400) + DATE(1970,1,1)</f>
        <v>40890.152731481481</v>
      </c>
      <c r="L2305">
        <v>1320287996</v>
      </c>
      <c r="M2305" s="9">
        <f>(L2305/86400) + DATE(1970,1,1)</f>
        <v>40850.111064814817</v>
      </c>
      <c r="N2305" s="18">
        <f>YEAR(M2305)</f>
        <v>2011</v>
      </c>
      <c r="O2305" s="18">
        <f xml:space="preserve"> ROUND((J2305-L2305)/86400, 0)</f>
        <v>40</v>
      </c>
      <c r="P2305" t="b">
        <v>1</v>
      </c>
      <c r="Q2305">
        <v>103</v>
      </c>
      <c r="R2305" s="14">
        <f>IFERROR(ROUND(E2305/Q2305,2), "N/A")</f>
        <v>68.48</v>
      </c>
      <c r="S2305" t="b">
        <v>1</v>
      </c>
      <c r="T2305" t="s">
        <v>8283</v>
      </c>
      <c r="U2305" t="s">
        <v>8287</v>
      </c>
    </row>
    <row r="2306" spans="1:21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s="12">
        <f>ROUND(E2306/D2306, 0)</f>
        <v>1</v>
      </c>
      <c r="G2306" t="s">
        <v>8218</v>
      </c>
      <c r="H2306" t="s">
        <v>8223</v>
      </c>
      <c r="I2306" t="s">
        <v>8245</v>
      </c>
      <c r="J2306">
        <v>1293857940</v>
      </c>
      <c r="K2306" s="9">
        <f>(J2306/86400) + DATE(1970,1,1)</f>
        <v>40544.207638888889</v>
      </c>
      <c r="L2306">
        <v>1290281691</v>
      </c>
      <c r="M2306" s="9">
        <f>(L2306/86400) + DATE(1970,1,1)</f>
        <v>40502.815868055557</v>
      </c>
      <c r="N2306" s="18">
        <f>YEAR(M2306)</f>
        <v>2010</v>
      </c>
      <c r="O2306" s="18">
        <f xml:space="preserve"> ROUND((J2306-L2306)/86400, 0)</f>
        <v>41</v>
      </c>
      <c r="P2306" t="b">
        <v>1</v>
      </c>
      <c r="Q2306">
        <v>113</v>
      </c>
      <c r="R2306" s="14">
        <f>IFERROR(ROUND(E2306/Q2306,2), "N/A")</f>
        <v>53.47</v>
      </c>
      <c r="S2306" t="b">
        <v>1</v>
      </c>
      <c r="T2306" t="s">
        <v>8283</v>
      </c>
      <c r="U2306" t="s">
        <v>8287</v>
      </c>
    </row>
    <row r="2307" spans="1:21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s="12">
        <f>ROUND(E2307/D2307, 0)</f>
        <v>1</v>
      </c>
      <c r="G2307" t="s">
        <v>8218</v>
      </c>
      <c r="H2307" t="s">
        <v>8223</v>
      </c>
      <c r="I2307" t="s">
        <v>8245</v>
      </c>
      <c r="J2307">
        <v>1407520800</v>
      </c>
      <c r="K2307" s="9">
        <f>(J2307/86400) + DATE(1970,1,1)</f>
        <v>41859.75</v>
      </c>
      <c r="L2307">
        <v>1405356072</v>
      </c>
      <c r="M2307" s="9">
        <f>(L2307/86400) + DATE(1970,1,1)</f>
        <v>41834.695277777777</v>
      </c>
      <c r="N2307" s="18">
        <f>YEAR(M2307)</f>
        <v>2014</v>
      </c>
      <c r="O2307" s="18">
        <f xml:space="preserve"> ROUND((J2307-L2307)/86400, 0)</f>
        <v>25</v>
      </c>
      <c r="P2307" t="b">
        <v>1</v>
      </c>
      <c r="Q2307">
        <v>167</v>
      </c>
      <c r="R2307" s="14">
        <f>IFERROR(ROUND(E2307/Q2307,2), "N/A")</f>
        <v>109.11</v>
      </c>
      <c r="S2307" t="b">
        <v>1</v>
      </c>
      <c r="T2307" t="s">
        <v>8283</v>
      </c>
      <c r="U2307" t="s">
        <v>8287</v>
      </c>
    </row>
    <row r="2308" spans="1:21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s="12">
        <f>ROUND(E2308/D2308, 0)</f>
        <v>1</v>
      </c>
      <c r="G2308" t="s">
        <v>8218</v>
      </c>
      <c r="H2308" t="s">
        <v>8223</v>
      </c>
      <c r="I2308" t="s">
        <v>8245</v>
      </c>
      <c r="J2308">
        <v>1331352129</v>
      </c>
      <c r="K2308" s="9">
        <f>(J2308/86400) + DATE(1970,1,1)</f>
        <v>40978.16815972222</v>
      </c>
      <c r="L2308">
        <v>1328760129</v>
      </c>
      <c r="M2308" s="9">
        <f>(L2308/86400) + DATE(1970,1,1)</f>
        <v>40948.16815972222</v>
      </c>
      <c r="N2308" s="18">
        <f>YEAR(M2308)</f>
        <v>2012</v>
      </c>
      <c r="O2308" s="18">
        <f xml:space="preserve"> ROUND((J2308-L2308)/86400, 0)</f>
        <v>30</v>
      </c>
      <c r="P2308" t="b">
        <v>1</v>
      </c>
      <c r="Q2308">
        <v>73</v>
      </c>
      <c r="R2308" s="14">
        <f>IFERROR(ROUND(E2308/Q2308,2), "N/A")</f>
        <v>51.19</v>
      </c>
      <c r="S2308" t="b">
        <v>1</v>
      </c>
      <c r="T2308" t="s">
        <v>8283</v>
      </c>
      <c r="U2308" t="s">
        <v>8287</v>
      </c>
    </row>
    <row r="2309" spans="1:21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s="12">
        <f>ROUND(E2309/D2309, 0)</f>
        <v>1</v>
      </c>
      <c r="G2309" t="s">
        <v>8218</v>
      </c>
      <c r="H2309" t="s">
        <v>8223</v>
      </c>
      <c r="I2309" t="s">
        <v>8245</v>
      </c>
      <c r="J2309">
        <v>1336245328</v>
      </c>
      <c r="K2309" s="9">
        <f>(J2309/86400) + DATE(1970,1,1)</f>
        <v>41034.802407407406</v>
      </c>
      <c r="L2309">
        <v>1333653333</v>
      </c>
      <c r="M2309" s="9">
        <f>(L2309/86400) + DATE(1970,1,1)</f>
        <v>41004.802465277782</v>
      </c>
      <c r="N2309" s="18">
        <f>YEAR(M2309)</f>
        <v>2012</v>
      </c>
      <c r="O2309" s="18">
        <f xml:space="preserve"> ROUND((J2309-L2309)/86400, 0)</f>
        <v>30</v>
      </c>
      <c r="P2309" t="b">
        <v>1</v>
      </c>
      <c r="Q2309">
        <v>75</v>
      </c>
      <c r="R2309" s="14">
        <f>IFERROR(ROUND(E2309/Q2309,2), "N/A")</f>
        <v>27.94</v>
      </c>
      <c r="S2309" t="b">
        <v>1</v>
      </c>
      <c r="T2309" t="s">
        <v>8283</v>
      </c>
      <c r="U2309" t="s">
        <v>8287</v>
      </c>
    </row>
    <row r="2310" spans="1:21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s="12">
        <f>ROUND(E2310/D2310, 0)</f>
        <v>1</v>
      </c>
      <c r="G2310" t="s">
        <v>8218</v>
      </c>
      <c r="H2310" t="s">
        <v>8223</v>
      </c>
      <c r="I2310" t="s">
        <v>8245</v>
      </c>
      <c r="J2310">
        <v>1409274000</v>
      </c>
      <c r="K2310" s="9">
        <f>(J2310/86400) + DATE(1970,1,1)</f>
        <v>41880.041666666664</v>
      </c>
      <c r="L2310">
        <v>1406847996</v>
      </c>
      <c r="M2310" s="9">
        <f>(L2310/86400) + DATE(1970,1,1)</f>
        <v>41851.962916666671</v>
      </c>
      <c r="N2310" s="18">
        <f>YEAR(M2310)</f>
        <v>2014</v>
      </c>
      <c r="O2310" s="18">
        <f xml:space="preserve"> ROUND((J2310-L2310)/86400, 0)</f>
        <v>28</v>
      </c>
      <c r="P2310" t="b">
        <v>1</v>
      </c>
      <c r="Q2310">
        <v>614</v>
      </c>
      <c r="R2310" s="14">
        <f>IFERROR(ROUND(E2310/Q2310,2), "N/A")</f>
        <v>82.5</v>
      </c>
      <c r="S2310" t="b">
        <v>1</v>
      </c>
      <c r="T2310" t="s">
        <v>8283</v>
      </c>
      <c r="U2310" t="s">
        <v>8287</v>
      </c>
    </row>
    <row r="2311" spans="1:21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s="12">
        <f>ROUND(E2311/D2311, 0)</f>
        <v>1</v>
      </c>
      <c r="G2311" t="s">
        <v>8218</v>
      </c>
      <c r="H2311" t="s">
        <v>8223</v>
      </c>
      <c r="I2311" t="s">
        <v>8245</v>
      </c>
      <c r="J2311">
        <v>1362872537</v>
      </c>
      <c r="K2311" s="9">
        <f>(J2311/86400) + DATE(1970,1,1)</f>
        <v>41342.987696759257</v>
      </c>
      <c r="L2311">
        <v>1359848537</v>
      </c>
      <c r="M2311" s="9">
        <f>(L2311/86400) + DATE(1970,1,1)</f>
        <v>41307.987696759257</v>
      </c>
      <c r="N2311" s="18">
        <f>YEAR(M2311)</f>
        <v>2013</v>
      </c>
      <c r="O2311" s="18">
        <f xml:space="preserve"> ROUND((J2311-L2311)/86400, 0)</f>
        <v>35</v>
      </c>
      <c r="P2311" t="b">
        <v>1</v>
      </c>
      <c r="Q2311">
        <v>107</v>
      </c>
      <c r="R2311" s="14">
        <f>IFERROR(ROUND(E2311/Q2311,2), "N/A")</f>
        <v>59.82</v>
      </c>
      <c r="S2311" t="b">
        <v>1</v>
      </c>
      <c r="T2311" t="s">
        <v>8283</v>
      </c>
      <c r="U2311" t="s">
        <v>8287</v>
      </c>
    </row>
    <row r="2312" spans="1:21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s="12">
        <f>ROUND(E2312/D2312, 0)</f>
        <v>4</v>
      </c>
      <c r="G2312" t="s">
        <v>8218</v>
      </c>
      <c r="H2312" t="s">
        <v>8223</v>
      </c>
      <c r="I2312" t="s">
        <v>8245</v>
      </c>
      <c r="J2312">
        <v>1363889015</v>
      </c>
      <c r="K2312" s="9">
        <f>(J2312/86400) + DATE(1970,1,1)</f>
        <v>41354.752488425926</v>
      </c>
      <c r="L2312">
        <v>1361300615</v>
      </c>
      <c r="M2312" s="9">
        <f>(L2312/86400) + DATE(1970,1,1)</f>
        <v>41324.79415509259</v>
      </c>
      <c r="N2312" s="18">
        <f>YEAR(M2312)</f>
        <v>2013</v>
      </c>
      <c r="O2312" s="18">
        <f xml:space="preserve"> ROUND((J2312-L2312)/86400, 0)</f>
        <v>30</v>
      </c>
      <c r="P2312" t="b">
        <v>1</v>
      </c>
      <c r="Q2312">
        <v>1224</v>
      </c>
      <c r="R2312" s="14">
        <f>IFERROR(ROUND(E2312/Q2312,2), "N/A")</f>
        <v>64.819999999999993</v>
      </c>
      <c r="S2312" t="b">
        <v>1</v>
      </c>
      <c r="T2312" t="s">
        <v>8283</v>
      </c>
      <c r="U2312" t="s">
        <v>8287</v>
      </c>
    </row>
    <row r="2313" spans="1:21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s="12">
        <f>ROUND(E2313/D2313, 0)</f>
        <v>1</v>
      </c>
      <c r="G2313" t="s">
        <v>8218</v>
      </c>
      <c r="H2313" t="s">
        <v>8223</v>
      </c>
      <c r="I2313" t="s">
        <v>8245</v>
      </c>
      <c r="J2313">
        <v>1399421189</v>
      </c>
      <c r="K2313" s="9">
        <f>(J2313/86400) + DATE(1970,1,1)</f>
        <v>41766.004502314812</v>
      </c>
      <c r="L2313">
        <v>1396829189</v>
      </c>
      <c r="M2313" s="9">
        <f>(L2313/86400) + DATE(1970,1,1)</f>
        <v>41736.004502314812</v>
      </c>
      <c r="N2313" s="18">
        <f>YEAR(M2313)</f>
        <v>2014</v>
      </c>
      <c r="O2313" s="18">
        <f xml:space="preserve"> ROUND((J2313-L2313)/86400, 0)</f>
        <v>30</v>
      </c>
      <c r="P2313" t="b">
        <v>1</v>
      </c>
      <c r="Q2313">
        <v>104</v>
      </c>
      <c r="R2313" s="14">
        <f>IFERROR(ROUND(E2313/Q2313,2), "N/A")</f>
        <v>90.1</v>
      </c>
      <c r="S2313" t="b">
        <v>1</v>
      </c>
      <c r="T2313" t="s">
        <v>8283</v>
      </c>
      <c r="U2313" t="s">
        <v>8287</v>
      </c>
    </row>
    <row r="2314" spans="1:21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s="12">
        <f>ROUND(E2314/D2314, 0)</f>
        <v>1</v>
      </c>
      <c r="G2314" t="s">
        <v>8218</v>
      </c>
      <c r="H2314" t="s">
        <v>8223</v>
      </c>
      <c r="I2314" t="s">
        <v>8245</v>
      </c>
      <c r="J2314">
        <v>1397862000</v>
      </c>
      <c r="K2314" s="9">
        <f>(J2314/86400) + DATE(1970,1,1)</f>
        <v>41747.958333333336</v>
      </c>
      <c r="L2314">
        <v>1395155478</v>
      </c>
      <c r="M2314" s="9">
        <f>(L2314/86400) + DATE(1970,1,1)</f>
        <v>41716.632847222223</v>
      </c>
      <c r="N2314" s="18">
        <f>YEAR(M2314)</f>
        <v>2014</v>
      </c>
      <c r="O2314" s="18">
        <f xml:space="preserve"> ROUND((J2314-L2314)/86400, 0)</f>
        <v>31</v>
      </c>
      <c r="P2314" t="b">
        <v>1</v>
      </c>
      <c r="Q2314">
        <v>79</v>
      </c>
      <c r="R2314" s="14">
        <f>IFERROR(ROUND(E2314/Q2314,2), "N/A")</f>
        <v>40.96</v>
      </c>
      <c r="S2314" t="b">
        <v>1</v>
      </c>
      <c r="T2314" t="s">
        <v>8283</v>
      </c>
      <c r="U2314" t="s">
        <v>8287</v>
      </c>
    </row>
    <row r="2315" spans="1:21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s="12">
        <f>ROUND(E2315/D2315, 0)</f>
        <v>2</v>
      </c>
      <c r="G2315" t="s">
        <v>8218</v>
      </c>
      <c r="H2315" t="s">
        <v>8223</v>
      </c>
      <c r="I2315" t="s">
        <v>8245</v>
      </c>
      <c r="J2315">
        <v>1336086026</v>
      </c>
      <c r="K2315" s="9">
        <f>(J2315/86400) + DATE(1970,1,1)</f>
        <v>41032.958634259259</v>
      </c>
      <c r="L2315">
        <v>1333494026</v>
      </c>
      <c r="M2315" s="9">
        <f>(L2315/86400) + DATE(1970,1,1)</f>
        <v>41002.958634259259</v>
      </c>
      <c r="N2315" s="18">
        <f>YEAR(M2315)</f>
        <v>2012</v>
      </c>
      <c r="O2315" s="18">
        <f xml:space="preserve"> ROUND((J2315-L2315)/86400, 0)</f>
        <v>30</v>
      </c>
      <c r="P2315" t="b">
        <v>1</v>
      </c>
      <c r="Q2315">
        <v>157</v>
      </c>
      <c r="R2315" s="14">
        <f>IFERROR(ROUND(E2315/Q2315,2), "N/A")</f>
        <v>56</v>
      </c>
      <c r="S2315" t="b">
        <v>1</v>
      </c>
      <c r="T2315" t="s">
        <v>8283</v>
      </c>
      <c r="U2315" t="s">
        <v>8287</v>
      </c>
    </row>
    <row r="2316" spans="1:21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s="12">
        <f>ROUND(E2316/D2316, 0)</f>
        <v>2</v>
      </c>
      <c r="G2316" t="s">
        <v>8218</v>
      </c>
      <c r="H2316" t="s">
        <v>8223</v>
      </c>
      <c r="I2316" t="s">
        <v>8245</v>
      </c>
      <c r="J2316">
        <v>1339074857</v>
      </c>
      <c r="K2316" s="9">
        <f>(J2316/86400) + DATE(1970,1,1)</f>
        <v>41067.551585648151</v>
      </c>
      <c r="L2316">
        <v>1336482857</v>
      </c>
      <c r="M2316" s="9">
        <f>(L2316/86400) + DATE(1970,1,1)</f>
        <v>41037.551585648151</v>
      </c>
      <c r="N2316" s="18">
        <f>YEAR(M2316)</f>
        <v>2012</v>
      </c>
      <c r="O2316" s="18">
        <f xml:space="preserve"> ROUND((J2316-L2316)/86400, 0)</f>
        <v>30</v>
      </c>
      <c r="P2316" t="b">
        <v>1</v>
      </c>
      <c r="Q2316">
        <v>50</v>
      </c>
      <c r="R2316" s="14">
        <f>IFERROR(ROUND(E2316/Q2316,2), "N/A")</f>
        <v>37.67</v>
      </c>
      <c r="S2316" t="b">
        <v>1</v>
      </c>
      <c r="T2316" t="s">
        <v>8283</v>
      </c>
      <c r="U2316" t="s">
        <v>8287</v>
      </c>
    </row>
    <row r="2317" spans="1:21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s="12">
        <f>ROUND(E2317/D2317, 0)</f>
        <v>1</v>
      </c>
      <c r="G2317" t="s">
        <v>8218</v>
      </c>
      <c r="H2317" t="s">
        <v>8223</v>
      </c>
      <c r="I2317" t="s">
        <v>8245</v>
      </c>
      <c r="J2317">
        <v>1336238743</v>
      </c>
      <c r="K2317" s="9">
        <f>(J2317/86400) + DATE(1970,1,1)</f>
        <v>41034.72619212963</v>
      </c>
      <c r="L2317">
        <v>1333646743</v>
      </c>
      <c r="M2317" s="9">
        <f>(L2317/86400) + DATE(1970,1,1)</f>
        <v>41004.72619212963</v>
      </c>
      <c r="N2317" s="18">
        <f>YEAR(M2317)</f>
        <v>2012</v>
      </c>
      <c r="O2317" s="18">
        <f xml:space="preserve"> ROUND((J2317-L2317)/86400, 0)</f>
        <v>30</v>
      </c>
      <c r="P2317" t="b">
        <v>1</v>
      </c>
      <c r="Q2317">
        <v>64</v>
      </c>
      <c r="R2317" s="14">
        <f>IFERROR(ROUND(E2317/Q2317,2), "N/A")</f>
        <v>40.08</v>
      </c>
      <c r="S2317" t="b">
        <v>1</v>
      </c>
      <c r="T2317" t="s">
        <v>8283</v>
      </c>
      <c r="U2317" t="s">
        <v>8287</v>
      </c>
    </row>
    <row r="2318" spans="1:21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s="12">
        <f>ROUND(E2318/D2318, 0)</f>
        <v>1</v>
      </c>
      <c r="G2318" t="s">
        <v>8218</v>
      </c>
      <c r="H2318" t="s">
        <v>8223</v>
      </c>
      <c r="I2318" t="s">
        <v>8245</v>
      </c>
      <c r="J2318">
        <v>1260383040</v>
      </c>
      <c r="K2318" s="9">
        <f>(J2318/86400) + DATE(1970,1,1)</f>
        <v>40156.766666666663</v>
      </c>
      <c r="L2318">
        <v>1253726650</v>
      </c>
      <c r="M2318" s="9">
        <f>(L2318/86400) + DATE(1970,1,1)</f>
        <v>40079.725115740745</v>
      </c>
      <c r="N2318" s="18">
        <f>YEAR(M2318)</f>
        <v>2009</v>
      </c>
      <c r="O2318" s="18">
        <f xml:space="preserve"> ROUND((J2318-L2318)/86400, 0)</f>
        <v>77</v>
      </c>
      <c r="P2318" t="b">
        <v>1</v>
      </c>
      <c r="Q2318">
        <v>200</v>
      </c>
      <c r="R2318" s="14">
        <f>IFERROR(ROUND(E2318/Q2318,2), "N/A")</f>
        <v>78.03</v>
      </c>
      <c r="S2318" t="b">
        <v>1</v>
      </c>
      <c r="T2318" t="s">
        <v>8283</v>
      </c>
      <c r="U2318" t="s">
        <v>8287</v>
      </c>
    </row>
    <row r="2319" spans="1:21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s="12">
        <f>ROUND(E2319/D2319, 0)</f>
        <v>1</v>
      </c>
      <c r="G2319" t="s">
        <v>8218</v>
      </c>
      <c r="H2319" t="s">
        <v>8223</v>
      </c>
      <c r="I2319" t="s">
        <v>8245</v>
      </c>
      <c r="J2319">
        <v>1266210000</v>
      </c>
      <c r="K2319" s="9">
        <f>(J2319/86400) + DATE(1970,1,1)</f>
        <v>40224.208333333336</v>
      </c>
      <c r="L2319">
        <v>1263474049</v>
      </c>
      <c r="M2319" s="9">
        <f>(L2319/86400) + DATE(1970,1,1)</f>
        <v>40192.542233796295</v>
      </c>
      <c r="N2319" s="18">
        <f>YEAR(M2319)</f>
        <v>2010</v>
      </c>
      <c r="O2319" s="18">
        <f xml:space="preserve"> ROUND((J2319-L2319)/86400, 0)</f>
        <v>32</v>
      </c>
      <c r="P2319" t="b">
        <v>1</v>
      </c>
      <c r="Q2319">
        <v>22</v>
      </c>
      <c r="R2319" s="14">
        <f>IFERROR(ROUND(E2319/Q2319,2), "N/A")</f>
        <v>18.91</v>
      </c>
      <c r="S2319" t="b">
        <v>1</v>
      </c>
      <c r="T2319" t="s">
        <v>8283</v>
      </c>
      <c r="U2319" t="s">
        <v>8287</v>
      </c>
    </row>
    <row r="2320" spans="1:21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s="12">
        <f>ROUND(E2320/D2320, 0)</f>
        <v>1</v>
      </c>
      <c r="G2320" t="s">
        <v>8218</v>
      </c>
      <c r="H2320" t="s">
        <v>8223</v>
      </c>
      <c r="I2320" t="s">
        <v>8245</v>
      </c>
      <c r="J2320">
        <v>1253937540</v>
      </c>
      <c r="K2320" s="9">
        <f>(J2320/86400) + DATE(1970,1,1)</f>
        <v>40082.165972222225</v>
      </c>
      <c r="L2320">
        <v>1251214014</v>
      </c>
      <c r="M2320" s="9">
        <f>(L2320/86400) + DATE(1970,1,1)</f>
        <v>40050.643680555557</v>
      </c>
      <c r="N2320" s="18">
        <f>YEAR(M2320)</f>
        <v>2009</v>
      </c>
      <c r="O2320" s="18">
        <f xml:space="preserve"> ROUND((J2320-L2320)/86400, 0)</f>
        <v>32</v>
      </c>
      <c r="P2320" t="b">
        <v>1</v>
      </c>
      <c r="Q2320">
        <v>163</v>
      </c>
      <c r="R2320" s="14">
        <f>IFERROR(ROUND(E2320/Q2320,2), "N/A")</f>
        <v>37.130000000000003</v>
      </c>
      <c r="S2320" t="b">
        <v>1</v>
      </c>
      <c r="T2320" t="s">
        <v>8283</v>
      </c>
      <c r="U2320" t="s">
        <v>8287</v>
      </c>
    </row>
    <row r="2321" spans="1:21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s="12">
        <f>ROUND(E2321/D2321, 0)</f>
        <v>1</v>
      </c>
      <c r="G2321" t="s">
        <v>8218</v>
      </c>
      <c r="H2321" t="s">
        <v>8223</v>
      </c>
      <c r="I2321" t="s">
        <v>8245</v>
      </c>
      <c r="J2321">
        <v>1387072685</v>
      </c>
      <c r="K2321" s="9">
        <f>(J2321/86400) + DATE(1970,1,1)</f>
        <v>41623.082002314812</v>
      </c>
      <c r="L2321">
        <v>1384480685</v>
      </c>
      <c r="M2321" s="9">
        <f>(L2321/86400) + DATE(1970,1,1)</f>
        <v>41593.082002314812</v>
      </c>
      <c r="N2321" s="18">
        <f>YEAR(M2321)</f>
        <v>2013</v>
      </c>
      <c r="O2321" s="18">
        <f xml:space="preserve"> ROUND((J2321-L2321)/86400, 0)</f>
        <v>30</v>
      </c>
      <c r="P2321" t="b">
        <v>1</v>
      </c>
      <c r="Q2321">
        <v>77</v>
      </c>
      <c r="R2321" s="14">
        <f>IFERROR(ROUND(E2321/Q2321,2), "N/A")</f>
        <v>41.96</v>
      </c>
      <c r="S2321" t="b">
        <v>1</v>
      </c>
      <c r="T2321" t="s">
        <v>8283</v>
      </c>
      <c r="U2321" t="s">
        <v>8287</v>
      </c>
    </row>
    <row r="2322" spans="1:21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s="12">
        <f>ROUND(E2322/D2322, 0)</f>
        <v>1</v>
      </c>
      <c r="G2322" t="s">
        <v>8218</v>
      </c>
      <c r="H2322" t="s">
        <v>8223</v>
      </c>
      <c r="I2322" t="s">
        <v>8245</v>
      </c>
      <c r="J2322">
        <v>1396463800</v>
      </c>
      <c r="K2322" s="9">
        <f>(J2322/86400) + DATE(1970,1,1)</f>
        <v>41731.775462962964</v>
      </c>
      <c r="L2322">
        <v>1393443400</v>
      </c>
      <c r="M2322" s="9">
        <f>(L2322/86400) + DATE(1970,1,1)</f>
        <v>41696.817129629628</v>
      </c>
      <c r="N2322" s="18">
        <f>YEAR(M2322)</f>
        <v>2014</v>
      </c>
      <c r="O2322" s="18">
        <f xml:space="preserve"> ROUND((J2322-L2322)/86400, 0)</f>
        <v>35</v>
      </c>
      <c r="P2322" t="b">
        <v>1</v>
      </c>
      <c r="Q2322">
        <v>89</v>
      </c>
      <c r="R2322" s="14">
        <f>IFERROR(ROUND(E2322/Q2322,2), "N/A")</f>
        <v>61.04</v>
      </c>
      <c r="S2322" t="b">
        <v>1</v>
      </c>
      <c r="T2322" t="s">
        <v>8283</v>
      </c>
      <c r="U2322" t="s">
        <v>8287</v>
      </c>
    </row>
    <row r="2323" spans="1:21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s="12">
        <f>ROUND(E2323/D2323, 0)</f>
        <v>0</v>
      </c>
      <c r="G2323" t="s">
        <v>8221</v>
      </c>
      <c r="H2323" t="s">
        <v>8238</v>
      </c>
      <c r="I2323" t="s">
        <v>8248</v>
      </c>
      <c r="J2323">
        <v>1491282901</v>
      </c>
      <c r="K2323" s="9">
        <f>(J2323/86400) + DATE(1970,1,1)</f>
        <v>42829.21876157407</v>
      </c>
      <c r="L2323">
        <v>1488694501</v>
      </c>
      <c r="M2323" s="9">
        <f>(L2323/86400) + DATE(1970,1,1)</f>
        <v>42799.260428240741</v>
      </c>
      <c r="N2323" s="18">
        <f>YEAR(M2323)</f>
        <v>2017</v>
      </c>
      <c r="O2323" s="18">
        <f xml:space="preserve"> ROUND((J2323-L2323)/86400, 0)</f>
        <v>30</v>
      </c>
      <c r="P2323" t="b">
        <v>0</v>
      </c>
      <c r="Q2323">
        <v>64</v>
      </c>
      <c r="R2323" s="14">
        <f>IFERROR(ROUND(E2323/Q2323,2), "N/A")</f>
        <v>64.53</v>
      </c>
      <c r="S2323" t="b">
        <v>0</v>
      </c>
      <c r="T2323" t="s">
        <v>8294</v>
      </c>
      <c r="U2323" t="s">
        <v>8310</v>
      </c>
    </row>
    <row r="2324" spans="1:21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s="12">
        <f>ROUND(E2324/D2324, 0)</f>
        <v>0</v>
      </c>
      <c r="G2324" t="s">
        <v>8221</v>
      </c>
      <c r="H2324" t="s">
        <v>8223</v>
      </c>
      <c r="I2324" t="s">
        <v>8245</v>
      </c>
      <c r="J2324">
        <v>1491769769</v>
      </c>
      <c r="K2324" s="9">
        <f>(J2324/86400) + DATE(1970,1,1)</f>
        <v>42834.853807870371</v>
      </c>
      <c r="L2324">
        <v>1489181369</v>
      </c>
      <c r="M2324" s="9">
        <f>(L2324/86400) + DATE(1970,1,1)</f>
        <v>42804.895474537036</v>
      </c>
      <c r="N2324" s="18">
        <f>YEAR(M2324)</f>
        <v>2017</v>
      </c>
      <c r="O2324" s="18">
        <f xml:space="preserve"> ROUND((J2324-L2324)/86400, 0)</f>
        <v>30</v>
      </c>
      <c r="P2324" t="b">
        <v>0</v>
      </c>
      <c r="Q2324">
        <v>4</v>
      </c>
      <c r="R2324" s="14">
        <f>IFERROR(ROUND(E2324/Q2324,2), "N/A")</f>
        <v>21.25</v>
      </c>
      <c r="S2324" t="b">
        <v>0</v>
      </c>
      <c r="T2324" t="s">
        <v>8294</v>
      </c>
      <c r="U2324" t="s">
        <v>8310</v>
      </c>
    </row>
    <row r="2325" spans="1:21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s="12">
        <f>ROUND(E2325/D2325, 0)</f>
        <v>0</v>
      </c>
      <c r="G2325" t="s">
        <v>8221</v>
      </c>
      <c r="H2325" t="s">
        <v>8223</v>
      </c>
      <c r="I2325" t="s">
        <v>8245</v>
      </c>
      <c r="J2325">
        <v>1490033247</v>
      </c>
      <c r="K2325" s="9">
        <f>(J2325/86400) + DATE(1970,1,1)</f>
        <v>42814.755173611113</v>
      </c>
      <c r="L2325">
        <v>1489428447</v>
      </c>
      <c r="M2325" s="9">
        <f>(L2325/86400) + DATE(1970,1,1)</f>
        <v>42807.755173611113</v>
      </c>
      <c r="N2325" s="18">
        <f>YEAR(M2325)</f>
        <v>2017</v>
      </c>
      <c r="O2325" s="18">
        <f xml:space="preserve"> ROUND((J2325-L2325)/86400, 0)</f>
        <v>7</v>
      </c>
      <c r="P2325" t="b">
        <v>0</v>
      </c>
      <c r="Q2325">
        <v>4</v>
      </c>
      <c r="R2325" s="14">
        <f>IFERROR(ROUND(E2325/Q2325,2), "N/A")</f>
        <v>30</v>
      </c>
      <c r="S2325" t="b">
        <v>0</v>
      </c>
      <c r="T2325" t="s">
        <v>8294</v>
      </c>
      <c r="U2325" t="s">
        <v>8310</v>
      </c>
    </row>
    <row r="2326" spans="1:21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s="12">
        <f>ROUND(E2326/D2326, 0)</f>
        <v>0</v>
      </c>
      <c r="G2326" t="s">
        <v>8221</v>
      </c>
      <c r="H2326" t="s">
        <v>8224</v>
      </c>
      <c r="I2326" t="s">
        <v>8246</v>
      </c>
      <c r="J2326">
        <v>1490559285</v>
      </c>
      <c r="K2326" s="9">
        <f>(J2326/86400) + DATE(1970,1,1)</f>
        <v>42820.843576388885</v>
      </c>
      <c r="L2326">
        <v>1487970885</v>
      </c>
      <c r="M2326" s="9">
        <f>(L2326/86400) + DATE(1970,1,1)</f>
        <v>42790.885243055556</v>
      </c>
      <c r="N2326" s="18">
        <f>YEAR(M2326)</f>
        <v>2017</v>
      </c>
      <c r="O2326" s="18">
        <f xml:space="preserve"> ROUND((J2326-L2326)/86400, 0)</f>
        <v>30</v>
      </c>
      <c r="P2326" t="b">
        <v>0</v>
      </c>
      <c r="Q2326">
        <v>61</v>
      </c>
      <c r="R2326" s="14">
        <f>IFERROR(ROUND(E2326/Q2326,2), "N/A")</f>
        <v>25.49</v>
      </c>
      <c r="S2326" t="b">
        <v>0</v>
      </c>
      <c r="T2326" t="s">
        <v>8294</v>
      </c>
      <c r="U2326" t="s">
        <v>8310</v>
      </c>
    </row>
    <row r="2327" spans="1:21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s="12">
        <f>ROUND(E2327/D2327, 0)</f>
        <v>0</v>
      </c>
      <c r="G2327" t="s">
        <v>8221</v>
      </c>
      <c r="H2327" t="s">
        <v>8223</v>
      </c>
      <c r="I2327" t="s">
        <v>8245</v>
      </c>
      <c r="J2327">
        <v>1490830331</v>
      </c>
      <c r="K2327" s="9">
        <f>(J2327/86400) + DATE(1970,1,1)</f>
        <v>42823.980682870373</v>
      </c>
      <c r="L2327">
        <v>1488241931</v>
      </c>
      <c r="M2327" s="9">
        <f>(L2327/86400) + DATE(1970,1,1)</f>
        <v>42794.022349537037</v>
      </c>
      <c r="N2327" s="18">
        <f>YEAR(M2327)</f>
        <v>2017</v>
      </c>
      <c r="O2327" s="18">
        <f xml:space="preserve"> ROUND((J2327-L2327)/86400, 0)</f>
        <v>30</v>
      </c>
      <c r="P2327" t="b">
        <v>0</v>
      </c>
      <c r="Q2327">
        <v>7</v>
      </c>
      <c r="R2327" s="14">
        <f>IFERROR(ROUND(E2327/Q2327,2), "N/A")</f>
        <v>11.43</v>
      </c>
      <c r="S2327" t="b">
        <v>0</v>
      </c>
      <c r="T2327" t="s">
        <v>8294</v>
      </c>
      <c r="U2327" t="s">
        <v>8310</v>
      </c>
    </row>
    <row r="2328" spans="1:21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s="12">
        <f>ROUND(E2328/D2328, 0)</f>
        <v>0</v>
      </c>
      <c r="G2328" t="s">
        <v>8221</v>
      </c>
      <c r="H2328" t="s">
        <v>8223</v>
      </c>
      <c r="I2328" t="s">
        <v>8245</v>
      </c>
      <c r="J2328">
        <v>1493571600</v>
      </c>
      <c r="K2328" s="9">
        <f>(J2328/86400) + DATE(1970,1,1)</f>
        <v>42855.708333333328</v>
      </c>
      <c r="L2328">
        <v>1489106948</v>
      </c>
      <c r="M2328" s="9">
        <f>(L2328/86400) + DATE(1970,1,1)</f>
        <v>42804.034120370372</v>
      </c>
      <c r="N2328" s="18">
        <f>YEAR(M2328)</f>
        <v>2017</v>
      </c>
      <c r="O2328" s="18">
        <f xml:space="preserve"> ROUND((J2328-L2328)/86400, 0)</f>
        <v>52</v>
      </c>
      <c r="P2328" t="b">
        <v>0</v>
      </c>
      <c r="Q2328">
        <v>1</v>
      </c>
      <c r="R2328" s="14">
        <f>IFERROR(ROUND(E2328/Q2328,2), "N/A")</f>
        <v>108</v>
      </c>
      <c r="S2328" t="b">
        <v>0</v>
      </c>
      <c r="T2328" t="s">
        <v>8294</v>
      </c>
      <c r="U2328" t="s">
        <v>8310</v>
      </c>
    </row>
    <row r="2329" spans="1:21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s="12">
        <f>ROUND(E2329/D2329, 0)</f>
        <v>5</v>
      </c>
      <c r="G2329" t="s">
        <v>8218</v>
      </c>
      <c r="H2329" t="s">
        <v>8223</v>
      </c>
      <c r="I2329" t="s">
        <v>8245</v>
      </c>
      <c r="J2329">
        <v>1409090440</v>
      </c>
      <c r="K2329" s="9">
        <f>(J2329/86400) + DATE(1970,1,1)</f>
        <v>41877.917129629626</v>
      </c>
      <c r="L2329">
        <v>1406066440</v>
      </c>
      <c r="M2329" s="9">
        <f>(L2329/86400) + DATE(1970,1,1)</f>
        <v>41842.917129629626</v>
      </c>
      <c r="N2329" s="18">
        <f>YEAR(M2329)</f>
        <v>2014</v>
      </c>
      <c r="O2329" s="18">
        <f xml:space="preserve"> ROUND((J2329-L2329)/86400, 0)</f>
        <v>35</v>
      </c>
      <c r="P2329" t="b">
        <v>1</v>
      </c>
      <c r="Q2329">
        <v>3355</v>
      </c>
      <c r="R2329" s="14">
        <f>IFERROR(ROUND(E2329/Q2329,2), "N/A")</f>
        <v>54.88</v>
      </c>
      <c r="S2329" t="b">
        <v>1</v>
      </c>
      <c r="T2329" t="s">
        <v>8294</v>
      </c>
      <c r="U2329" t="s">
        <v>8310</v>
      </c>
    </row>
    <row r="2330" spans="1:21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s="12">
        <f>ROUND(E2330/D2330, 0)</f>
        <v>3</v>
      </c>
      <c r="G2330" t="s">
        <v>8218</v>
      </c>
      <c r="H2330" t="s">
        <v>8223</v>
      </c>
      <c r="I2330" t="s">
        <v>8245</v>
      </c>
      <c r="J2330">
        <v>1434307537</v>
      </c>
      <c r="K2330" s="9">
        <f>(J2330/86400) + DATE(1970,1,1)</f>
        <v>42169.781678240739</v>
      </c>
      <c r="L2330">
        <v>1431715537</v>
      </c>
      <c r="M2330" s="9">
        <f>(L2330/86400) + DATE(1970,1,1)</f>
        <v>42139.781678240739</v>
      </c>
      <c r="N2330" s="18">
        <f>YEAR(M2330)</f>
        <v>2015</v>
      </c>
      <c r="O2330" s="18">
        <f xml:space="preserve"> ROUND((J2330-L2330)/86400, 0)</f>
        <v>30</v>
      </c>
      <c r="P2330" t="b">
        <v>1</v>
      </c>
      <c r="Q2330">
        <v>537</v>
      </c>
      <c r="R2330" s="14">
        <f>IFERROR(ROUND(E2330/Q2330,2), "N/A")</f>
        <v>47.38</v>
      </c>
      <c r="S2330" t="b">
        <v>1</v>
      </c>
      <c r="T2330" t="s">
        <v>8294</v>
      </c>
      <c r="U2330" t="s">
        <v>8310</v>
      </c>
    </row>
    <row r="2331" spans="1:21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s="12">
        <f>ROUND(E2331/D2331, 0)</f>
        <v>1</v>
      </c>
      <c r="G2331" t="s">
        <v>8218</v>
      </c>
      <c r="H2331" t="s">
        <v>8223</v>
      </c>
      <c r="I2331" t="s">
        <v>8245</v>
      </c>
      <c r="J2331">
        <v>1405609146</v>
      </c>
      <c r="K2331" s="9">
        <f>(J2331/86400) + DATE(1970,1,1)</f>
        <v>41837.624374999999</v>
      </c>
      <c r="L2331">
        <v>1403017146</v>
      </c>
      <c r="M2331" s="9">
        <f>(L2331/86400) + DATE(1970,1,1)</f>
        <v>41807.624374999999</v>
      </c>
      <c r="N2331" s="18">
        <f>YEAR(M2331)</f>
        <v>2014</v>
      </c>
      <c r="O2331" s="18">
        <f xml:space="preserve"> ROUND((J2331-L2331)/86400, 0)</f>
        <v>30</v>
      </c>
      <c r="P2331" t="b">
        <v>1</v>
      </c>
      <c r="Q2331">
        <v>125</v>
      </c>
      <c r="R2331" s="14">
        <f>IFERROR(ROUND(E2331/Q2331,2), "N/A")</f>
        <v>211.84</v>
      </c>
      <c r="S2331" t="b">
        <v>1</v>
      </c>
      <c r="T2331" t="s">
        <v>8294</v>
      </c>
      <c r="U2331" t="s">
        <v>8310</v>
      </c>
    </row>
    <row r="2332" spans="1:21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s="12">
        <f>ROUND(E2332/D2332, 0)</f>
        <v>1</v>
      </c>
      <c r="G2332" t="s">
        <v>8218</v>
      </c>
      <c r="H2332" t="s">
        <v>8223</v>
      </c>
      <c r="I2332" t="s">
        <v>8245</v>
      </c>
      <c r="J2332">
        <v>1451001600</v>
      </c>
      <c r="K2332" s="9">
        <f>(J2332/86400) + DATE(1970,1,1)</f>
        <v>42363</v>
      </c>
      <c r="L2332">
        <v>1448400943</v>
      </c>
      <c r="M2332" s="9">
        <f>(L2332/86400) + DATE(1970,1,1)</f>
        <v>42332.89980324074</v>
      </c>
      <c r="N2332" s="18">
        <f>YEAR(M2332)</f>
        <v>2015</v>
      </c>
      <c r="O2332" s="18">
        <f xml:space="preserve"> ROUND((J2332-L2332)/86400, 0)</f>
        <v>30</v>
      </c>
      <c r="P2332" t="b">
        <v>1</v>
      </c>
      <c r="Q2332">
        <v>163</v>
      </c>
      <c r="R2332" s="14">
        <f>IFERROR(ROUND(E2332/Q2332,2), "N/A")</f>
        <v>219.93</v>
      </c>
      <c r="S2332" t="b">
        <v>1</v>
      </c>
      <c r="T2332" t="s">
        <v>8294</v>
      </c>
      <c r="U2332" t="s">
        <v>8310</v>
      </c>
    </row>
    <row r="2333" spans="1:21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s="12">
        <f>ROUND(E2333/D2333, 0)</f>
        <v>1</v>
      </c>
      <c r="G2333" t="s">
        <v>8218</v>
      </c>
      <c r="H2333" t="s">
        <v>8223</v>
      </c>
      <c r="I2333" t="s">
        <v>8245</v>
      </c>
      <c r="J2333">
        <v>1408320490</v>
      </c>
      <c r="K2333" s="9">
        <f>(J2333/86400) + DATE(1970,1,1)</f>
        <v>41869.005671296298</v>
      </c>
      <c r="L2333">
        <v>1405728490</v>
      </c>
      <c r="M2333" s="9">
        <f>(L2333/86400) + DATE(1970,1,1)</f>
        <v>41839.005671296298</v>
      </c>
      <c r="N2333" s="18">
        <f>YEAR(M2333)</f>
        <v>2014</v>
      </c>
      <c r="O2333" s="18">
        <f xml:space="preserve"> ROUND((J2333-L2333)/86400, 0)</f>
        <v>30</v>
      </c>
      <c r="P2333" t="b">
        <v>1</v>
      </c>
      <c r="Q2333">
        <v>283</v>
      </c>
      <c r="R2333" s="14">
        <f>IFERROR(ROUND(E2333/Q2333,2), "N/A")</f>
        <v>40.799999999999997</v>
      </c>
      <c r="S2333" t="b">
        <v>1</v>
      </c>
      <c r="T2333" t="s">
        <v>8294</v>
      </c>
      <c r="U2333" t="s">
        <v>8310</v>
      </c>
    </row>
    <row r="2334" spans="1:21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s="12">
        <f>ROUND(E2334/D2334, 0)</f>
        <v>1</v>
      </c>
      <c r="G2334" t="s">
        <v>8218</v>
      </c>
      <c r="H2334" t="s">
        <v>8223</v>
      </c>
      <c r="I2334" t="s">
        <v>8245</v>
      </c>
      <c r="J2334">
        <v>1423235071</v>
      </c>
      <c r="K2334" s="9">
        <f>(J2334/86400) + DATE(1970,1,1)</f>
        <v>42041.628136574072</v>
      </c>
      <c r="L2334">
        <v>1420643071</v>
      </c>
      <c r="M2334" s="9">
        <f>(L2334/86400) + DATE(1970,1,1)</f>
        <v>42011.628136574072</v>
      </c>
      <c r="N2334" s="18">
        <f>YEAR(M2334)</f>
        <v>2015</v>
      </c>
      <c r="O2334" s="18">
        <f xml:space="preserve"> ROUND((J2334-L2334)/86400, 0)</f>
        <v>30</v>
      </c>
      <c r="P2334" t="b">
        <v>1</v>
      </c>
      <c r="Q2334">
        <v>352</v>
      </c>
      <c r="R2334" s="14">
        <f>IFERROR(ROUND(E2334/Q2334,2), "N/A")</f>
        <v>75.5</v>
      </c>
      <c r="S2334" t="b">
        <v>1</v>
      </c>
      <c r="T2334" t="s">
        <v>8294</v>
      </c>
      <c r="U2334" t="s">
        <v>8310</v>
      </c>
    </row>
    <row r="2335" spans="1:21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s="12">
        <f>ROUND(E2335/D2335, 0)</f>
        <v>2</v>
      </c>
      <c r="G2335" t="s">
        <v>8218</v>
      </c>
      <c r="H2335" t="s">
        <v>8223</v>
      </c>
      <c r="I2335" t="s">
        <v>8245</v>
      </c>
      <c r="J2335">
        <v>1401385800</v>
      </c>
      <c r="K2335" s="9">
        <f>(J2335/86400) + DATE(1970,1,1)</f>
        <v>41788.743055555555</v>
      </c>
      <c r="L2335">
        <v>1399563390</v>
      </c>
      <c r="M2335" s="9">
        <f>(L2335/86400) + DATE(1970,1,1)</f>
        <v>41767.650347222225</v>
      </c>
      <c r="N2335" s="18">
        <f>YEAR(M2335)</f>
        <v>2014</v>
      </c>
      <c r="O2335" s="18">
        <f xml:space="preserve"> ROUND((J2335-L2335)/86400, 0)</f>
        <v>21</v>
      </c>
      <c r="P2335" t="b">
        <v>1</v>
      </c>
      <c r="Q2335">
        <v>94</v>
      </c>
      <c r="R2335" s="14">
        <f>IFERROR(ROUND(E2335/Q2335,2), "N/A")</f>
        <v>13.54</v>
      </c>
      <c r="S2335" t="b">
        <v>1</v>
      </c>
      <c r="T2335" t="s">
        <v>8294</v>
      </c>
      <c r="U2335" t="s">
        <v>8310</v>
      </c>
    </row>
    <row r="2336" spans="1:21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s="12">
        <f>ROUND(E2336/D2336, 0)</f>
        <v>1</v>
      </c>
      <c r="G2336" t="s">
        <v>8218</v>
      </c>
      <c r="H2336" t="s">
        <v>8223</v>
      </c>
      <c r="I2336" t="s">
        <v>8245</v>
      </c>
      <c r="J2336">
        <v>1415208840</v>
      </c>
      <c r="K2336" s="9">
        <f>(J2336/86400) + DATE(1970,1,1)</f>
        <v>41948.731944444444</v>
      </c>
      <c r="L2336">
        <v>1412611498</v>
      </c>
      <c r="M2336" s="9">
        <f>(L2336/86400) + DATE(1970,1,1)</f>
        <v>41918.670115740737</v>
      </c>
      <c r="N2336" s="18">
        <f>YEAR(M2336)</f>
        <v>2014</v>
      </c>
      <c r="O2336" s="18">
        <f xml:space="preserve"> ROUND((J2336-L2336)/86400, 0)</f>
        <v>30</v>
      </c>
      <c r="P2336" t="b">
        <v>1</v>
      </c>
      <c r="Q2336">
        <v>67</v>
      </c>
      <c r="R2336" s="14">
        <f>IFERROR(ROUND(E2336/Q2336,2), "N/A")</f>
        <v>60.87</v>
      </c>
      <c r="S2336" t="b">
        <v>1</v>
      </c>
      <c r="T2336" t="s">
        <v>8294</v>
      </c>
      <c r="U2336" t="s">
        <v>8310</v>
      </c>
    </row>
    <row r="2337" spans="1:21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s="12">
        <f>ROUND(E2337/D2337, 0)</f>
        <v>1</v>
      </c>
      <c r="G2337" t="s">
        <v>8218</v>
      </c>
      <c r="H2337" t="s">
        <v>8223</v>
      </c>
      <c r="I2337" t="s">
        <v>8245</v>
      </c>
      <c r="J2337">
        <v>1402494243</v>
      </c>
      <c r="K2337" s="9">
        <f>(J2337/86400) + DATE(1970,1,1)</f>
        <v>41801.572256944448</v>
      </c>
      <c r="L2337">
        <v>1399902243</v>
      </c>
      <c r="M2337" s="9">
        <f>(L2337/86400) + DATE(1970,1,1)</f>
        <v>41771.572256944448</v>
      </c>
      <c r="N2337" s="18">
        <f>YEAR(M2337)</f>
        <v>2014</v>
      </c>
      <c r="O2337" s="18">
        <f xml:space="preserve"> ROUND((J2337-L2337)/86400, 0)</f>
        <v>30</v>
      </c>
      <c r="P2337" t="b">
        <v>1</v>
      </c>
      <c r="Q2337">
        <v>221</v>
      </c>
      <c r="R2337" s="14">
        <f>IFERROR(ROUND(E2337/Q2337,2), "N/A")</f>
        <v>115.69</v>
      </c>
      <c r="S2337" t="b">
        <v>1</v>
      </c>
      <c r="T2337" t="s">
        <v>8294</v>
      </c>
      <c r="U2337" t="s">
        <v>8310</v>
      </c>
    </row>
    <row r="2338" spans="1:21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s="12">
        <f>ROUND(E2338/D2338, 0)</f>
        <v>5</v>
      </c>
      <c r="G2338" t="s">
        <v>8218</v>
      </c>
      <c r="H2338" t="s">
        <v>8223</v>
      </c>
      <c r="I2338" t="s">
        <v>8245</v>
      </c>
      <c r="J2338">
        <v>1394316695</v>
      </c>
      <c r="K2338" s="9">
        <f>(J2338/86400) + DATE(1970,1,1)</f>
        <v>41706.924710648149</v>
      </c>
      <c r="L2338">
        <v>1390860695</v>
      </c>
      <c r="M2338" s="9">
        <f>(L2338/86400) + DATE(1970,1,1)</f>
        <v>41666.924710648149</v>
      </c>
      <c r="N2338" s="18">
        <f>YEAR(M2338)</f>
        <v>2014</v>
      </c>
      <c r="O2338" s="18">
        <f xml:space="preserve"> ROUND((J2338-L2338)/86400, 0)</f>
        <v>40</v>
      </c>
      <c r="P2338" t="b">
        <v>1</v>
      </c>
      <c r="Q2338">
        <v>2165</v>
      </c>
      <c r="R2338" s="14">
        <f>IFERROR(ROUND(E2338/Q2338,2), "N/A")</f>
        <v>48.1</v>
      </c>
      <c r="S2338" t="b">
        <v>1</v>
      </c>
      <c r="T2338" t="s">
        <v>8294</v>
      </c>
      <c r="U2338" t="s">
        <v>8310</v>
      </c>
    </row>
    <row r="2339" spans="1:21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s="12">
        <f>ROUND(E2339/D2339, 0)</f>
        <v>1</v>
      </c>
      <c r="G2339" t="s">
        <v>8218</v>
      </c>
      <c r="H2339" t="s">
        <v>8223</v>
      </c>
      <c r="I2339" t="s">
        <v>8245</v>
      </c>
      <c r="J2339">
        <v>1403796143</v>
      </c>
      <c r="K2339" s="9">
        <f>(J2339/86400) + DATE(1970,1,1)</f>
        <v>41816.640543981484</v>
      </c>
      <c r="L2339">
        <v>1401204143</v>
      </c>
      <c r="M2339" s="9">
        <f>(L2339/86400) + DATE(1970,1,1)</f>
        <v>41786.640543981484</v>
      </c>
      <c r="N2339" s="18">
        <f>YEAR(M2339)</f>
        <v>2014</v>
      </c>
      <c r="O2339" s="18">
        <f xml:space="preserve"> ROUND((J2339-L2339)/86400, 0)</f>
        <v>30</v>
      </c>
      <c r="P2339" t="b">
        <v>1</v>
      </c>
      <c r="Q2339">
        <v>179</v>
      </c>
      <c r="R2339" s="14">
        <f>IFERROR(ROUND(E2339/Q2339,2), "N/A")</f>
        <v>74.180000000000007</v>
      </c>
      <c r="S2339" t="b">
        <v>1</v>
      </c>
      <c r="T2339" t="s">
        <v>8294</v>
      </c>
      <c r="U2339" t="s">
        <v>8310</v>
      </c>
    </row>
    <row r="2340" spans="1:21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s="12">
        <f>ROUND(E2340/D2340, 0)</f>
        <v>1</v>
      </c>
      <c r="G2340" t="s">
        <v>8218</v>
      </c>
      <c r="H2340" t="s">
        <v>8223</v>
      </c>
      <c r="I2340" t="s">
        <v>8245</v>
      </c>
      <c r="J2340">
        <v>1404077484</v>
      </c>
      <c r="K2340" s="9">
        <f>(J2340/86400) + DATE(1970,1,1)</f>
        <v>41819.89680555556</v>
      </c>
      <c r="L2340">
        <v>1401485484</v>
      </c>
      <c r="M2340" s="9">
        <f>(L2340/86400) + DATE(1970,1,1)</f>
        <v>41789.89680555556</v>
      </c>
      <c r="N2340" s="18">
        <f>YEAR(M2340)</f>
        <v>2014</v>
      </c>
      <c r="O2340" s="18">
        <f xml:space="preserve"> ROUND((J2340-L2340)/86400, 0)</f>
        <v>30</v>
      </c>
      <c r="P2340" t="b">
        <v>1</v>
      </c>
      <c r="Q2340">
        <v>123</v>
      </c>
      <c r="R2340" s="14">
        <f>IFERROR(ROUND(E2340/Q2340,2), "N/A")</f>
        <v>123.35</v>
      </c>
      <c r="S2340" t="b">
        <v>1</v>
      </c>
      <c r="T2340" t="s">
        <v>8294</v>
      </c>
      <c r="U2340" t="s">
        <v>8310</v>
      </c>
    </row>
    <row r="2341" spans="1:21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s="12">
        <f>ROUND(E2341/D2341, 0)</f>
        <v>3</v>
      </c>
      <c r="G2341" t="s">
        <v>8218</v>
      </c>
      <c r="H2341" t="s">
        <v>8223</v>
      </c>
      <c r="I2341" t="s">
        <v>8245</v>
      </c>
      <c r="J2341">
        <v>1482134340</v>
      </c>
      <c r="K2341" s="9">
        <f>(J2341/86400) + DATE(1970,1,1)</f>
        <v>42723.332638888889</v>
      </c>
      <c r="L2341">
        <v>1479496309</v>
      </c>
      <c r="M2341" s="9">
        <f>(L2341/86400) + DATE(1970,1,1)</f>
        <v>42692.79987268518</v>
      </c>
      <c r="N2341" s="18">
        <f>YEAR(M2341)</f>
        <v>2016</v>
      </c>
      <c r="O2341" s="18">
        <f xml:space="preserve"> ROUND((J2341-L2341)/86400, 0)</f>
        <v>31</v>
      </c>
      <c r="P2341" t="b">
        <v>1</v>
      </c>
      <c r="Q2341">
        <v>1104</v>
      </c>
      <c r="R2341" s="14">
        <f>IFERROR(ROUND(E2341/Q2341,2), "N/A")</f>
        <v>66.62</v>
      </c>
      <c r="S2341" t="b">
        <v>1</v>
      </c>
      <c r="T2341" t="s">
        <v>8294</v>
      </c>
      <c r="U2341" t="s">
        <v>8310</v>
      </c>
    </row>
    <row r="2342" spans="1:21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s="12">
        <f>ROUND(E2342/D2342, 0)</f>
        <v>1</v>
      </c>
      <c r="G2342" t="s">
        <v>8218</v>
      </c>
      <c r="H2342" t="s">
        <v>8223</v>
      </c>
      <c r="I2342" t="s">
        <v>8245</v>
      </c>
      <c r="J2342">
        <v>1477841138</v>
      </c>
      <c r="K2342" s="9">
        <f>(J2342/86400) + DATE(1970,1,1)</f>
        <v>42673.642800925925</v>
      </c>
      <c r="L2342">
        <v>1475249138</v>
      </c>
      <c r="M2342" s="9">
        <f>(L2342/86400) + DATE(1970,1,1)</f>
        <v>42643.642800925925</v>
      </c>
      <c r="N2342" s="18">
        <f>YEAR(M2342)</f>
        <v>2016</v>
      </c>
      <c r="O2342" s="18">
        <f xml:space="preserve"> ROUND((J2342-L2342)/86400, 0)</f>
        <v>30</v>
      </c>
      <c r="P2342" t="b">
        <v>1</v>
      </c>
      <c r="Q2342">
        <v>403</v>
      </c>
      <c r="R2342" s="14">
        <f>IFERROR(ROUND(E2342/Q2342,2), "N/A")</f>
        <v>104.99</v>
      </c>
      <c r="S2342" t="b">
        <v>1</v>
      </c>
      <c r="T2342" t="s">
        <v>8294</v>
      </c>
      <c r="U2342" t="s">
        <v>8310</v>
      </c>
    </row>
    <row r="2343" spans="1:21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s="12">
        <f>ROUND(E2343/D2343, 0)</f>
        <v>0</v>
      </c>
      <c r="G2343" t="s">
        <v>8219</v>
      </c>
      <c r="H2343" t="s">
        <v>8223</v>
      </c>
      <c r="I2343" t="s">
        <v>8245</v>
      </c>
      <c r="J2343">
        <v>1436729504</v>
      </c>
      <c r="K2343" s="9">
        <f>(J2343/86400) + DATE(1970,1,1)</f>
        <v>42197.813703703709</v>
      </c>
      <c r="L2343">
        <v>1434137504</v>
      </c>
      <c r="M2343" s="9">
        <f>(L2343/86400) + DATE(1970,1,1)</f>
        <v>42167.813703703709</v>
      </c>
      <c r="N2343" s="18">
        <f>YEAR(M2343)</f>
        <v>2015</v>
      </c>
      <c r="O2343" s="18">
        <f xml:space="preserve"> ROUND((J2343-L2343)/86400, 0)</f>
        <v>30</v>
      </c>
      <c r="P2343" t="b">
        <v>0</v>
      </c>
      <c r="Q2343">
        <v>0</v>
      </c>
      <c r="R2343" s="14" t="str">
        <f>IFERROR(ROUND(E2343/Q2343,2), "N/A")</f>
        <v>N/A</v>
      </c>
      <c r="S2343" t="b">
        <v>0</v>
      </c>
      <c r="T2343" t="s">
        <v>8277</v>
      </c>
      <c r="U2343" t="s">
        <v>8278</v>
      </c>
    </row>
    <row r="2344" spans="1:21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s="12">
        <f>ROUND(E2344/D2344, 0)</f>
        <v>0</v>
      </c>
      <c r="G2344" t="s">
        <v>8219</v>
      </c>
      <c r="H2344" t="s">
        <v>8223</v>
      </c>
      <c r="I2344" t="s">
        <v>8245</v>
      </c>
      <c r="J2344">
        <v>1412571600</v>
      </c>
      <c r="K2344" s="9">
        <f>(J2344/86400) + DATE(1970,1,1)</f>
        <v>41918.208333333336</v>
      </c>
      <c r="L2344">
        <v>1410799870</v>
      </c>
      <c r="M2344" s="9">
        <f>(L2344/86400) + DATE(1970,1,1)</f>
        <v>41897.702199074076</v>
      </c>
      <c r="N2344" s="18">
        <f>YEAR(M2344)</f>
        <v>2014</v>
      </c>
      <c r="O2344" s="18">
        <f xml:space="preserve"> ROUND((J2344-L2344)/86400, 0)</f>
        <v>21</v>
      </c>
      <c r="P2344" t="b">
        <v>0</v>
      </c>
      <c r="Q2344">
        <v>0</v>
      </c>
      <c r="R2344" s="14" t="str">
        <f>IFERROR(ROUND(E2344/Q2344,2), "N/A")</f>
        <v>N/A</v>
      </c>
      <c r="S2344" t="b">
        <v>0</v>
      </c>
      <c r="T2344" t="s">
        <v>8277</v>
      </c>
      <c r="U2344" t="s">
        <v>8278</v>
      </c>
    </row>
    <row r="2345" spans="1:21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s="12">
        <f>ROUND(E2345/D2345, 0)</f>
        <v>0</v>
      </c>
      <c r="G2345" t="s">
        <v>8219</v>
      </c>
      <c r="H2345" t="s">
        <v>8223</v>
      </c>
      <c r="I2345" t="s">
        <v>8245</v>
      </c>
      <c r="J2345">
        <v>1452282420</v>
      </c>
      <c r="K2345" s="9">
        <f>(J2345/86400) + DATE(1970,1,1)</f>
        <v>42377.82430555555</v>
      </c>
      <c r="L2345">
        <v>1447962505</v>
      </c>
      <c r="M2345" s="9">
        <f>(L2345/86400) + DATE(1970,1,1)</f>
        <v>42327.825289351851</v>
      </c>
      <c r="N2345" s="18">
        <f>YEAR(M2345)</f>
        <v>2015</v>
      </c>
      <c r="O2345" s="18">
        <f xml:space="preserve"> ROUND((J2345-L2345)/86400, 0)</f>
        <v>50</v>
      </c>
      <c r="P2345" t="b">
        <v>0</v>
      </c>
      <c r="Q2345">
        <v>1</v>
      </c>
      <c r="R2345" s="14">
        <f>IFERROR(ROUND(E2345/Q2345,2), "N/A")</f>
        <v>300</v>
      </c>
      <c r="S2345" t="b">
        <v>0</v>
      </c>
      <c r="T2345" t="s">
        <v>8277</v>
      </c>
      <c r="U2345" t="s">
        <v>8278</v>
      </c>
    </row>
    <row r="2346" spans="1:21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s="12">
        <f>ROUND(E2346/D2346, 0)</f>
        <v>0</v>
      </c>
      <c r="G2346" t="s">
        <v>8219</v>
      </c>
      <c r="H2346" t="s">
        <v>8228</v>
      </c>
      <c r="I2346" t="s">
        <v>8250</v>
      </c>
      <c r="J2346">
        <v>1466789269</v>
      </c>
      <c r="K2346" s="9">
        <f>(J2346/86400) + DATE(1970,1,1)</f>
        <v>42545.727650462963</v>
      </c>
      <c r="L2346">
        <v>1464197269</v>
      </c>
      <c r="M2346" s="9">
        <f>(L2346/86400) + DATE(1970,1,1)</f>
        <v>42515.727650462963</v>
      </c>
      <c r="N2346" s="18">
        <f>YEAR(M2346)</f>
        <v>2016</v>
      </c>
      <c r="O2346" s="18">
        <f xml:space="preserve"> ROUND((J2346-L2346)/86400, 0)</f>
        <v>30</v>
      </c>
      <c r="P2346" t="b">
        <v>0</v>
      </c>
      <c r="Q2346">
        <v>1</v>
      </c>
      <c r="R2346" s="14">
        <f>IFERROR(ROUND(E2346/Q2346,2), "N/A")</f>
        <v>1</v>
      </c>
      <c r="S2346" t="b">
        <v>0</v>
      </c>
      <c r="T2346" t="s">
        <v>8277</v>
      </c>
      <c r="U2346" t="s">
        <v>8278</v>
      </c>
    </row>
    <row r="2347" spans="1:21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s="12">
        <f>ROUND(E2347/D2347, 0)</f>
        <v>0</v>
      </c>
      <c r="G2347" t="s">
        <v>8219</v>
      </c>
      <c r="H2347" t="s">
        <v>8223</v>
      </c>
      <c r="I2347" t="s">
        <v>8245</v>
      </c>
      <c r="J2347">
        <v>1427845140</v>
      </c>
      <c r="K2347" s="9">
        <f>(J2347/86400) + DATE(1970,1,1)</f>
        <v>42094.985416666663</v>
      </c>
      <c r="L2347">
        <v>1424822556</v>
      </c>
      <c r="M2347" s="9">
        <f>(L2347/86400) + DATE(1970,1,1)</f>
        <v>42060.001805555556</v>
      </c>
      <c r="N2347" s="18">
        <f>YEAR(M2347)</f>
        <v>2015</v>
      </c>
      <c r="O2347" s="18">
        <f xml:space="preserve"> ROUND((J2347-L2347)/86400, 0)</f>
        <v>35</v>
      </c>
      <c r="P2347" t="b">
        <v>0</v>
      </c>
      <c r="Q2347">
        <v>0</v>
      </c>
      <c r="R2347" s="14" t="str">
        <f>IFERROR(ROUND(E2347/Q2347,2), "N/A")</f>
        <v>N/A</v>
      </c>
      <c r="S2347" t="b">
        <v>0</v>
      </c>
      <c r="T2347" t="s">
        <v>8277</v>
      </c>
      <c r="U2347" t="s">
        <v>8278</v>
      </c>
    </row>
    <row r="2348" spans="1:21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s="12">
        <f>ROUND(E2348/D2348, 0)</f>
        <v>0</v>
      </c>
      <c r="G2348" t="s">
        <v>8219</v>
      </c>
      <c r="H2348" t="s">
        <v>8223</v>
      </c>
      <c r="I2348" t="s">
        <v>8245</v>
      </c>
      <c r="J2348">
        <v>1476731431</v>
      </c>
      <c r="K2348" s="9">
        <f>(J2348/86400) + DATE(1970,1,1)</f>
        <v>42660.79896990741</v>
      </c>
      <c r="L2348">
        <v>1472843431</v>
      </c>
      <c r="M2348" s="9">
        <f>(L2348/86400) + DATE(1970,1,1)</f>
        <v>42615.79896990741</v>
      </c>
      <c r="N2348" s="18">
        <f>YEAR(M2348)</f>
        <v>2016</v>
      </c>
      <c r="O2348" s="18">
        <f xml:space="preserve"> ROUND((J2348-L2348)/86400, 0)</f>
        <v>45</v>
      </c>
      <c r="P2348" t="b">
        <v>0</v>
      </c>
      <c r="Q2348">
        <v>3</v>
      </c>
      <c r="R2348" s="14">
        <f>IFERROR(ROUND(E2348/Q2348,2), "N/A")</f>
        <v>13</v>
      </c>
      <c r="S2348" t="b">
        <v>0</v>
      </c>
      <c r="T2348" t="s">
        <v>8277</v>
      </c>
      <c r="U2348" t="s">
        <v>8278</v>
      </c>
    </row>
    <row r="2349" spans="1:21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s="12">
        <f>ROUND(E2349/D2349, 0)</f>
        <v>0</v>
      </c>
      <c r="G2349" t="s">
        <v>8219</v>
      </c>
      <c r="H2349" t="s">
        <v>8223</v>
      </c>
      <c r="I2349" t="s">
        <v>8245</v>
      </c>
      <c r="J2349">
        <v>1472135676</v>
      </c>
      <c r="K2349" s="9">
        <f>(J2349/86400) + DATE(1970,1,1)</f>
        <v>42607.607361111106</v>
      </c>
      <c r="L2349">
        <v>1469543676</v>
      </c>
      <c r="M2349" s="9">
        <f>(L2349/86400) + DATE(1970,1,1)</f>
        <v>42577.607361111106</v>
      </c>
      <c r="N2349" s="18">
        <f>YEAR(M2349)</f>
        <v>2016</v>
      </c>
      <c r="O2349" s="18">
        <f xml:space="preserve"> ROUND((J2349-L2349)/86400, 0)</f>
        <v>30</v>
      </c>
      <c r="P2349" t="b">
        <v>0</v>
      </c>
      <c r="Q2349">
        <v>1</v>
      </c>
      <c r="R2349" s="14">
        <f>IFERROR(ROUND(E2349/Q2349,2), "N/A")</f>
        <v>15</v>
      </c>
      <c r="S2349" t="b">
        <v>0</v>
      </c>
      <c r="T2349" t="s">
        <v>8277</v>
      </c>
      <c r="U2349" t="s">
        <v>8278</v>
      </c>
    </row>
    <row r="2350" spans="1:21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s="12">
        <f>ROUND(E2350/D2350, 0)</f>
        <v>0</v>
      </c>
      <c r="G2350" t="s">
        <v>8219</v>
      </c>
      <c r="H2350" t="s">
        <v>8223</v>
      </c>
      <c r="I2350" t="s">
        <v>8245</v>
      </c>
      <c r="J2350">
        <v>1456006938</v>
      </c>
      <c r="K2350" s="9">
        <f>(J2350/86400) + DATE(1970,1,1)</f>
        <v>42420.932152777779</v>
      </c>
      <c r="L2350">
        <v>1450822938</v>
      </c>
      <c r="M2350" s="9">
        <f>(L2350/86400) + DATE(1970,1,1)</f>
        <v>42360.932152777779</v>
      </c>
      <c r="N2350" s="18">
        <f>YEAR(M2350)</f>
        <v>2015</v>
      </c>
      <c r="O2350" s="18">
        <f xml:space="preserve"> ROUND((J2350-L2350)/86400, 0)</f>
        <v>60</v>
      </c>
      <c r="P2350" t="b">
        <v>0</v>
      </c>
      <c r="Q2350">
        <v>5</v>
      </c>
      <c r="R2350" s="14">
        <f>IFERROR(ROUND(E2350/Q2350,2), "N/A")</f>
        <v>54</v>
      </c>
      <c r="S2350" t="b">
        <v>0</v>
      </c>
      <c r="T2350" t="s">
        <v>8277</v>
      </c>
      <c r="U2350" t="s">
        <v>8278</v>
      </c>
    </row>
    <row r="2351" spans="1:21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s="12">
        <f>ROUND(E2351/D2351, 0)</f>
        <v>0</v>
      </c>
      <c r="G2351" t="s">
        <v>8219</v>
      </c>
      <c r="H2351" t="s">
        <v>8234</v>
      </c>
      <c r="I2351" t="s">
        <v>8254</v>
      </c>
      <c r="J2351">
        <v>1439318228</v>
      </c>
      <c r="K2351" s="9">
        <f>(J2351/86400) + DATE(1970,1,1)</f>
        <v>42227.775787037041</v>
      </c>
      <c r="L2351">
        <v>1436812628</v>
      </c>
      <c r="M2351" s="9">
        <f>(L2351/86400) + DATE(1970,1,1)</f>
        <v>42198.775787037041</v>
      </c>
      <c r="N2351" s="18">
        <f>YEAR(M2351)</f>
        <v>2015</v>
      </c>
      <c r="O2351" s="18">
        <f xml:space="preserve"> ROUND((J2351-L2351)/86400, 0)</f>
        <v>29</v>
      </c>
      <c r="P2351" t="b">
        <v>0</v>
      </c>
      <c r="Q2351">
        <v>0</v>
      </c>
      <c r="R2351" s="14" t="str">
        <f>IFERROR(ROUND(E2351/Q2351,2), "N/A")</f>
        <v>N/A</v>
      </c>
      <c r="S2351" t="b">
        <v>0</v>
      </c>
      <c r="T2351" t="s">
        <v>8277</v>
      </c>
      <c r="U2351" t="s">
        <v>8278</v>
      </c>
    </row>
    <row r="2352" spans="1:21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s="12">
        <f>ROUND(E2352/D2352, 0)</f>
        <v>0</v>
      </c>
      <c r="G2352" t="s">
        <v>8219</v>
      </c>
      <c r="H2352" t="s">
        <v>8240</v>
      </c>
      <c r="I2352" t="s">
        <v>8248</v>
      </c>
      <c r="J2352">
        <v>1483474370</v>
      </c>
      <c r="K2352" s="9">
        <f>(J2352/86400) + DATE(1970,1,1)</f>
        <v>42738.842245370368</v>
      </c>
      <c r="L2352">
        <v>1480882370</v>
      </c>
      <c r="M2352" s="9">
        <f>(L2352/86400) + DATE(1970,1,1)</f>
        <v>42708.842245370368</v>
      </c>
      <c r="N2352" s="18">
        <f>YEAR(M2352)</f>
        <v>2016</v>
      </c>
      <c r="O2352" s="18">
        <f xml:space="preserve"> ROUND((J2352-L2352)/86400, 0)</f>
        <v>30</v>
      </c>
      <c r="P2352" t="b">
        <v>0</v>
      </c>
      <c r="Q2352">
        <v>0</v>
      </c>
      <c r="R2352" s="14" t="str">
        <f>IFERROR(ROUND(E2352/Q2352,2), "N/A")</f>
        <v>N/A</v>
      </c>
      <c r="S2352" t="b">
        <v>0</v>
      </c>
      <c r="T2352" t="s">
        <v>8277</v>
      </c>
      <c r="U2352" t="s">
        <v>8278</v>
      </c>
    </row>
    <row r="2353" spans="1:21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s="12">
        <f>ROUND(E2353/D2353, 0)</f>
        <v>0</v>
      </c>
      <c r="G2353" t="s">
        <v>8219</v>
      </c>
      <c r="H2353" t="s">
        <v>8227</v>
      </c>
      <c r="I2353" t="s">
        <v>8249</v>
      </c>
      <c r="J2353">
        <v>1430360739</v>
      </c>
      <c r="K2353" s="9">
        <f>(J2353/86400) + DATE(1970,1,1)</f>
        <v>42124.101145833338</v>
      </c>
      <c r="L2353">
        <v>1427768739</v>
      </c>
      <c r="M2353" s="9">
        <f>(L2353/86400) + DATE(1970,1,1)</f>
        <v>42094.101145833338</v>
      </c>
      <c r="N2353" s="18">
        <f>YEAR(M2353)</f>
        <v>2015</v>
      </c>
      <c r="O2353" s="18">
        <f xml:space="preserve"> ROUND((J2353-L2353)/86400, 0)</f>
        <v>30</v>
      </c>
      <c r="P2353" t="b">
        <v>0</v>
      </c>
      <c r="Q2353">
        <v>7</v>
      </c>
      <c r="R2353" s="14">
        <f>IFERROR(ROUND(E2353/Q2353,2), "N/A")</f>
        <v>15.43</v>
      </c>
      <c r="S2353" t="b">
        <v>0</v>
      </c>
      <c r="T2353" t="s">
        <v>8277</v>
      </c>
      <c r="U2353" t="s">
        <v>8278</v>
      </c>
    </row>
    <row r="2354" spans="1:21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s="12">
        <f>ROUND(E2354/D2354, 0)</f>
        <v>0</v>
      </c>
      <c r="G2354" t="s">
        <v>8219</v>
      </c>
      <c r="H2354" t="s">
        <v>8223</v>
      </c>
      <c r="I2354" t="s">
        <v>8245</v>
      </c>
      <c r="J2354">
        <v>1433603552</v>
      </c>
      <c r="K2354" s="9">
        <f>(J2354/86400) + DATE(1970,1,1)</f>
        <v>42161.633703703701</v>
      </c>
      <c r="L2354">
        <v>1428419552</v>
      </c>
      <c r="M2354" s="9">
        <f>(L2354/86400) + DATE(1970,1,1)</f>
        <v>42101.633703703701</v>
      </c>
      <c r="N2354" s="18">
        <f>YEAR(M2354)</f>
        <v>2015</v>
      </c>
      <c r="O2354" s="18">
        <f xml:space="preserve"> ROUND((J2354-L2354)/86400, 0)</f>
        <v>60</v>
      </c>
      <c r="P2354" t="b">
        <v>0</v>
      </c>
      <c r="Q2354">
        <v>0</v>
      </c>
      <c r="R2354" s="14" t="str">
        <f>IFERROR(ROUND(E2354/Q2354,2), "N/A")</f>
        <v>N/A</v>
      </c>
      <c r="S2354" t="b">
        <v>0</v>
      </c>
      <c r="T2354" t="s">
        <v>8277</v>
      </c>
      <c r="U2354" t="s">
        <v>8278</v>
      </c>
    </row>
    <row r="2355" spans="1:21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s="12">
        <f>ROUND(E2355/D2355, 0)</f>
        <v>0</v>
      </c>
      <c r="G2355" t="s">
        <v>8219</v>
      </c>
      <c r="H2355" t="s">
        <v>8223</v>
      </c>
      <c r="I2355" t="s">
        <v>8245</v>
      </c>
      <c r="J2355">
        <v>1429632822</v>
      </c>
      <c r="K2355" s="9">
        <f>(J2355/86400) + DATE(1970,1,1)</f>
        <v>42115.676180555558</v>
      </c>
      <c r="L2355">
        <v>1428596022</v>
      </c>
      <c r="M2355" s="9">
        <f>(L2355/86400) + DATE(1970,1,1)</f>
        <v>42103.676180555558</v>
      </c>
      <c r="N2355" s="18">
        <f>YEAR(M2355)</f>
        <v>2015</v>
      </c>
      <c r="O2355" s="18">
        <f xml:space="preserve"> ROUND((J2355-L2355)/86400, 0)</f>
        <v>12</v>
      </c>
      <c r="P2355" t="b">
        <v>0</v>
      </c>
      <c r="Q2355">
        <v>0</v>
      </c>
      <c r="R2355" s="14" t="str">
        <f>IFERROR(ROUND(E2355/Q2355,2), "N/A")</f>
        <v>N/A</v>
      </c>
      <c r="S2355" t="b">
        <v>0</v>
      </c>
      <c r="T2355" t="s">
        <v>8277</v>
      </c>
      <c r="U2355" t="s">
        <v>8278</v>
      </c>
    </row>
    <row r="2356" spans="1:21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s="12">
        <f>ROUND(E2356/D2356, 0)</f>
        <v>0</v>
      </c>
      <c r="G2356" t="s">
        <v>8219</v>
      </c>
      <c r="H2356" t="s">
        <v>8223</v>
      </c>
      <c r="I2356" t="s">
        <v>8245</v>
      </c>
      <c r="J2356">
        <v>1420910460</v>
      </c>
      <c r="K2356" s="9">
        <f>(J2356/86400) + DATE(1970,1,1)</f>
        <v>42014.722916666666</v>
      </c>
      <c r="L2356">
        <v>1415726460</v>
      </c>
      <c r="M2356" s="9">
        <f>(L2356/86400) + DATE(1970,1,1)</f>
        <v>41954.722916666666</v>
      </c>
      <c r="N2356" s="18">
        <f>YEAR(M2356)</f>
        <v>2014</v>
      </c>
      <c r="O2356" s="18">
        <f xml:space="preserve"> ROUND((J2356-L2356)/86400, 0)</f>
        <v>60</v>
      </c>
      <c r="P2356" t="b">
        <v>0</v>
      </c>
      <c r="Q2356">
        <v>1</v>
      </c>
      <c r="R2356" s="14">
        <f>IFERROR(ROUND(E2356/Q2356,2), "N/A")</f>
        <v>25</v>
      </c>
      <c r="S2356" t="b">
        <v>0</v>
      </c>
      <c r="T2356" t="s">
        <v>8277</v>
      </c>
      <c r="U2356" t="s">
        <v>8278</v>
      </c>
    </row>
    <row r="2357" spans="1:21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s="12">
        <f>ROUND(E2357/D2357, 0)</f>
        <v>0</v>
      </c>
      <c r="G2357" t="s">
        <v>8219</v>
      </c>
      <c r="H2357" t="s">
        <v>8225</v>
      </c>
      <c r="I2357" t="s">
        <v>8247</v>
      </c>
      <c r="J2357">
        <v>1430604136</v>
      </c>
      <c r="K2357" s="9">
        <f>(J2357/86400) + DATE(1970,1,1)</f>
        <v>42126.918240740742</v>
      </c>
      <c r="L2357">
        <v>1428012136</v>
      </c>
      <c r="M2357" s="9">
        <f>(L2357/86400) + DATE(1970,1,1)</f>
        <v>42096.918240740742</v>
      </c>
      <c r="N2357" s="18">
        <f>YEAR(M2357)</f>
        <v>2015</v>
      </c>
      <c r="O2357" s="18">
        <f xml:space="preserve"> ROUND((J2357-L2357)/86400, 0)</f>
        <v>30</v>
      </c>
      <c r="P2357" t="b">
        <v>0</v>
      </c>
      <c r="Q2357">
        <v>2</v>
      </c>
      <c r="R2357" s="14">
        <f>IFERROR(ROUND(E2357/Q2357,2), "N/A")</f>
        <v>27.5</v>
      </c>
      <c r="S2357" t="b">
        <v>0</v>
      </c>
      <c r="T2357" t="s">
        <v>8277</v>
      </c>
      <c r="U2357" t="s">
        <v>8278</v>
      </c>
    </row>
    <row r="2358" spans="1:21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s="12">
        <f>ROUND(E2358/D2358, 0)</f>
        <v>0</v>
      </c>
      <c r="G2358" t="s">
        <v>8219</v>
      </c>
      <c r="H2358" t="s">
        <v>8232</v>
      </c>
      <c r="I2358" t="s">
        <v>8248</v>
      </c>
      <c r="J2358">
        <v>1433530104</v>
      </c>
      <c r="K2358" s="9">
        <f>(J2358/86400) + DATE(1970,1,1)</f>
        <v>42160.78361111111</v>
      </c>
      <c r="L2358">
        <v>1430938104</v>
      </c>
      <c r="M2358" s="9">
        <f>(L2358/86400) + DATE(1970,1,1)</f>
        <v>42130.78361111111</v>
      </c>
      <c r="N2358" s="18">
        <f>YEAR(M2358)</f>
        <v>2015</v>
      </c>
      <c r="O2358" s="18">
        <f xml:space="preserve"> ROUND((J2358-L2358)/86400, 0)</f>
        <v>30</v>
      </c>
      <c r="P2358" t="b">
        <v>0</v>
      </c>
      <c r="Q2358">
        <v>0</v>
      </c>
      <c r="R2358" s="14" t="str">
        <f>IFERROR(ROUND(E2358/Q2358,2), "N/A")</f>
        <v>N/A</v>
      </c>
      <c r="S2358" t="b">
        <v>0</v>
      </c>
      <c r="T2358" t="s">
        <v>8277</v>
      </c>
      <c r="U2358" t="s">
        <v>8278</v>
      </c>
    </row>
    <row r="2359" spans="1:21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s="12">
        <f>ROUND(E2359/D2359, 0)</f>
        <v>0</v>
      </c>
      <c r="G2359" t="s">
        <v>8219</v>
      </c>
      <c r="H2359" t="s">
        <v>8224</v>
      </c>
      <c r="I2359" t="s">
        <v>8246</v>
      </c>
      <c r="J2359">
        <v>1445093578</v>
      </c>
      <c r="K2359" s="9">
        <f>(J2359/86400) + DATE(1970,1,1)</f>
        <v>42294.620115740741</v>
      </c>
      <c r="L2359">
        <v>1442501578</v>
      </c>
      <c r="M2359" s="9">
        <f>(L2359/86400) + DATE(1970,1,1)</f>
        <v>42264.620115740741</v>
      </c>
      <c r="N2359" s="18">
        <f>YEAR(M2359)</f>
        <v>2015</v>
      </c>
      <c r="O2359" s="18">
        <f xml:space="preserve"> ROUND((J2359-L2359)/86400, 0)</f>
        <v>30</v>
      </c>
      <c r="P2359" t="b">
        <v>0</v>
      </c>
      <c r="Q2359">
        <v>0</v>
      </c>
      <c r="R2359" s="14" t="str">
        <f>IFERROR(ROUND(E2359/Q2359,2), "N/A")</f>
        <v>N/A</v>
      </c>
      <c r="S2359" t="b">
        <v>0</v>
      </c>
      <c r="T2359" t="s">
        <v>8277</v>
      </c>
      <c r="U2359" t="s">
        <v>8278</v>
      </c>
    </row>
    <row r="2360" spans="1:21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s="12">
        <f>ROUND(E2360/D2360, 0)</f>
        <v>0</v>
      </c>
      <c r="G2360" t="s">
        <v>8219</v>
      </c>
      <c r="H2360" t="s">
        <v>8224</v>
      </c>
      <c r="I2360" t="s">
        <v>8246</v>
      </c>
      <c r="J2360">
        <v>1422664740</v>
      </c>
      <c r="K2360" s="9">
        <f>(J2360/86400) + DATE(1970,1,1)</f>
        <v>42035.027083333334</v>
      </c>
      <c r="L2360">
        <v>1417818036</v>
      </c>
      <c r="M2360" s="9">
        <f>(L2360/86400) + DATE(1970,1,1)</f>
        <v>41978.930972222224</v>
      </c>
      <c r="N2360" s="18">
        <f>YEAR(M2360)</f>
        <v>2014</v>
      </c>
      <c r="O2360" s="18">
        <f xml:space="preserve"> ROUND((J2360-L2360)/86400, 0)</f>
        <v>56</v>
      </c>
      <c r="P2360" t="b">
        <v>0</v>
      </c>
      <c r="Q2360">
        <v>0</v>
      </c>
      <c r="R2360" s="14" t="str">
        <f>IFERROR(ROUND(E2360/Q2360,2), "N/A")</f>
        <v>N/A</v>
      </c>
      <c r="S2360" t="b">
        <v>0</v>
      </c>
      <c r="T2360" t="s">
        <v>8277</v>
      </c>
      <c r="U2360" t="s">
        <v>8278</v>
      </c>
    </row>
    <row r="2361" spans="1:21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s="12">
        <f>ROUND(E2361/D2361, 0)</f>
        <v>0</v>
      </c>
      <c r="G2361" t="s">
        <v>8219</v>
      </c>
      <c r="H2361" t="s">
        <v>8223</v>
      </c>
      <c r="I2361" t="s">
        <v>8245</v>
      </c>
      <c r="J2361">
        <v>1438616124</v>
      </c>
      <c r="K2361" s="9">
        <f>(J2361/86400) + DATE(1970,1,1)</f>
        <v>42219.649583333332</v>
      </c>
      <c r="L2361">
        <v>1433432124</v>
      </c>
      <c r="M2361" s="9">
        <f>(L2361/86400) + DATE(1970,1,1)</f>
        <v>42159.649583333332</v>
      </c>
      <c r="N2361" s="18">
        <f>YEAR(M2361)</f>
        <v>2015</v>
      </c>
      <c r="O2361" s="18">
        <f xml:space="preserve"> ROUND((J2361-L2361)/86400, 0)</f>
        <v>60</v>
      </c>
      <c r="P2361" t="b">
        <v>0</v>
      </c>
      <c r="Q2361">
        <v>3</v>
      </c>
      <c r="R2361" s="14">
        <f>IFERROR(ROUND(E2361/Q2361,2), "N/A")</f>
        <v>367</v>
      </c>
      <c r="S2361" t="b">
        <v>0</v>
      </c>
      <c r="T2361" t="s">
        <v>8277</v>
      </c>
      <c r="U2361" t="s">
        <v>8278</v>
      </c>
    </row>
    <row r="2362" spans="1:21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s="12">
        <f>ROUND(E2362/D2362, 0)</f>
        <v>0</v>
      </c>
      <c r="G2362" t="s">
        <v>8219</v>
      </c>
      <c r="H2362" t="s">
        <v>8228</v>
      </c>
      <c r="I2362" t="s">
        <v>8250</v>
      </c>
      <c r="J2362">
        <v>1454864280</v>
      </c>
      <c r="K2362" s="9">
        <f>(J2362/86400) + DATE(1970,1,1)</f>
        <v>42407.70694444445</v>
      </c>
      <c r="L2362">
        <v>1452272280</v>
      </c>
      <c r="M2362" s="9">
        <f>(L2362/86400) + DATE(1970,1,1)</f>
        <v>42377.70694444445</v>
      </c>
      <c r="N2362" s="18">
        <f>YEAR(M2362)</f>
        <v>2016</v>
      </c>
      <c r="O2362" s="18">
        <f xml:space="preserve"> ROUND((J2362-L2362)/86400, 0)</f>
        <v>30</v>
      </c>
      <c r="P2362" t="b">
        <v>0</v>
      </c>
      <c r="Q2362">
        <v>1</v>
      </c>
      <c r="R2362" s="14">
        <f>IFERROR(ROUND(E2362/Q2362,2), "N/A")</f>
        <v>2</v>
      </c>
      <c r="S2362" t="b">
        <v>0</v>
      </c>
      <c r="T2362" t="s">
        <v>8277</v>
      </c>
      <c r="U2362" t="s">
        <v>8278</v>
      </c>
    </row>
    <row r="2363" spans="1:21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s="12">
        <f>ROUND(E2363/D2363, 0)</f>
        <v>0</v>
      </c>
      <c r="G2363" t="s">
        <v>8219</v>
      </c>
      <c r="H2363" t="s">
        <v>8228</v>
      </c>
      <c r="I2363" t="s">
        <v>8250</v>
      </c>
      <c r="J2363">
        <v>1462053600</v>
      </c>
      <c r="K2363" s="9">
        <f>(J2363/86400) + DATE(1970,1,1)</f>
        <v>42490.916666666672</v>
      </c>
      <c r="L2363">
        <v>1459975008</v>
      </c>
      <c r="M2363" s="9">
        <f>(L2363/86400) + DATE(1970,1,1)</f>
        <v>42466.858888888892</v>
      </c>
      <c r="N2363" s="18">
        <f>YEAR(M2363)</f>
        <v>2016</v>
      </c>
      <c r="O2363" s="18">
        <f xml:space="preserve"> ROUND((J2363-L2363)/86400, 0)</f>
        <v>24</v>
      </c>
      <c r="P2363" t="b">
        <v>0</v>
      </c>
      <c r="Q2363">
        <v>0</v>
      </c>
      <c r="R2363" s="14" t="str">
        <f>IFERROR(ROUND(E2363/Q2363,2), "N/A")</f>
        <v>N/A</v>
      </c>
      <c r="S2363" t="b">
        <v>0</v>
      </c>
      <c r="T2363" t="s">
        <v>8277</v>
      </c>
      <c r="U2363" t="s">
        <v>8278</v>
      </c>
    </row>
    <row r="2364" spans="1:21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s="12">
        <f>ROUND(E2364/D2364, 0)</f>
        <v>0</v>
      </c>
      <c r="G2364" t="s">
        <v>8219</v>
      </c>
      <c r="H2364" t="s">
        <v>8223</v>
      </c>
      <c r="I2364" t="s">
        <v>8245</v>
      </c>
      <c r="J2364">
        <v>1418315470</v>
      </c>
      <c r="K2364" s="9">
        <f>(J2364/86400) + DATE(1970,1,1)</f>
        <v>41984.688310185185</v>
      </c>
      <c r="L2364">
        <v>1415723470</v>
      </c>
      <c r="M2364" s="9">
        <f>(L2364/86400) + DATE(1970,1,1)</f>
        <v>41954.688310185185</v>
      </c>
      <c r="N2364" s="18">
        <f>YEAR(M2364)</f>
        <v>2014</v>
      </c>
      <c r="O2364" s="18">
        <f xml:space="preserve"> ROUND((J2364-L2364)/86400, 0)</f>
        <v>30</v>
      </c>
      <c r="P2364" t="b">
        <v>0</v>
      </c>
      <c r="Q2364">
        <v>2</v>
      </c>
      <c r="R2364" s="14">
        <f>IFERROR(ROUND(E2364/Q2364,2), "N/A")</f>
        <v>60</v>
      </c>
      <c r="S2364" t="b">
        <v>0</v>
      </c>
      <c r="T2364" t="s">
        <v>8277</v>
      </c>
      <c r="U2364" t="s">
        <v>8278</v>
      </c>
    </row>
    <row r="2365" spans="1:21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s="12">
        <f>ROUND(E2365/D2365, 0)</f>
        <v>0</v>
      </c>
      <c r="G2365" t="s">
        <v>8219</v>
      </c>
      <c r="H2365" t="s">
        <v>8223</v>
      </c>
      <c r="I2365" t="s">
        <v>8245</v>
      </c>
      <c r="J2365">
        <v>1451348200</v>
      </c>
      <c r="K2365" s="9">
        <f>(J2365/86400) + DATE(1970,1,1)</f>
        <v>42367.011574074073</v>
      </c>
      <c r="L2365">
        <v>1447460200</v>
      </c>
      <c r="M2365" s="9">
        <f>(L2365/86400) + DATE(1970,1,1)</f>
        <v>42322.011574074073</v>
      </c>
      <c r="N2365" s="18">
        <f>YEAR(M2365)</f>
        <v>2015</v>
      </c>
      <c r="O2365" s="18">
        <f xml:space="preserve"> ROUND((J2365-L2365)/86400, 0)</f>
        <v>45</v>
      </c>
      <c r="P2365" t="b">
        <v>0</v>
      </c>
      <c r="Q2365">
        <v>0</v>
      </c>
      <c r="R2365" s="14" t="str">
        <f>IFERROR(ROUND(E2365/Q2365,2), "N/A")</f>
        <v>N/A</v>
      </c>
      <c r="S2365" t="b">
        <v>0</v>
      </c>
      <c r="T2365" t="s">
        <v>8277</v>
      </c>
      <c r="U2365" t="s">
        <v>8278</v>
      </c>
    </row>
    <row r="2366" spans="1:21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s="12">
        <f>ROUND(E2366/D2366, 0)</f>
        <v>0</v>
      </c>
      <c r="G2366" t="s">
        <v>8219</v>
      </c>
      <c r="H2366" t="s">
        <v>8223</v>
      </c>
      <c r="I2366" t="s">
        <v>8245</v>
      </c>
      <c r="J2366">
        <v>1445898356</v>
      </c>
      <c r="K2366" s="9">
        <f>(J2366/86400) + DATE(1970,1,1)</f>
        <v>42303.934675925921</v>
      </c>
      <c r="L2366">
        <v>1441146356</v>
      </c>
      <c r="M2366" s="9">
        <f>(L2366/86400) + DATE(1970,1,1)</f>
        <v>42248.934675925921</v>
      </c>
      <c r="N2366" s="18">
        <f>YEAR(M2366)</f>
        <v>2015</v>
      </c>
      <c r="O2366" s="18">
        <f xml:space="preserve"> ROUND((J2366-L2366)/86400, 0)</f>
        <v>55</v>
      </c>
      <c r="P2366" t="b">
        <v>0</v>
      </c>
      <c r="Q2366">
        <v>0</v>
      </c>
      <c r="R2366" s="14" t="str">
        <f>IFERROR(ROUND(E2366/Q2366,2), "N/A")</f>
        <v>N/A</v>
      </c>
      <c r="S2366" t="b">
        <v>0</v>
      </c>
      <c r="T2366" t="s">
        <v>8277</v>
      </c>
      <c r="U2366" t="s">
        <v>8278</v>
      </c>
    </row>
    <row r="2367" spans="1:21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s="12">
        <f>ROUND(E2367/D2367, 0)</f>
        <v>0</v>
      </c>
      <c r="G2367" t="s">
        <v>8219</v>
      </c>
      <c r="H2367" t="s">
        <v>8236</v>
      </c>
      <c r="I2367" t="s">
        <v>8248</v>
      </c>
      <c r="J2367">
        <v>1453071600</v>
      </c>
      <c r="K2367" s="9">
        <f>(J2367/86400) + DATE(1970,1,1)</f>
        <v>42386.958333333328</v>
      </c>
      <c r="L2367">
        <v>1449596425</v>
      </c>
      <c r="M2367" s="9">
        <f>(L2367/86400) + DATE(1970,1,1)</f>
        <v>42346.736400462964</v>
      </c>
      <c r="N2367" s="18">
        <f>YEAR(M2367)</f>
        <v>2015</v>
      </c>
      <c r="O2367" s="18">
        <f xml:space="preserve"> ROUND((J2367-L2367)/86400, 0)</f>
        <v>40</v>
      </c>
      <c r="P2367" t="b">
        <v>0</v>
      </c>
      <c r="Q2367">
        <v>0</v>
      </c>
      <c r="R2367" s="14" t="str">
        <f>IFERROR(ROUND(E2367/Q2367,2), "N/A")</f>
        <v>N/A</v>
      </c>
      <c r="S2367" t="b">
        <v>0</v>
      </c>
      <c r="T2367" t="s">
        <v>8277</v>
      </c>
      <c r="U2367" t="s">
        <v>8278</v>
      </c>
    </row>
    <row r="2368" spans="1:21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s="12">
        <f>ROUND(E2368/D2368, 0)</f>
        <v>0</v>
      </c>
      <c r="G2368" t="s">
        <v>8219</v>
      </c>
      <c r="H2368" t="s">
        <v>8224</v>
      </c>
      <c r="I2368" t="s">
        <v>8246</v>
      </c>
      <c r="J2368">
        <v>1445431533</v>
      </c>
      <c r="K2368" s="9">
        <f>(J2368/86400) + DATE(1970,1,1)</f>
        <v>42298.531631944439</v>
      </c>
      <c r="L2368">
        <v>1442839533</v>
      </c>
      <c r="M2368" s="9">
        <f>(L2368/86400) + DATE(1970,1,1)</f>
        <v>42268.531631944439</v>
      </c>
      <c r="N2368" s="18">
        <f>YEAR(M2368)</f>
        <v>2015</v>
      </c>
      <c r="O2368" s="18">
        <f xml:space="preserve"> ROUND((J2368-L2368)/86400, 0)</f>
        <v>30</v>
      </c>
      <c r="P2368" t="b">
        <v>0</v>
      </c>
      <c r="Q2368">
        <v>27</v>
      </c>
      <c r="R2368" s="14">
        <f>IFERROR(ROUND(E2368/Q2368,2), "N/A")</f>
        <v>97.41</v>
      </c>
      <c r="S2368" t="b">
        <v>0</v>
      </c>
      <c r="T2368" t="s">
        <v>8277</v>
      </c>
      <c r="U2368" t="s">
        <v>8278</v>
      </c>
    </row>
    <row r="2369" spans="1:21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s="12">
        <f>ROUND(E2369/D2369, 0)</f>
        <v>0</v>
      </c>
      <c r="G2369" t="s">
        <v>8219</v>
      </c>
      <c r="H2369" t="s">
        <v>8223</v>
      </c>
      <c r="I2369" t="s">
        <v>8245</v>
      </c>
      <c r="J2369">
        <v>1461622616</v>
      </c>
      <c r="K2369" s="9">
        <f>(J2369/86400) + DATE(1970,1,1)</f>
        <v>42485.928425925929</v>
      </c>
      <c r="L2369">
        <v>1456442216</v>
      </c>
      <c r="M2369" s="9">
        <f>(L2369/86400) + DATE(1970,1,1)</f>
        <v>42425.970092592594</v>
      </c>
      <c r="N2369" s="18">
        <f>YEAR(M2369)</f>
        <v>2016</v>
      </c>
      <c r="O2369" s="18">
        <f xml:space="preserve"> ROUND((J2369-L2369)/86400, 0)</f>
        <v>60</v>
      </c>
      <c r="P2369" t="b">
        <v>0</v>
      </c>
      <c r="Q2369">
        <v>14</v>
      </c>
      <c r="R2369" s="14">
        <f>IFERROR(ROUND(E2369/Q2369,2), "N/A")</f>
        <v>47.86</v>
      </c>
      <c r="S2369" t="b">
        <v>0</v>
      </c>
      <c r="T2369" t="s">
        <v>8277</v>
      </c>
      <c r="U2369" t="s">
        <v>8278</v>
      </c>
    </row>
    <row r="2370" spans="1:21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s="12">
        <f>ROUND(E2370/D2370, 0)</f>
        <v>0</v>
      </c>
      <c r="G2370" t="s">
        <v>8219</v>
      </c>
      <c r="H2370" t="s">
        <v>8223</v>
      </c>
      <c r="I2370" t="s">
        <v>8245</v>
      </c>
      <c r="J2370">
        <v>1429028365</v>
      </c>
      <c r="K2370" s="9">
        <f>(J2370/86400) + DATE(1970,1,1)</f>
        <v>42108.680150462962</v>
      </c>
      <c r="L2370">
        <v>1425143965</v>
      </c>
      <c r="M2370" s="9">
        <f>(L2370/86400) + DATE(1970,1,1)</f>
        <v>42063.721817129626</v>
      </c>
      <c r="N2370" s="18">
        <f>YEAR(M2370)</f>
        <v>2015</v>
      </c>
      <c r="O2370" s="18">
        <f xml:space="preserve"> ROUND((J2370-L2370)/86400, 0)</f>
        <v>45</v>
      </c>
      <c r="P2370" t="b">
        <v>0</v>
      </c>
      <c r="Q2370">
        <v>2</v>
      </c>
      <c r="R2370" s="14">
        <f>IFERROR(ROUND(E2370/Q2370,2), "N/A")</f>
        <v>50</v>
      </c>
      <c r="S2370" t="b">
        <v>0</v>
      </c>
      <c r="T2370" t="s">
        <v>8277</v>
      </c>
      <c r="U2370" t="s">
        <v>8278</v>
      </c>
    </row>
    <row r="2371" spans="1:21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s="12">
        <f>ROUND(E2371/D2371, 0)</f>
        <v>0</v>
      </c>
      <c r="G2371" t="s">
        <v>8219</v>
      </c>
      <c r="H2371" t="s">
        <v>8223</v>
      </c>
      <c r="I2371" t="s">
        <v>8245</v>
      </c>
      <c r="J2371">
        <v>1455132611</v>
      </c>
      <c r="K2371" s="9">
        <f>(J2371/86400) + DATE(1970,1,1)</f>
        <v>42410.812627314815</v>
      </c>
      <c r="L2371">
        <v>1452540611</v>
      </c>
      <c r="M2371" s="9">
        <f>(L2371/86400) + DATE(1970,1,1)</f>
        <v>42380.812627314815</v>
      </c>
      <c r="N2371" s="18">
        <f>YEAR(M2371)</f>
        <v>2016</v>
      </c>
      <c r="O2371" s="18">
        <f xml:space="preserve"> ROUND((J2371-L2371)/86400, 0)</f>
        <v>30</v>
      </c>
      <c r="P2371" t="b">
        <v>0</v>
      </c>
      <c r="Q2371">
        <v>0</v>
      </c>
      <c r="R2371" s="14" t="str">
        <f>IFERROR(ROUND(E2371/Q2371,2), "N/A")</f>
        <v>N/A</v>
      </c>
      <c r="S2371" t="b">
        <v>0</v>
      </c>
      <c r="T2371" t="s">
        <v>8277</v>
      </c>
      <c r="U2371" t="s">
        <v>8278</v>
      </c>
    </row>
    <row r="2372" spans="1:21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s="12">
        <f>ROUND(E2372/D2372, 0)</f>
        <v>0</v>
      </c>
      <c r="G2372" t="s">
        <v>8219</v>
      </c>
      <c r="H2372" t="s">
        <v>8223</v>
      </c>
      <c r="I2372" t="s">
        <v>8245</v>
      </c>
      <c r="J2372">
        <v>1418877141</v>
      </c>
      <c r="K2372" s="9">
        <f>(J2372/86400) + DATE(1970,1,1)</f>
        <v>41991.18913194444</v>
      </c>
      <c r="L2372">
        <v>1416285141</v>
      </c>
      <c r="M2372" s="9">
        <f>(L2372/86400) + DATE(1970,1,1)</f>
        <v>41961.18913194444</v>
      </c>
      <c r="N2372" s="18">
        <f>YEAR(M2372)</f>
        <v>2014</v>
      </c>
      <c r="O2372" s="18">
        <f xml:space="preserve"> ROUND((J2372-L2372)/86400, 0)</f>
        <v>30</v>
      </c>
      <c r="P2372" t="b">
        <v>0</v>
      </c>
      <c r="Q2372">
        <v>4</v>
      </c>
      <c r="R2372" s="14">
        <f>IFERROR(ROUND(E2372/Q2372,2), "N/A")</f>
        <v>20.5</v>
      </c>
      <c r="S2372" t="b">
        <v>0</v>
      </c>
      <c r="T2372" t="s">
        <v>8277</v>
      </c>
      <c r="U2372" t="s">
        <v>8278</v>
      </c>
    </row>
    <row r="2373" spans="1:21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s="12">
        <f>ROUND(E2373/D2373, 0)</f>
        <v>0</v>
      </c>
      <c r="G2373" t="s">
        <v>8219</v>
      </c>
      <c r="H2373" t="s">
        <v>8223</v>
      </c>
      <c r="I2373" t="s">
        <v>8245</v>
      </c>
      <c r="J2373">
        <v>1435257596</v>
      </c>
      <c r="K2373" s="9">
        <f>(J2373/86400) + DATE(1970,1,1)</f>
        <v>42180.777731481481</v>
      </c>
      <c r="L2373">
        <v>1432665596</v>
      </c>
      <c r="M2373" s="9">
        <f>(L2373/86400) + DATE(1970,1,1)</f>
        <v>42150.777731481481</v>
      </c>
      <c r="N2373" s="18">
        <f>YEAR(M2373)</f>
        <v>2015</v>
      </c>
      <c r="O2373" s="18">
        <f xml:space="preserve"> ROUND((J2373-L2373)/86400, 0)</f>
        <v>30</v>
      </c>
      <c r="P2373" t="b">
        <v>0</v>
      </c>
      <c r="Q2373">
        <v>0</v>
      </c>
      <c r="R2373" s="14" t="str">
        <f>IFERROR(ROUND(E2373/Q2373,2), "N/A")</f>
        <v>N/A</v>
      </c>
      <c r="S2373" t="b">
        <v>0</v>
      </c>
      <c r="T2373" t="s">
        <v>8277</v>
      </c>
      <c r="U2373" t="s">
        <v>8278</v>
      </c>
    </row>
    <row r="2374" spans="1:21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s="12">
        <f>ROUND(E2374/D2374, 0)</f>
        <v>0</v>
      </c>
      <c r="G2374" t="s">
        <v>8219</v>
      </c>
      <c r="H2374" t="s">
        <v>8225</v>
      </c>
      <c r="I2374" t="s">
        <v>8247</v>
      </c>
      <c r="J2374">
        <v>1429839571</v>
      </c>
      <c r="K2374" s="9">
        <f>(J2374/86400) + DATE(1970,1,1)</f>
        <v>42118.069108796291</v>
      </c>
      <c r="L2374">
        <v>1427247571</v>
      </c>
      <c r="M2374" s="9">
        <f>(L2374/86400) + DATE(1970,1,1)</f>
        <v>42088.069108796291</v>
      </c>
      <c r="N2374" s="18">
        <f>YEAR(M2374)</f>
        <v>2015</v>
      </c>
      <c r="O2374" s="18">
        <f xml:space="preserve"> ROUND((J2374-L2374)/86400, 0)</f>
        <v>30</v>
      </c>
      <c r="P2374" t="b">
        <v>0</v>
      </c>
      <c r="Q2374">
        <v>6</v>
      </c>
      <c r="R2374" s="14">
        <f>IFERROR(ROUND(E2374/Q2374,2), "N/A")</f>
        <v>30</v>
      </c>
      <c r="S2374" t="b">
        <v>0</v>
      </c>
      <c r="T2374" t="s">
        <v>8277</v>
      </c>
      <c r="U2374" t="s">
        <v>8278</v>
      </c>
    </row>
    <row r="2375" spans="1:21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s="12">
        <f>ROUND(E2375/D2375, 0)</f>
        <v>0</v>
      </c>
      <c r="G2375" t="s">
        <v>8219</v>
      </c>
      <c r="H2375" t="s">
        <v>8234</v>
      </c>
      <c r="I2375" t="s">
        <v>8254</v>
      </c>
      <c r="J2375">
        <v>1440863624</v>
      </c>
      <c r="K2375" s="9">
        <f>(J2375/86400) + DATE(1970,1,1)</f>
        <v>42245.662314814814</v>
      </c>
      <c r="L2375">
        <v>1438271624</v>
      </c>
      <c r="M2375" s="9">
        <f>(L2375/86400) + DATE(1970,1,1)</f>
        <v>42215.662314814814</v>
      </c>
      <c r="N2375" s="18">
        <f>YEAR(M2375)</f>
        <v>2015</v>
      </c>
      <c r="O2375" s="18">
        <f xml:space="preserve"> ROUND((J2375-L2375)/86400, 0)</f>
        <v>30</v>
      </c>
      <c r="P2375" t="b">
        <v>0</v>
      </c>
      <c r="Q2375">
        <v>1</v>
      </c>
      <c r="R2375" s="14">
        <f>IFERROR(ROUND(E2375/Q2375,2), "N/A")</f>
        <v>50</v>
      </c>
      <c r="S2375" t="b">
        <v>0</v>
      </c>
      <c r="T2375" t="s">
        <v>8277</v>
      </c>
      <c r="U2375" t="s">
        <v>8278</v>
      </c>
    </row>
    <row r="2376" spans="1:21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s="12">
        <f>ROUND(E2376/D2376, 0)</f>
        <v>0</v>
      </c>
      <c r="G2376" t="s">
        <v>8219</v>
      </c>
      <c r="H2376" t="s">
        <v>8223</v>
      </c>
      <c r="I2376" t="s">
        <v>8245</v>
      </c>
      <c r="J2376">
        <v>1423772060</v>
      </c>
      <c r="K2376" s="9">
        <f>(J2376/86400) + DATE(1970,1,1)</f>
        <v>42047.843287037038</v>
      </c>
      <c r="L2376">
        <v>1421180060</v>
      </c>
      <c r="M2376" s="9">
        <f>(L2376/86400) + DATE(1970,1,1)</f>
        <v>42017.843287037038</v>
      </c>
      <c r="N2376" s="18">
        <f>YEAR(M2376)</f>
        <v>2015</v>
      </c>
      <c r="O2376" s="18">
        <f xml:space="preserve"> ROUND((J2376-L2376)/86400, 0)</f>
        <v>30</v>
      </c>
      <c r="P2376" t="b">
        <v>0</v>
      </c>
      <c r="Q2376">
        <v>1</v>
      </c>
      <c r="R2376" s="14">
        <f>IFERROR(ROUND(E2376/Q2376,2), "N/A")</f>
        <v>10</v>
      </c>
      <c r="S2376" t="b">
        <v>0</v>
      </c>
      <c r="T2376" t="s">
        <v>8277</v>
      </c>
      <c r="U2376" t="s">
        <v>8278</v>
      </c>
    </row>
    <row r="2377" spans="1:21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s="12">
        <f>ROUND(E2377/D2377, 0)</f>
        <v>0</v>
      </c>
      <c r="G2377" t="s">
        <v>8219</v>
      </c>
      <c r="H2377" t="s">
        <v>8223</v>
      </c>
      <c r="I2377" t="s">
        <v>8245</v>
      </c>
      <c r="J2377">
        <v>1473451437</v>
      </c>
      <c r="K2377" s="9">
        <f>(J2377/86400) + DATE(1970,1,1)</f>
        <v>42622.836076388892</v>
      </c>
      <c r="L2377">
        <v>1470859437</v>
      </c>
      <c r="M2377" s="9">
        <f>(L2377/86400) + DATE(1970,1,1)</f>
        <v>42592.836076388892</v>
      </c>
      <c r="N2377" s="18">
        <f>YEAR(M2377)</f>
        <v>2016</v>
      </c>
      <c r="O2377" s="18">
        <f xml:space="preserve"> ROUND((J2377-L2377)/86400, 0)</f>
        <v>30</v>
      </c>
      <c r="P2377" t="b">
        <v>0</v>
      </c>
      <c r="Q2377">
        <v>0</v>
      </c>
      <c r="R2377" s="14" t="str">
        <f>IFERROR(ROUND(E2377/Q2377,2), "N/A")</f>
        <v>N/A</v>
      </c>
      <c r="S2377" t="b">
        <v>0</v>
      </c>
      <c r="T2377" t="s">
        <v>8277</v>
      </c>
      <c r="U2377" t="s">
        <v>8278</v>
      </c>
    </row>
    <row r="2378" spans="1:21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s="12">
        <f>ROUND(E2378/D2378, 0)</f>
        <v>0</v>
      </c>
      <c r="G2378" t="s">
        <v>8219</v>
      </c>
      <c r="H2378" t="s">
        <v>8223</v>
      </c>
      <c r="I2378" t="s">
        <v>8245</v>
      </c>
      <c r="J2378">
        <v>1449785566</v>
      </c>
      <c r="K2378" s="9">
        <f>(J2378/86400) + DATE(1970,1,1)</f>
        <v>42348.925532407404</v>
      </c>
      <c r="L2378">
        <v>1447193566</v>
      </c>
      <c r="M2378" s="9">
        <f>(L2378/86400) + DATE(1970,1,1)</f>
        <v>42318.925532407404</v>
      </c>
      <c r="N2378" s="18">
        <f>YEAR(M2378)</f>
        <v>2015</v>
      </c>
      <c r="O2378" s="18">
        <f xml:space="preserve"> ROUND((J2378-L2378)/86400, 0)</f>
        <v>30</v>
      </c>
      <c r="P2378" t="b">
        <v>0</v>
      </c>
      <c r="Q2378">
        <v>4</v>
      </c>
      <c r="R2378" s="14">
        <f>IFERROR(ROUND(E2378/Q2378,2), "N/A")</f>
        <v>81.58</v>
      </c>
      <c r="S2378" t="b">
        <v>0</v>
      </c>
      <c r="T2378" t="s">
        <v>8277</v>
      </c>
      <c r="U2378" t="s">
        <v>8278</v>
      </c>
    </row>
    <row r="2379" spans="1:21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s="12">
        <f>ROUND(E2379/D2379, 0)</f>
        <v>0</v>
      </c>
      <c r="G2379" t="s">
        <v>8219</v>
      </c>
      <c r="H2379" t="s">
        <v>8228</v>
      </c>
      <c r="I2379" t="s">
        <v>8250</v>
      </c>
      <c r="J2379">
        <v>1480110783</v>
      </c>
      <c r="K2379" s="9">
        <f>(J2379/86400) + DATE(1970,1,1)</f>
        <v>42699.911840277782</v>
      </c>
      <c r="L2379">
        <v>1477515183</v>
      </c>
      <c r="M2379" s="9">
        <f>(L2379/86400) + DATE(1970,1,1)</f>
        <v>42669.870173611111</v>
      </c>
      <c r="N2379" s="18">
        <f>YEAR(M2379)</f>
        <v>2016</v>
      </c>
      <c r="O2379" s="18">
        <f xml:space="preserve"> ROUND((J2379-L2379)/86400, 0)</f>
        <v>30</v>
      </c>
      <c r="P2379" t="b">
        <v>0</v>
      </c>
      <c r="Q2379">
        <v>0</v>
      </c>
      <c r="R2379" s="14" t="str">
        <f>IFERROR(ROUND(E2379/Q2379,2), "N/A")</f>
        <v>N/A</v>
      </c>
      <c r="S2379" t="b">
        <v>0</v>
      </c>
      <c r="T2379" t="s">
        <v>8277</v>
      </c>
      <c r="U2379" t="s">
        <v>8278</v>
      </c>
    </row>
    <row r="2380" spans="1:21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s="12">
        <f>ROUND(E2380/D2380, 0)</f>
        <v>0</v>
      </c>
      <c r="G2380" t="s">
        <v>8219</v>
      </c>
      <c r="H2380" t="s">
        <v>8223</v>
      </c>
      <c r="I2380" t="s">
        <v>8245</v>
      </c>
      <c r="J2380">
        <v>1440548330</v>
      </c>
      <c r="K2380" s="9">
        <f>(J2380/86400) + DATE(1970,1,1)</f>
        <v>42242.013078703705</v>
      </c>
      <c r="L2380">
        <v>1438042730</v>
      </c>
      <c r="M2380" s="9">
        <f>(L2380/86400) + DATE(1970,1,1)</f>
        <v>42213.013078703705</v>
      </c>
      <c r="N2380" s="18">
        <f>YEAR(M2380)</f>
        <v>2015</v>
      </c>
      <c r="O2380" s="18">
        <f xml:space="preserve"> ROUND((J2380-L2380)/86400, 0)</f>
        <v>29</v>
      </c>
      <c r="P2380" t="b">
        <v>0</v>
      </c>
      <c r="Q2380">
        <v>0</v>
      </c>
      <c r="R2380" s="14" t="str">
        <f>IFERROR(ROUND(E2380/Q2380,2), "N/A")</f>
        <v>N/A</v>
      </c>
      <c r="S2380" t="b">
        <v>0</v>
      </c>
      <c r="T2380" t="s">
        <v>8277</v>
      </c>
      <c r="U2380" t="s">
        <v>8278</v>
      </c>
    </row>
    <row r="2381" spans="1:21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s="12">
        <f>ROUND(E2381/D2381, 0)</f>
        <v>0</v>
      </c>
      <c r="G2381" t="s">
        <v>8219</v>
      </c>
      <c r="H2381" t="s">
        <v>8223</v>
      </c>
      <c r="I2381" t="s">
        <v>8245</v>
      </c>
      <c r="J2381">
        <v>1444004616</v>
      </c>
      <c r="K2381" s="9">
        <f>(J2381/86400) + DATE(1970,1,1)</f>
        <v>42282.016388888893</v>
      </c>
      <c r="L2381">
        <v>1440116616</v>
      </c>
      <c r="M2381" s="9">
        <f>(L2381/86400) + DATE(1970,1,1)</f>
        <v>42237.016388888893</v>
      </c>
      <c r="N2381" s="18">
        <f>YEAR(M2381)</f>
        <v>2015</v>
      </c>
      <c r="O2381" s="18">
        <f xml:space="preserve"> ROUND((J2381-L2381)/86400, 0)</f>
        <v>45</v>
      </c>
      <c r="P2381" t="b">
        <v>0</v>
      </c>
      <c r="Q2381">
        <v>0</v>
      </c>
      <c r="R2381" s="14" t="str">
        <f>IFERROR(ROUND(E2381/Q2381,2), "N/A")</f>
        <v>N/A</v>
      </c>
      <c r="S2381" t="b">
        <v>0</v>
      </c>
      <c r="T2381" t="s">
        <v>8277</v>
      </c>
      <c r="U2381" t="s">
        <v>8278</v>
      </c>
    </row>
    <row r="2382" spans="1:21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s="12">
        <f>ROUND(E2382/D2382, 0)</f>
        <v>0</v>
      </c>
      <c r="G2382" t="s">
        <v>8219</v>
      </c>
      <c r="H2382" t="s">
        <v>8223</v>
      </c>
      <c r="I2382" t="s">
        <v>8245</v>
      </c>
      <c r="J2382">
        <v>1443726142</v>
      </c>
      <c r="K2382" s="9">
        <f>(J2382/86400) + DATE(1970,1,1)</f>
        <v>42278.793310185181</v>
      </c>
      <c r="L2382">
        <v>1441134142</v>
      </c>
      <c r="M2382" s="9">
        <f>(L2382/86400) + DATE(1970,1,1)</f>
        <v>42248.793310185181</v>
      </c>
      <c r="N2382" s="18">
        <f>YEAR(M2382)</f>
        <v>2015</v>
      </c>
      <c r="O2382" s="18">
        <f xml:space="preserve"> ROUND((J2382-L2382)/86400, 0)</f>
        <v>30</v>
      </c>
      <c r="P2382" t="b">
        <v>0</v>
      </c>
      <c r="Q2382">
        <v>3</v>
      </c>
      <c r="R2382" s="14">
        <f>IFERROR(ROUND(E2382/Q2382,2), "N/A")</f>
        <v>18.329999999999998</v>
      </c>
      <c r="S2382" t="b">
        <v>0</v>
      </c>
      <c r="T2382" t="s">
        <v>8277</v>
      </c>
      <c r="U2382" t="s">
        <v>8278</v>
      </c>
    </row>
    <row r="2383" spans="1:21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s="12">
        <f>ROUND(E2383/D2383, 0)</f>
        <v>0</v>
      </c>
      <c r="G2383" t="s">
        <v>8219</v>
      </c>
      <c r="H2383" t="s">
        <v>8223</v>
      </c>
      <c r="I2383" t="s">
        <v>8245</v>
      </c>
      <c r="J2383">
        <v>1428704848</v>
      </c>
      <c r="K2383" s="9">
        <f>(J2383/86400) + DATE(1970,1,1)</f>
        <v>42104.935740740737</v>
      </c>
      <c r="L2383">
        <v>1426112848</v>
      </c>
      <c r="M2383" s="9">
        <f>(L2383/86400) + DATE(1970,1,1)</f>
        <v>42074.935740740737</v>
      </c>
      <c r="N2383" s="18">
        <f>YEAR(M2383)</f>
        <v>2015</v>
      </c>
      <c r="O2383" s="18">
        <f xml:space="preserve"> ROUND((J2383-L2383)/86400, 0)</f>
        <v>30</v>
      </c>
      <c r="P2383" t="b">
        <v>0</v>
      </c>
      <c r="Q2383">
        <v>7</v>
      </c>
      <c r="R2383" s="14">
        <f>IFERROR(ROUND(E2383/Q2383,2), "N/A")</f>
        <v>224.43</v>
      </c>
      <c r="S2383" t="b">
        <v>0</v>
      </c>
      <c r="T2383" t="s">
        <v>8277</v>
      </c>
      <c r="U2383" t="s">
        <v>8278</v>
      </c>
    </row>
    <row r="2384" spans="1:21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s="12">
        <f>ROUND(E2384/D2384, 0)</f>
        <v>0</v>
      </c>
      <c r="G2384" t="s">
        <v>8219</v>
      </c>
      <c r="H2384" t="s">
        <v>8223</v>
      </c>
      <c r="I2384" t="s">
        <v>8245</v>
      </c>
      <c r="J2384">
        <v>1438662603</v>
      </c>
      <c r="K2384" s="9">
        <f>(J2384/86400) + DATE(1970,1,1)</f>
        <v>42220.187534722223</v>
      </c>
      <c r="L2384">
        <v>1436502603</v>
      </c>
      <c r="M2384" s="9">
        <f>(L2384/86400) + DATE(1970,1,1)</f>
        <v>42195.187534722223</v>
      </c>
      <c r="N2384" s="18">
        <f>YEAR(M2384)</f>
        <v>2015</v>
      </c>
      <c r="O2384" s="18">
        <f xml:space="preserve"> ROUND((J2384-L2384)/86400, 0)</f>
        <v>25</v>
      </c>
      <c r="P2384" t="b">
        <v>0</v>
      </c>
      <c r="Q2384">
        <v>2</v>
      </c>
      <c r="R2384" s="14">
        <f>IFERROR(ROUND(E2384/Q2384,2), "N/A")</f>
        <v>37.5</v>
      </c>
      <c r="S2384" t="b">
        <v>0</v>
      </c>
      <c r="T2384" t="s">
        <v>8277</v>
      </c>
      <c r="U2384" t="s">
        <v>8278</v>
      </c>
    </row>
    <row r="2385" spans="1:21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s="12">
        <f>ROUND(E2385/D2385, 0)</f>
        <v>0</v>
      </c>
      <c r="G2385" t="s">
        <v>8219</v>
      </c>
      <c r="H2385" t="s">
        <v>8227</v>
      </c>
      <c r="I2385" t="s">
        <v>8249</v>
      </c>
      <c r="J2385">
        <v>1424568107</v>
      </c>
      <c r="K2385" s="9">
        <f>(J2385/86400) + DATE(1970,1,1)</f>
        <v>42057.056793981479</v>
      </c>
      <c r="L2385">
        <v>1421976107</v>
      </c>
      <c r="M2385" s="9">
        <f>(L2385/86400) + DATE(1970,1,1)</f>
        <v>42027.056793981479</v>
      </c>
      <c r="N2385" s="18">
        <f>YEAR(M2385)</f>
        <v>2015</v>
      </c>
      <c r="O2385" s="18">
        <f xml:space="preserve"> ROUND((J2385-L2385)/86400, 0)</f>
        <v>30</v>
      </c>
      <c r="P2385" t="b">
        <v>0</v>
      </c>
      <c r="Q2385">
        <v>3</v>
      </c>
      <c r="R2385" s="14">
        <f>IFERROR(ROUND(E2385/Q2385,2), "N/A")</f>
        <v>145</v>
      </c>
      <c r="S2385" t="b">
        <v>0</v>
      </c>
      <c r="T2385" t="s">
        <v>8277</v>
      </c>
      <c r="U2385" t="s">
        <v>8278</v>
      </c>
    </row>
    <row r="2386" spans="1:21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s="12">
        <f>ROUND(E2386/D2386, 0)</f>
        <v>0</v>
      </c>
      <c r="G2386" t="s">
        <v>8219</v>
      </c>
      <c r="H2386" t="s">
        <v>8223</v>
      </c>
      <c r="I2386" t="s">
        <v>8245</v>
      </c>
      <c r="J2386">
        <v>1415932643</v>
      </c>
      <c r="K2386" s="9">
        <f>(J2386/86400) + DATE(1970,1,1)</f>
        <v>41957.109293981484</v>
      </c>
      <c r="L2386">
        <v>1413337043</v>
      </c>
      <c r="M2386" s="9">
        <f>(L2386/86400) + DATE(1970,1,1)</f>
        <v>41927.067627314813</v>
      </c>
      <c r="N2386" s="18">
        <f>YEAR(M2386)</f>
        <v>2014</v>
      </c>
      <c r="O2386" s="18">
        <f xml:space="preserve"> ROUND((J2386-L2386)/86400, 0)</f>
        <v>30</v>
      </c>
      <c r="P2386" t="b">
        <v>0</v>
      </c>
      <c r="Q2386">
        <v>8</v>
      </c>
      <c r="R2386" s="14">
        <f>IFERROR(ROUND(E2386/Q2386,2), "N/A")</f>
        <v>1</v>
      </c>
      <c r="S2386" t="b">
        <v>0</v>
      </c>
      <c r="T2386" t="s">
        <v>8277</v>
      </c>
      <c r="U2386" t="s">
        <v>8278</v>
      </c>
    </row>
    <row r="2387" spans="1:21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s="12">
        <f>ROUND(E2387/D2387, 0)</f>
        <v>0</v>
      </c>
      <c r="G2387" t="s">
        <v>8219</v>
      </c>
      <c r="H2387" t="s">
        <v>8223</v>
      </c>
      <c r="I2387" t="s">
        <v>8245</v>
      </c>
      <c r="J2387">
        <v>1438793432</v>
      </c>
      <c r="K2387" s="9">
        <f>(J2387/86400) + DATE(1970,1,1)</f>
        <v>42221.70175925926</v>
      </c>
      <c r="L2387">
        <v>1436201432</v>
      </c>
      <c r="M2387" s="9">
        <f>(L2387/86400) + DATE(1970,1,1)</f>
        <v>42191.70175925926</v>
      </c>
      <c r="N2387" s="18">
        <f>YEAR(M2387)</f>
        <v>2015</v>
      </c>
      <c r="O2387" s="18">
        <f xml:space="preserve"> ROUND((J2387-L2387)/86400, 0)</f>
        <v>30</v>
      </c>
      <c r="P2387" t="b">
        <v>0</v>
      </c>
      <c r="Q2387">
        <v>7</v>
      </c>
      <c r="R2387" s="14">
        <f>IFERROR(ROUND(E2387/Q2387,2), "N/A")</f>
        <v>112.57</v>
      </c>
      <c r="S2387" t="b">
        <v>0</v>
      </c>
      <c r="T2387" t="s">
        <v>8277</v>
      </c>
      <c r="U2387" t="s">
        <v>8278</v>
      </c>
    </row>
    <row r="2388" spans="1:21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s="12">
        <f>ROUND(E2388/D2388, 0)</f>
        <v>0</v>
      </c>
      <c r="G2388" t="s">
        <v>8219</v>
      </c>
      <c r="H2388" t="s">
        <v>8228</v>
      </c>
      <c r="I2388" t="s">
        <v>8250</v>
      </c>
      <c r="J2388">
        <v>1420920424</v>
      </c>
      <c r="K2388" s="9">
        <f>(J2388/86400) + DATE(1970,1,1)</f>
        <v>42014.838240740741</v>
      </c>
      <c r="L2388">
        <v>1415736424</v>
      </c>
      <c r="M2388" s="9">
        <f>(L2388/86400) + DATE(1970,1,1)</f>
        <v>41954.838240740741</v>
      </c>
      <c r="N2388" s="18">
        <f>YEAR(M2388)</f>
        <v>2014</v>
      </c>
      <c r="O2388" s="18">
        <f xml:space="preserve"> ROUND((J2388-L2388)/86400, 0)</f>
        <v>60</v>
      </c>
      <c r="P2388" t="b">
        <v>0</v>
      </c>
      <c r="Q2388">
        <v>0</v>
      </c>
      <c r="R2388" s="14" t="str">
        <f>IFERROR(ROUND(E2388/Q2388,2), "N/A")</f>
        <v>N/A</v>
      </c>
      <c r="S2388" t="b">
        <v>0</v>
      </c>
      <c r="T2388" t="s">
        <v>8277</v>
      </c>
      <c r="U2388" t="s">
        <v>8278</v>
      </c>
    </row>
    <row r="2389" spans="1:21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s="12">
        <f>ROUND(E2389/D2389, 0)</f>
        <v>0</v>
      </c>
      <c r="G2389" t="s">
        <v>8219</v>
      </c>
      <c r="H2389" t="s">
        <v>8223</v>
      </c>
      <c r="I2389" t="s">
        <v>8245</v>
      </c>
      <c r="J2389">
        <v>1469199740</v>
      </c>
      <c r="K2389" s="9">
        <f>(J2389/86400) + DATE(1970,1,1)</f>
        <v>42573.626620370371</v>
      </c>
      <c r="L2389">
        <v>1465311740</v>
      </c>
      <c r="M2389" s="9">
        <f>(L2389/86400) + DATE(1970,1,1)</f>
        <v>42528.626620370371</v>
      </c>
      <c r="N2389" s="18">
        <f>YEAR(M2389)</f>
        <v>2016</v>
      </c>
      <c r="O2389" s="18">
        <f xml:space="preserve"> ROUND((J2389-L2389)/86400, 0)</f>
        <v>45</v>
      </c>
      <c r="P2389" t="b">
        <v>0</v>
      </c>
      <c r="Q2389">
        <v>3</v>
      </c>
      <c r="R2389" s="14">
        <f>IFERROR(ROUND(E2389/Q2389,2), "N/A")</f>
        <v>342</v>
      </c>
      <c r="S2389" t="b">
        <v>0</v>
      </c>
      <c r="T2389" t="s">
        <v>8277</v>
      </c>
      <c r="U2389" t="s">
        <v>8278</v>
      </c>
    </row>
    <row r="2390" spans="1:21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s="12">
        <f>ROUND(E2390/D2390, 0)</f>
        <v>0</v>
      </c>
      <c r="G2390" t="s">
        <v>8219</v>
      </c>
      <c r="H2390" t="s">
        <v>8223</v>
      </c>
      <c r="I2390" t="s">
        <v>8245</v>
      </c>
      <c r="J2390">
        <v>1421350140</v>
      </c>
      <c r="K2390" s="9">
        <f>(J2390/86400) + DATE(1970,1,1)</f>
        <v>42019.811805555553</v>
      </c>
      <c r="L2390">
        <v>1418761759</v>
      </c>
      <c r="M2390" s="9">
        <f>(L2390/86400) + DATE(1970,1,1)</f>
        <v>41989.853692129633</v>
      </c>
      <c r="N2390" s="18">
        <f>YEAR(M2390)</f>
        <v>2014</v>
      </c>
      <c r="O2390" s="18">
        <f xml:space="preserve"> ROUND((J2390-L2390)/86400, 0)</f>
        <v>30</v>
      </c>
      <c r="P2390" t="b">
        <v>0</v>
      </c>
      <c r="Q2390">
        <v>8</v>
      </c>
      <c r="R2390" s="14">
        <f>IFERROR(ROUND(E2390/Q2390,2), "N/A")</f>
        <v>57.88</v>
      </c>
      <c r="S2390" t="b">
        <v>0</v>
      </c>
      <c r="T2390" t="s">
        <v>8277</v>
      </c>
      <c r="U2390" t="s">
        <v>8278</v>
      </c>
    </row>
    <row r="2391" spans="1:21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s="12">
        <f>ROUND(E2391/D2391, 0)</f>
        <v>0</v>
      </c>
      <c r="G2391" t="s">
        <v>8219</v>
      </c>
      <c r="H2391" t="s">
        <v>8229</v>
      </c>
      <c r="I2391" t="s">
        <v>8248</v>
      </c>
      <c r="J2391">
        <v>1437861540</v>
      </c>
      <c r="K2391" s="9">
        <f>(J2391/86400) + DATE(1970,1,1)</f>
        <v>42210.915972222225</v>
      </c>
      <c r="L2391">
        <v>1435160452</v>
      </c>
      <c r="M2391" s="9">
        <f>(L2391/86400) + DATE(1970,1,1)</f>
        <v>42179.653379629628</v>
      </c>
      <c r="N2391" s="18">
        <f>YEAR(M2391)</f>
        <v>2015</v>
      </c>
      <c r="O2391" s="18">
        <f xml:space="preserve"> ROUND((J2391-L2391)/86400, 0)</f>
        <v>31</v>
      </c>
      <c r="P2391" t="b">
        <v>0</v>
      </c>
      <c r="Q2391">
        <v>1</v>
      </c>
      <c r="R2391" s="14">
        <f>IFERROR(ROUND(E2391/Q2391,2), "N/A")</f>
        <v>30</v>
      </c>
      <c r="S2391" t="b">
        <v>0</v>
      </c>
      <c r="T2391" t="s">
        <v>8277</v>
      </c>
      <c r="U2391" t="s">
        <v>8278</v>
      </c>
    </row>
    <row r="2392" spans="1:21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s="12">
        <f>ROUND(E2392/D2392, 0)</f>
        <v>0</v>
      </c>
      <c r="G2392" t="s">
        <v>8219</v>
      </c>
      <c r="H2392" t="s">
        <v>8225</v>
      </c>
      <c r="I2392" t="s">
        <v>8247</v>
      </c>
      <c r="J2392">
        <v>1420352264</v>
      </c>
      <c r="K2392" s="9">
        <f>(J2392/86400) + DATE(1970,1,1)</f>
        <v>42008.262314814812</v>
      </c>
      <c r="L2392">
        <v>1416896264</v>
      </c>
      <c r="M2392" s="9">
        <f>(L2392/86400) + DATE(1970,1,1)</f>
        <v>41968.262314814812</v>
      </c>
      <c r="N2392" s="18">
        <f>YEAR(M2392)</f>
        <v>2014</v>
      </c>
      <c r="O2392" s="18">
        <f xml:space="preserve"> ROUND((J2392-L2392)/86400, 0)</f>
        <v>40</v>
      </c>
      <c r="P2392" t="b">
        <v>0</v>
      </c>
      <c r="Q2392">
        <v>0</v>
      </c>
      <c r="R2392" s="14" t="str">
        <f>IFERROR(ROUND(E2392/Q2392,2), "N/A")</f>
        <v>N/A</v>
      </c>
      <c r="S2392" t="b">
        <v>0</v>
      </c>
      <c r="T2392" t="s">
        <v>8277</v>
      </c>
      <c r="U2392" t="s">
        <v>8278</v>
      </c>
    </row>
    <row r="2393" spans="1:21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s="12">
        <f>ROUND(E2393/D2393, 0)</f>
        <v>0</v>
      </c>
      <c r="G2393" t="s">
        <v>8219</v>
      </c>
      <c r="H2393" t="s">
        <v>8223</v>
      </c>
      <c r="I2393" t="s">
        <v>8245</v>
      </c>
      <c r="J2393">
        <v>1427825044</v>
      </c>
      <c r="K2393" s="9">
        <f>(J2393/86400) + DATE(1970,1,1)</f>
        <v>42094.752824074079</v>
      </c>
      <c r="L2393">
        <v>1425236644</v>
      </c>
      <c r="M2393" s="9">
        <f>(L2393/86400) + DATE(1970,1,1)</f>
        <v>42064.794490740736</v>
      </c>
      <c r="N2393" s="18">
        <f>YEAR(M2393)</f>
        <v>2015</v>
      </c>
      <c r="O2393" s="18">
        <f xml:space="preserve"> ROUND((J2393-L2393)/86400, 0)</f>
        <v>30</v>
      </c>
      <c r="P2393" t="b">
        <v>0</v>
      </c>
      <c r="Q2393">
        <v>1</v>
      </c>
      <c r="R2393" s="14">
        <f>IFERROR(ROUND(E2393/Q2393,2), "N/A")</f>
        <v>25</v>
      </c>
      <c r="S2393" t="b">
        <v>0</v>
      </c>
      <c r="T2393" t="s">
        <v>8277</v>
      </c>
      <c r="U2393" t="s">
        <v>8278</v>
      </c>
    </row>
    <row r="2394" spans="1:21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s="12">
        <f>ROUND(E2394/D2394, 0)</f>
        <v>0</v>
      </c>
      <c r="G2394" t="s">
        <v>8219</v>
      </c>
      <c r="H2394" t="s">
        <v>8223</v>
      </c>
      <c r="I2394" t="s">
        <v>8245</v>
      </c>
      <c r="J2394">
        <v>1446087223</v>
      </c>
      <c r="K2394" s="9">
        <f>(J2394/86400) + DATE(1970,1,1)</f>
        <v>42306.120636574073</v>
      </c>
      <c r="L2394">
        <v>1443495223</v>
      </c>
      <c r="M2394" s="9">
        <f>(L2394/86400) + DATE(1970,1,1)</f>
        <v>42276.120636574073</v>
      </c>
      <c r="N2394" s="18">
        <f>YEAR(M2394)</f>
        <v>2015</v>
      </c>
      <c r="O2394" s="18">
        <f xml:space="preserve"> ROUND((J2394-L2394)/86400, 0)</f>
        <v>30</v>
      </c>
      <c r="P2394" t="b">
        <v>0</v>
      </c>
      <c r="Q2394">
        <v>0</v>
      </c>
      <c r="R2394" s="14" t="str">
        <f>IFERROR(ROUND(E2394/Q2394,2), "N/A")</f>
        <v>N/A</v>
      </c>
      <c r="S2394" t="b">
        <v>0</v>
      </c>
      <c r="T2394" t="s">
        <v>8277</v>
      </c>
      <c r="U2394" t="s">
        <v>8278</v>
      </c>
    </row>
    <row r="2395" spans="1:21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s="12">
        <f>ROUND(E2395/D2395, 0)</f>
        <v>0</v>
      </c>
      <c r="G2395" t="s">
        <v>8219</v>
      </c>
      <c r="H2395" t="s">
        <v>8223</v>
      </c>
      <c r="I2395" t="s">
        <v>8245</v>
      </c>
      <c r="J2395">
        <v>1439048017</v>
      </c>
      <c r="K2395" s="9">
        <f>(J2395/86400) + DATE(1970,1,1)</f>
        <v>42224.648344907408</v>
      </c>
      <c r="L2395">
        <v>1436456017</v>
      </c>
      <c r="M2395" s="9">
        <f>(L2395/86400) + DATE(1970,1,1)</f>
        <v>42194.648344907408</v>
      </c>
      <c r="N2395" s="18">
        <f>YEAR(M2395)</f>
        <v>2015</v>
      </c>
      <c r="O2395" s="18">
        <f xml:space="preserve"> ROUND((J2395-L2395)/86400, 0)</f>
        <v>30</v>
      </c>
      <c r="P2395" t="b">
        <v>0</v>
      </c>
      <c r="Q2395">
        <v>1</v>
      </c>
      <c r="R2395" s="14">
        <f>IFERROR(ROUND(E2395/Q2395,2), "N/A")</f>
        <v>50</v>
      </c>
      <c r="S2395" t="b">
        <v>0</v>
      </c>
      <c r="T2395" t="s">
        <v>8277</v>
      </c>
      <c r="U2395" t="s">
        <v>8278</v>
      </c>
    </row>
    <row r="2396" spans="1:21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s="12">
        <f>ROUND(E2396/D2396, 0)</f>
        <v>0</v>
      </c>
      <c r="G2396" t="s">
        <v>8219</v>
      </c>
      <c r="H2396" t="s">
        <v>8240</v>
      </c>
      <c r="I2396" t="s">
        <v>8248</v>
      </c>
      <c r="J2396">
        <v>1424940093</v>
      </c>
      <c r="K2396" s="9">
        <f>(J2396/86400) + DATE(1970,1,1)</f>
        <v>42061.362187499995</v>
      </c>
      <c r="L2396">
        <v>1422348093</v>
      </c>
      <c r="M2396" s="9">
        <f>(L2396/86400) + DATE(1970,1,1)</f>
        <v>42031.362187499995</v>
      </c>
      <c r="N2396" s="18">
        <f>YEAR(M2396)</f>
        <v>2015</v>
      </c>
      <c r="O2396" s="18">
        <f xml:space="preserve"> ROUND((J2396-L2396)/86400, 0)</f>
        <v>30</v>
      </c>
      <c r="P2396" t="b">
        <v>0</v>
      </c>
      <c r="Q2396">
        <v>2</v>
      </c>
      <c r="R2396" s="14">
        <f>IFERROR(ROUND(E2396/Q2396,2), "N/A")</f>
        <v>1.5</v>
      </c>
      <c r="S2396" t="b">
        <v>0</v>
      </c>
      <c r="T2396" t="s">
        <v>8277</v>
      </c>
      <c r="U2396" t="s">
        <v>8278</v>
      </c>
    </row>
    <row r="2397" spans="1:21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s="12">
        <f>ROUND(E2397/D2397, 0)</f>
        <v>0</v>
      </c>
      <c r="G2397" t="s">
        <v>8219</v>
      </c>
      <c r="H2397" t="s">
        <v>8223</v>
      </c>
      <c r="I2397" t="s">
        <v>8245</v>
      </c>
      <c r="J2397">
        <v>1484038620</v>
      </c>
      <c r="K2397" s="9">
        <f>(J2397/86400) + DATE(1970,1,1)</f>
        <v>42745.372916666667</v>
      </c>
      <c r="L2397">
        <v>1481597687</v>
      </c>
      <c r="M2397" s="9">
        <f>(L2397/86400) + DATE(1970,1,1)</f>
        <v>42717.121377314819</v>
      </c>
      <c r="N2397" s="18">
        <f>YEAR(M2397)</f>
        <v>2016</v>
      </c>
      <c r="O2397" s="18">
        <f xml:space="preserve"> ROUND((J2397-L2397)/86400, 0)</f>
        <v>28</v>
      </c>
      <c r="P2397" t="b">
        <v>0</v>
      </c>
      <c r="Q2397">
        <v>0</v>
      </c>
      <c r="R2397" s="14" t="str">
        <f>IFERROR(ROUND(E2397/Q2397,2), "N/A")</f>
        <v>N/A</v>
      </c>
      <c r="S2397" t="b">
        <v>0</v>
      </c>
      <c r="T2397" t="s">
        <v>8277</v>
      </c>
      <c r="U2397" t="s">
        <v>8278</v>
      </c>
    </row>
    <row r="2398" spans="1:21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s="12">
        <f>ROUND(E2398/D2398, 0)</f>
        <v>0</v>
      </c>
      <c r="G2398" t="s">
        <v>8219</v>
      </c>
      <c r="H2398" t="s">
        <v>8239</v>
      </c>
      <c r="I2398" t="s">
        <v>8256</v>
      </c>
      <c r="J2398">
        <v>1444940558</v>
      </c>
      <c r="K2398" s="9">
        <f>(J2398/86400) + DATE(1970,1,1)</f>
        <v>42292.849050925928</v>
      </c>
      <c r="L2398">
        <v>1442348558</v>
      </c>
      <c r="M2398" s="9">
        <f>(L2398/86400) + DATE(1970,1,1)</f>
        <v>42262.849050925928</v>
      </c>
      <c r="N2398" s="18">
        <f>YEAR(M2398)</f>
        <v>2015</v>
      </c>
      <c r="O2398" s="18">
        <f xml:space="preserve"> ROUND((J2398-L2398)/86400, 0)</f>
        <v>30</v>
      </c>
      <c r="P2398" t="b">
        <v>0</v>
      </c>
      <c r="Q2398">
        <v>1</v>
      </c>
      <c r="R2398" s="14">
        <f>IFERROR(ROUND(E2398/Q2398,2), "N/A")</f>
        <v>10</v>
      </c>
      <c r="S2398" t="b">
        <v>0</v>
      </c>
      <c r="T2398" t="s">
        <v>8277</v>
      </c>
      <c r="U2398" t="s">
        <v>8278</v>
      </c>
    </row>
    <row r="2399" spans="1:21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s="12">
        <f>ROUND(E2399/D2399, 0)</f>
        <v>0</v>
      </c>
      <c r="G2399" t="s">
        <v>8219</v>
      </c>
      <c r="H2399" t="s">
        <v>8223</v>
      </c>
      <c r="I2399" t="s">
        <v>8245</v>
      </c>
      <c r="J2399">
        <v>1420233256</v>
      </c>
      <c r="K2399" s="9">
        <f>(J2399/86400) + DATE(1970,1,1)</f>
        <v>42006.88490740741</v>
      </c>
      <c r="L2399">
        <v>1417641256</v>
      </c>
      <c r="M2399" s="9">
        <f>(L2399/86400) + DATE(1970,1,1)</f>
        <v>41976.88490740741</v>
      </c>
      <c r="N2399" s="18">
        <f>YEAR(M2399)</f>
        <v>2014</v>
      </c>
      <c r="O2399" s="18">
        <f xml:space="preserve"> ROUND((J2399-L2399)/86400, 0)</f>
        <v>30</v>
      </c>
      <c r="P2399" t="b">
        <v>0</v>
      </c>
      <c r="Q2399">
        <v>0</v>
      </c>
      <c r="R2399" s="14" t="str">
        <f>IFERROR(ROUND(E2399/Q2399,2), "N/A")</f>
        <v>N/A</v>
      </c>
      <c r="S2399" t="b">
        <v>0</v>
      </c>
      <c r="T2399" t="s">
        <v>8277</v>
      </c>
      <c r="U2399" t="s">
        <v>8278</v>
      </c>
    </row>
    <row r="2400" spans="1:21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s="12">
        <f>ROUND(E2400/D2400, 0)</f>
        <v>0</v>
      </c>
      <c r="G2400" t="s">
        <v>8219</v>
      </c>
      <c r="H2400" t="s">
        <v>8223</v>
      </c>
      <c r="I2400" t="s">
        <v>8245</v>
      </c>
      <c r="J2400">
        <v>1435874384</v>
      </c>
      <c r="K2400" s="9">
        <f>(J2400/86400) + DATE(1970,1,1)</f>
        <v>42187.916481481487</v>
      </c>
      <c r="L2400">
        <v>1433282384</v>
      </c>
      <c r="M2400" s="9">
        <f>(L2400/86400) + DATE(1970,1,1)</f>
        <v>42157.916481481487</v>
      </c>
      <c r="N2400" s="18">
        <f>YEAR(M2400)</f>
        <v>2015</v>
      </c>
      <c r="O2400" s="18">
        <f xml:space="preserve"> ROUND((J2400-L2400)/86400, 0)</f>
        <v>30</v>
      </c>
      <c r="P2400" t="b">
        <v>0</v>
      </c>
      <c r="Q2400">
        <v>0</v>
      </c>
      <c r="R2400" s="14" t="str">
        <f>IFERROR(ROUND(E2400/Q2400,2), "N/A")</f>
        <v>N/A</v>
      </c>
      <c r="S2400" t="b">
        <v>0</v>
      </c>
      <c r="T2400" t="s">
        <v>8277</v>
      </c>
      <c r="U2400" t="s">
        <v>8278</v>
      </c>
    </row>
    <row r="2401" spans="1:21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s="12">
        <f>ROUND(E2401/D2401, 0)</f>
        <v>0</v>
      </c>
      <c r="G2401" t="s">
        <v>8219</v>
      </c>
      <c r="H2401" t="s">
        <v>8234</v>
      </c>
      <c r="I2401" t="s">
        <v>8254</v>
      </c>
      <c r="J2401">
        <v>1418934506</v>
      </c>
      <c r="K2401" s="9">
        <f>(J2401/86400) + DATE(1970,1,1)</f>
        <v>41991.853078703702</v>
      </c>
      <c r="L2401">
        <v>1415910506</v>
      </c>
      <c r="M2401" s="9">
        <f>(L2401/86400) + DATE(1970,1,1)</f>
        <v>41956.853078703702</v>
      </c>
      <c r="N2401" s="18">
        <f>YEAR(M2401)</f>
        <v>2014</v>
      </c>
      <c r="O2401" s="18">
        <f xml:space="preserve"> ROUND((J2401-L2401)/86400, 0)</f>
        <v>35</v>
      </c>
      <c r="P2401" t="b">
        <v>0</v>
      </c>
      <c r="Q2401">
        <v>0</v>
      </c>
      <c r="R2401" s="14" t="str">
        <f>IFERROR(ROUND(E2401/Q2401,2), "N/A")</f>
        <v>N/A</v>
      </c>
      <c r="S2401" t="b">
        <v>0</v>
      </c>
      <c r="T2401" t="s">
        <v>8277</v>
      </c>
      <c r="U2401" t="s">
        <v>8278</v>
      </c>
    </row>
    <row r="2402" spans="1:21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s="12">
        <f>ROUND(E2402/D2402, 0)</f>
        <v>0</v>
      </c>
      <c r="G2402" t="s">
        <v>8219</v>
      </c>
      <c r="H2402" t="s">
        <v>8225</v>
      </c>
      <c r="I2402" t="s">
        <v>8247</v>
      </c>
      <c r="J2402">
        <v>1460615164</v>
      </c>
      <c r="K2402" s="9">
        <f>(J2402/86400) + DATE(1970,1,1)</f>
        <v>42474.268101851849</v>
      </c>
      <c r="L2402">
        <v>1458023164</v>
      </c>
      <c r="M2402" s="9">
        <f>(L2402/86400) + DATE(1970,1,1)</f>
        <v>42444.268101851849</v>
      </c>
      <c r="N2402" s="18">
        <f>YEAR(M2402)</f>
        <v>2016</v>
      </c>
      <c r="O2402" s="18">
        <f xml:space="preserve"> ROUND((J2402-L2402)/86400, 0)</f>
        <v>30</v>
      </c>
      <c r="P2402" t="b">
        <v>0</v>
      </c>
      <c r="Q2402">
        <v>0</v>
      </c>
      <c r="R2402" s="14" t="str">
        <f>IFERROR(ROUND(E2402/Q2402,2), "N/A")</f>
        <v>N/A</v>
      </c>
      <c r="S2402" t="b">
        <v>0</v>
      </c>
      <c r="T2402" t="s">
        <v>8277</v>
      </c>
      <c r="U2402" t="s">
        <v>8278</v>
      </c>
    </row>
    <row r="2403" spans="1:21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s="12">
        <f>ROUND(E2403/D2403, 0)</f>
        <v>0</v>
      </c>
      <c r="G2403" t="s">
        <v>8220</v>
      </c>
      <c r="H2403" t="s">
        <v>8223</v>
      </c>
      <c r="I2403" t="s">
        <v>8245</v>
      </c>
      <c r="J2403">
        <v>1457207096</v>
      </c>
      <c r="K2403" s="9">
        <f>(J2403/86400) + DATE(1970,1,1)</f>
        <v>42434.822870370372</v>
      </c>
      <c r="L2403">
        <v>1452023096</v>
      </c>
      <c r="M2403" s="9">
        <f>(L2403/86400) + DATE(1970,1,1)</f>
        <v>42374.822870370372</v>
      </c>
      <c r="N2403" s="18">
        <f>YEAR(M2403)</f>
        <v>2016</v>
      </c>
      <c r="O2403" s="18">
        <f xml:space="preserve"> ROUND((J2403-L2403)/86400, 0)</f>
        <v>60</v>
      </c>
      <c r="P2403" t="b">
        <v>0</v>
      </c>
      <c r="Q2403">
        <v>9</v>
      </c>
      <c r="R2403" s="14">
        <f>IFERROR(ROUND(E2403/Q2403,2), "N/A")</f>
        <v>22.33</v>
      </c>
      <c r="S2403" t="b">
        <v>0</v>
      </c>
      <c r="T2403" t="s">
        <v>8294</v>
      </c>
      <c r="U2403" t="s">
        <v>8295</v>
      </c>
    </row>
    <row r="2404" spans="1:21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s="12">
        <f>ROUND(E2404/D2404, 0)</f>
        <v>0</v>
      </c>
      <c r="G2404" t="s">
        <v>8220</v>
      </c>
      <c r="H2404" t="s">
        <v>8223</v>
      </c>
      <c r="I2404" t="s">
        <v>8245</v>
      </c>
      <c r="J2404">
        <v>1431533931</v>
      </c>
      <c r="K2404" s="9">
        <f>(J2404/86400) + DATE(1970,1,1)</f>
        <v>42137.679756944446</v>
      </c>
      <c r="L2404">
        <v>1428941931</v>
      </c>
      <c r="M2404" s="9">
        <f>(L2404/86400) + DATE(1970,1,1)</f>
        <v>42107.679756944446</v>
      </c>
      <c r="N2404" s="18">
        <f>YEAR(M2404)</f>
        <v>2015</v>
      </c>
      <c r="O2404" s="18">
        <f xml:space="preserve"> ROUND((J2404-L2404)/86400, 0)</f>
        <v>30</v>
      </c>
      <c r="P2404" t="b">
        <v>0</v>
      </c>
      <c r="Q2404">
        <v>1</v>
      </c>
      <c r="R2404" s="14">
        <f>IFERROR(ROUND(E2404/Q2404,2), "N/A")</f>
        <v>52</v>
      </c>
      <c r="S2404" t="b">
        <v>0</v>
      </c>
      <c r="T2404" t="s">
        <v>8294</v>
      </c>
      <c r="U2404" t="s">
        <v>8295</v>
      </c>
    </row>
    <row r="2405" spans="1:21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s="12">
        <f>ROUND(E2405/D2405, 0)</f>
        <v>0</v>
      </c>
      <c r="G2405" t="s">
        <v>8220</v>
      </c>
      <c r="H2405" t="s">
        <v>8224</v>
      </c>
      <c r="I2405" t="s">
        <v>8246</v>
      </c>
      <c r="J2405">
        <v>1459368658</v>
      </c>
      <c r="K2405" s="9">
        <f>(J2405/86400) + DATE(1970,1,1)</f>
        <v>42459.840949074074</v>
      </c>
      <c r="L2405">
        <v>1454188258</v>
      </c>
      <c r="M2405" s="9">
        <f>(L2405/86400) + DATE(1970,1,1)</f>
        <v>42399.882615740746</v>
      </c>
      <c r="N2405" s="18">
        <f>YEAR(M2405)</f>
        <v>2016</v>
      </c>
      <c r="O2405" s="18">
        <f xml:space="preserve"> ROUND((J2405-L2405)/86400, 0)</f>
        <v>60</v>
      </c>
      <c r="P2405" t="b">
        <v>0</v>
      </c>
      <c r="Q2405">
        <v>12</v>
      </c>
      <c r="R2405" s="14">
        <f>IFERROR(ROUND(E2405/Q2405,2), "N/A")</f>
        <v>16.829999999999998</v>
      </c>
      <c r="S2405" t="b">
        <v>0</v>
      </c>
      <c r="T2405" t="s">
        <v>8294</v>
      </c>
      <c r="U2405" t="s">
        <v>8295</v>
      </c>
    </row>
    <row r="2406" spans="1:21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s="12">
        <f>ROUND(E2406/D2406, 0)</f>
        <v>0</v>
      </c>
      <c r="G2406" t="s">
        <v>8220</v>
      </c>
      <c r="H2406" t="s">
        <v>8223</v>
      </c>
      <c r="I2406" t="s">
        <v>8245</v>
      </c>
      <c r="J2406">
        <v>1451782607</v>
      </c>
      <c r="K2406" s="9">
        <f>(J2406/86400) + DATE(1970,1,1)</f>
        <v>42372.03943287037</v>
      </c>
      <c r="L2406">
        <v>1449190607</v>
      </c>
      <c r="M2406" s="9">
        <f>(L2406/86400) + DATE(1970,1,1)</f>
        <v>42342.03943287037</v>
      </c>
      <c r="N2406" s="18">
        <f>YEAR(M2406)</f>
        <v>2015</v>
      </c>
      <c r="O2406" s="18">
        <f xml:space="preserve"> ROUND((J2406-L2406)/86400, 0)</f>
        <v>30</v>
      </c>
      <c r="P2406" t="b">
        <v>0</v>
      </c>
      <c r="Q2406">
        <v>0</v>
      </c>
      <c r="R2406" s="14" t="str">
        <f>IFERROR(ROUND(E2406/Q2406,2), "N/A")</f>
        <v>N/A</v>
      </c>
      <c r="S2406" t="b">
        <v>0</v>
      </c>
      <c r="T2406" t="s">
        <v>8294</v>
      </c>
      <c r="U2406" t="s">
        <v>8295</v>
      </c>
    </row>
    <row r="2407" spans="1:21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s="12">
        <f>ROUND(E2407/D2407, 0)</f>
        <v>0</v>
      </c>
      <c r="G2407" t="s">
        <v>8220</v>
      </c>
      <c r="H2407" t="s">
        <v>8223</v>
      </c>
      <c r="I2407" t="s">
        <v>8245</v>
      </c>
      <c r="J2407">
        <v>1472911375</v>
      </c>
      <c r="K2407" s="9">
        <f>(J2407/86400) + DATE(1970,1,1)</f>
        <v>42616.585358796292</v>
      </c>
      <c r="L2407">
        <v>1471096975</v>
      </c>
      <c r="M2407" s="9">
        <f>(L2407/86400) + DATE(1970,1,1)</f>
        <v>42595.585358796292</v>
      </c>
      <c r="N2407" s="18">
        <f>YEAR(M2407)</f>
        <v>2016</v>
      </c>
      <c r="O2407" s="18">
        <f xml:space="preserve"> ROUND((J2407-L2407)/86400, 0)</f>
        <v>21</v>
      </c>
      <c r="P2407" t="b">
        <v>0</v>
      </c>
      <c r="Q2407">
        <v>20</v>
      </c>
      <c r="R2407" s="14">
        <f>IFERROR(ROUND(E2407/Q2407,2), "N/A")</f>
        <v>56.3</v>
      </c>
      <c r="S2407" t="b">
        <v>0</v>
      </c>
      <c r="T2407" t="s">
        <v>8294</v>
      </c>
      <c r="U2407" t="s">
        <v>8295</v>
      </c>
    </row>
    <row r="2408" spans="1:21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s="12">
        <f>ROUND(E2408/D2408, 0)</f>
        <v>0</v>
      </c>
      <c r="G2408" t="s">
        <v>8220</v>
      </c>
      <c r="H2408" t="s">
        <v>8223</v>
      </c>
      <c r="I2408" t="s">
        <v>8245</v>
      </c>
      <c r="J2408">
        <v>1421635190</v>
      </c>
      <c r="K2408" s="9">
        <f>(J2408/86400) + DATE(1970,1,1)</f>
        <v>42023.110995370371</v>
      </c>
      <c r="L2408">
        <v>1418179190</v>
      </c>
      <c r="M2408" s="9">
        <f>(L2408/86400) + DATE(1970,1,1)</f>
        <v>41983.110995370371</v>
      </c>
      <c r="N2408" s="18">
        <f>YEAR(M2408)</f>
        <v>2014</v>
      </c>
      <c r="O2408" s="18">
        <f xml:space="preserve"> ROUND((J2408-L2408)/86400, 0)</f>
        <v>40</v>
      </c>
      <c r="P2408" t="b">
        <v>0</v>
      </c>
      <c r="Q2408">
        <v>16</v>
      </c>
      <c r="R2408" s="14">
        <f>IFERROR(ROUND(E2408/Q2408,2), "N/A")</f>
        <v>84.06</v>
      </c>
      <c r="S2408" t="b">
        <v>0</v>
      </c>
      <c r="T2408" t="s">
        <v>8294</v>
      </c>
      <c r="U2408" t="s">
        <v>8295</v>
      </c>
    </row>
    <row r="2409" spans="1:21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s="12">
        <f>ROUND(E2409/D2409, 0)</f>
        <v>0</v>
      </c>
      <c r="G2409" t="s">
        <v>8220</v>
      </c>
      <c r="H2409" t="s">
        <v>8223</v>
      </c>
      <c r="I2409" t="s">
        <v>8245</v>
      </c>
      <c r="J2409">
        <v>1428732000</v>
      </c>
      <c r="K2409" s="9">
        <f>(J2409/86400) + DATE(1970,1,1)</f>
        <v>42105.25</v>
      </c>
      <c r="L2409">
        <v>1426772928</v>
      </c>
      <c r="M2409" s="9">
        <f>(L2409/86400) + DATE(1970,1,1)</f>
        <v>42082.575555555552</v>
      </c>
      <c r="N2409" s="18">
        <f>YEAR(M2409)</f>
        <v>2015</v>
      </c>
      <c r="O2409" s="18">
        <f xml:space="preserve"> ROUND((J2409-L2409)/86400, 0)</f>
        <v>23</v>
      </c>
      <c r="P2409" t="b">
        <v>0</v>
      </c>
      <c r="Q2409">
        <v>33</v>
      </c>
      <c r="R2409" s="14">
        <f>IFERROR(ROUND(E2409/Q2409,2), "N/A")</f>
        <v>168.39</v>
      </c>
      <c r="S2409" t="b">
        <v>0</v>
      </c>
      <c r="T2409" t="s">
        <v>8294</v>
      </c>
      <c r="U2409" t="s">
        <v>8295</v>
      </c>
    </row>
    <row r="2410" spans="1:21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s="12">
        <f>ROUND(E2410/D2410, 0)</f>
        <v>0</v>
      </c>
      <c r="G2410" t="s">
        <v>8220</v>
      </c>
      <c r="H2410" t="s">
        <v>8223</v>
      </c>
      <c r="I2410" t="s">
        <v>8245</v>
      </c>
      <c r="J2410">
        <v>1415247757</v>
      </c>
      <c r="K2410" s="9">
        <f>(J2410/86400) + DATE(1970,1,1)</f>
        <v>41949.182372685187</v>
      </c>
      <c r="L2410">
        <v>1412652157</v>
      </c>
      <c r="M2410" s="9">
        <f>(L2410/86400) + DATE(1970,1,1)</f>
        <v>41919.140706018516</v>
      </c>
      <c r="N2410" s="18">
        <f>YEAR(M2410)</f>
        <v>2014</v>
      </c>
      <c r="O2410" s="18">
        <f xml:space="preserve"> ROUND((J2410-L2410)/86400, 0)</f>
        <v>30</v>
      </c>
      <c r="P2410" t="b">
        <v>0</v>
      </c>
      <c r="Q2410">
        <v>2</v>
      </c>
      <c r="R2410" s="14">
        <f>IFERROR(ROUND(E2410/Q2410,2), "N/A")</f>
        <v>15</v>
      </c>
      <c r="S2410" t="b">
        <v>0</v>
      </c>
      <c r="T2410" t="s">
        <v>8294</v>
      </c>
      <c r="U2410" t="s">
        <v>8295</v>
      </c>
    </row>
    <row r="2411" spans="1:21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s="12">
        <f>ROUND(E2411/D2411, 0)</f>
        <v>0</v>
      </c>
      <c r="G2411" t="s">
        <v>8220</v>
      </c>
      <c r="H2411" t="s">
        <v>8223</v>
      </c>
      <c r="I2411" t="s">
        <v>8245</v>
      </c>
      <c r="J2411">
        <v>1439931675</v>
      </c>
      <c r="K2411" s="9">
        <f>(J2411/86400) + DATE(1970,1,1)</f>
        <v>42234.875868055555</v>
      </c>
      <c r="L2411">
        <v>1437339675</v>
      </c>
      <c r="M2411" s="9">
        <f>(L2411/86400) + DATE(1970,1,1)</f>
        <v>42204.875868055555</v>
      </c>
      <c r="N2411" s="18">
        <f>YEAR(M2411)</f>
        <v>2015</v>
      </c>
      <c r="O2411" s="18">
        <f xml:space="preserve"> ROUND((J2411-L2411)/86400, 0)</f>
        <v>30</v>
      </c>
      <c r="P2411" t="b">
        <v>0</v>
      </c>
      <c r="Q2411">
        <v>6</v>
      </c>
      <c r="R2411" s="14">
        <f>IFERROR(ROUND(E2411/Q2411,2), "N/A")</f>
        <v>76.67</v>
      </c>
      <c r="S2411" t="b">
        <v>0</v>
      </c>
      <c r="T2411" t="s">
        <v>8294</v>
      </c>
      <c r="U2411" t="s">
        <v>8295</v>
      </c>
    </row>
    <row r="2412" spans="1:21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s="12">
        <f>ROUND(E2412/D2412, 0)</f>
        <v>0</v>
      </c>
      <c r="G2412" t="s">
        <v>8220</v>
      </c>
      <c r="H2412" t="s">
        <v>8225</v>
      </c>
      <c r="I2412" t="s">
        <v>8247</v>
      </c>
      <c r="J2412">
        <v>1441619275</v>
      </c>
      <c r="K2412" s="9">
        <f>(J2412/86400) + DATE(1970,1,1)</f>
        <v>42254.408275462964</v>
      </c>
      <c r="L2412">
        <v>1439027275</v>
      </c>
      <c r="M2412" s="9">
        <f>(L2412/86400) + DATE(1970,1,1)</f>
        <v>42224.408275462964</v>
      </c>
      <c r="N2412" s="18">
        <f>YEAR(M2412)</f>
        <v>2015</v>
      </c>
      <c r="O2412" s="18">
        <f xml:space="preserve"> ROUND((J2412-L2412)/86400, 0)</f>
        <v>30</v>
      </c>
      <c r="P2412" t="b">
        <v>0</v>
      </c>
      <c r="Q2412">
        <v>0</v>
      </c>
      <c r="R2412" s="14" t="str">
        <f>IFERROR(ROUND(E2412/Q2412,2), "N/A")</f>
        <v>N/A</v>
      </c>
      <c r="S2412" t="b">
        <v>0</v>
      </c>
      <c r="T2412" t="s">
        <v>8294</v>
      </c>
      <c r="U2412" t="s">
        <v>8295</v>
      </c>
    </row>
    <row r="2413" spans="1:21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s="12">
        <f>ROUND(E2413/D2413, 0)</f>
        <v>0</v>
      </c>
      <c r="G2413" t="s">
        <v>8220</v>
      </c>
      <c r="H2413" t="s">
        <v>8223</v>
      </c>
      <c r="I2413" t="s">
        <v>8245</v>
      </c>
      <c r="J2413">
        <v>1440524082</v>
      </c>
      <c r="K2413" s="9">
        <f>(J2413/86400) + DATE(1970,1,1)</f>
        <v>42241.732430555552</v>
      </c>
      <c r="L2413">
        <v>1437932082</v>
      </c>
      <c r="M2413" s="9">
        <f>(L2413/86400) + DATE(1970,1,1)</f>
        <v>42211.732430555552</v>
      </c>
      <c r="N2413" s="18">
        <f>YEAR(M2413)</f>
        <v>2015</v>
      </c>
      <c r="O2413" s="18">
        <f xml:space="preserve"> ROUND((J2413-L2413)/86400, 0)</f>
        <v>30</v>
      </c>
      <c r="P2413" t="b">
        <v>0</v>
      </c>
      <c r="Q2413">
        <v>3</v>
      </c>
      <c r="R2413" s="14">
        <f>IFERROR(ROUND(E2413/Q2413,2), "N/A")</f>
        <v>50.33</v>
      </c>
      <c r="S2413" t="b">
        <v>0</v>
      </c>
      <c r="T2413" t="s">
        <v>8294</v>
      </c>
      <c r="U2413" t="s">
        <v>8295</v>
      </c>
    </row>
    <row r="2414" spans="1:21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s="12">
        <f>ROUND(E2414/D2414, 0)</f>
        <v>0</v>
      </c>
      <c r="G2414" t="s">
        <v>8220</v>
      </c>
      <c r="H2414" t="s">
        <v>8229</v>
      </c>
      <c r="I2414" t="s">
        <v>8248</v>
      </c>
      <c r="J2414">
        <v>1480185673</v>
      </c>
      <c r="K2414" s="9">
        <f>(J2414/86400) + DATE(1970,1,1)</f>
        <v>42700.778622685189</v>
      </c>
      <c r="L2414">
        <v>1476294073</v>
      </c>
      <c r="M2414" s="9">
        <f>(L2414/86400) + DATE(1970,1,1)</f>
        <v>42655.736956018518</v>
      </c>
      <c r="N2414" s="18">
        <f>YEAR(M2414)</f>
        <v>2016</v>
      </c>
      <c r="O2414" s="18">
        <f xml:space="preserve"> ROUND((J2414-L2414)/86400, 0)</f>
        <v>45</v>
      </c>
      <c r="P2414" t="b">
        <v>0</v>
      </c>
      <c r="Q2414">
        <v>0</v>
      </c>
      <c r="R2414" s="14" t="str">
        <f>IFERROR(ROUND(E2414/Q2414,2), "N/A")</f>
        <v>N/A</v>
      </c>
      <c r="S2414" t="b">
        <v>0</v>
      </c>
      <c r="T2414" t="s">
        <v>8294</v>
      </c>
      <c r="U2414" t="s">
        <v>8295</v>
      </c>
    </row>
    <row r="2415" spans="1:21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s="12">
        <f>ROUND(E2415/D2415, 0)</f>
        <v>0</v>
      </c>
      <c r="G2415" t="s">
        <v>8220</v>
      </c>
      <c r="H2415" t="s">
        <v>8223</v>
      </c>
      <c r="I2415" t="s">
        <v>8245</v>
      </c>
      <c r="J2415">
        <v>1401579000</v>
      </c>
      <c r="K2415" s="9">
        <f>(J2415/86400) + DATE(1970,1,1)</f>
        <v>41790.979166666664</v>
      </c>
      <c r="L2415">
        <v>1398911882</v>
      </c>
      <c r="M2415" s="9">
        <f>(L2415/86400) + DATE(1970,1,1)</f>
        <v>41760.10974537037</v>
      </c>
      <c r="N2415" s="18">
        <f>YEAR(M2415)</f>
        <v>2014</v>
      </c>
      <c r="O2415" s="18">
        <f xml:space="preserve"> ROUND((J2415-L2415)/86400, 0)</f>
        <v>31</v>
      </c>
      <c r="P2415" t="b">
        <v>0</v>
      </c>
      <c r="Q2415">
        <v>3</v>
      </c>
      <c r="R2415" s="14">
        <f>IFERROR(ROUND(E2415/Q2415,2), "N/A")</f>
        <v>8.33</v>
      </c>
      <c r="S2415" t="b">
        <v>0</v>
      </c>
      <c r="T2415" t="s">
        <v>8294</v>
      </c>
      <c r="U2415" t="s">
        <v>8295</v>
      </c>
    </row>
    <row r="2416" spans="1:21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s="12">
        <f>ROUND(E2416/D2416, 0)</f>
        <v>0</v>
      </c>
      <c r="G2416" t="s">
        <v>8220</v>
      </c>
      <c r="H2416" t="s">
        <v>8223</v>
      </c>
      <c r="I2416" t="s">
        <v>8245</v>
      </c>
      <c r="J2416">
        <v>1440215940</v>
      </c>
      <c r="K2416" s="9">
        <f>(J2416/86400) + DATE(1970,1,1)</f>
        <v>42238.165972222225</v>
      </c>
      <c r="L2416">
        <v>1436805660</v>
      </c>
      <c r="M2416" s="9">
        <f>(L2416/86400) + DATE(1970,1,1)</f>
        <v>42198.695138888885</v>
      </c>
      <c r="N2416" s="18">
        <f>YEAR(M2416)</f>
        <v>2015</v>
      </c>
      <c r="O2416" s="18">
        <f xml:space="preserve"> ROUND((J2416-L2416)/86400, 0)</f>
        <v>39</v>
      </c>
      <c r="P2416" t="b">
        <v>0</v>
      </c>
      <c r="Q2416">
        <v>13</v>
      </c>
      <c r="R2416" s="14">
        <f>IFERROR(ROUND(E2416/Q2416,2), "N/A")</f>
        <v>35.380000000000003</v>
      </c>
      <c r="S2416" t="b">
        <v>0</v>
      </c>
      <c r="T2416" t="s">
        <v>8294</v>
      </c>
      <c r="U2416" t="s">
        <v>8295</v>
      </c>
    </row>
    <row r="2417" spans="1:21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s="12">
        <f>ROUND(E2417/D2417, 0)</f>
        <v>0</v>
      </c>
      <c r="G2417" t="s">
        <v>8220</v>
      </c>
      <c r="H2417" t="s">
        <v>8223</v>
      </c>
      <c r="I2417" t="s">
        <v>8245</v>
      </c>
      <c r="J2417">
        <v>1468615346</v>
      </c>
      <c r="K2417" s="9">
        <f>(J2417/86400) + DATE(1970,1,1)</f>
        <v>42566.862800925926</v>
      </c>
      <c r="L2417">
        <v>1466023346</v>
      </c>
      <c r="M2417" s="9">
        <f>(L2417/86400) + DATE(1970,1,1)</f>
        <v>42536.862800925926</v>
      </c>
      <c r="N2417" s="18">
        <f>YEAR(M2417)</f>
        <v>2016</v>
      </c>
      <c r="O2417" s="18">
        <f xml:space="preserve"> ROUND((J2417-L2417)/86400, 0)</f>
        <v>30</v>
      </c>
      <c r="P2417" t="b">
        <v>0</v>
      </c>
      <c r="Q2417">
        <v>6</v>
      </c>
      <c r="R2417" s="14">
        <f>IFERROR(ROUND(E2417/Q2417,2), "N/A")</f>
        <v>55.83</v>
      </c>
      <c r="S2417" t="b">
        <v>0</v>
      </c>
      <c r="T2417" t="s">
        <v>8294</v>
      </c>
      <c r="U2417" t="s">
        <v>8295</v>
      </c>
    </row>
    <row r="2418" spans="1:21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s="12">
        <f>ROUND(E2418/D2418, 0)</f>
        <v>0</v>
      </c>
      <c r="G2418" t="s">
        <v>8220</v>
      </c>
      <c r="H2418" t="s">
        <v>8223</v>
      </c>
      <c r="I2418" t="s">
        <v>8245</v>
      </c>
      <c r="J2418">
        <v>1426345200</v>
      </c>
      <c r="K2418" s="9">
        <f>(J2418/86400) + DATE(1970,1,1)</f>
        <v>42077.625</v>
      </c>
      <c r="L2418">
        <v>1421343743</v>
      </c>
      <c r="M2418" s="9">
        <f>(L2418/86400) + DATE(1970,1,1)</f>
        <v>42019.737766203703</v>
      </c>
      <c r="N2418" s="18">
        <f>YEAR(M2418)</f>
        <v>2015</v>
      </c>
      <c r="O2418" s="18">
        <f xml:space="preserve"> ROUND((J2418-L2418)/86400, 0)</f>
        <v>58</v>
      </c>
      <c r="P2418" t="b">
        <v>0</v>
      </c>
      <c r="Q2418">
        <v>1</v>
      </c>
      <c r="R2418" s="14">
        <f>IFERROR(ROUND(E2418/Q2418,2), "N/A")</f>
        <v>5</v>
      </c>
      <c r="S2418" t="b">
        <v>0</v>
      </c>
      <c r="T2418" t="s">
        <v>8294</v>
      </c>
      <c r="U2418" t="s">
        <v>8295</v>
      </c>
    </row>
    <row r="2419" spans="1:21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s="12">
        <f>ROUND(E2419/D2419, 0)</f>
        <v>0</v>
      </c>
      <c r="G2419" t="s">
        <v>8220</v>
      </c>
      <c r="H2419" t="s">
        <v>8223</v>
      </c>
      <c r="I2419" t="s">
        <v>8245</v>
      </c>
      <c r="J2419">
        <v>1407705187</v>
      </c>
      <c r="K2419" s="9">
        <f>(J2419/86400) + DATE(1970,1,1)</f>
        <v>41861.884108796294</v>
      </c>
      <c r="L2419">
        <v>1405113187</v>
      </c>
      <c r="M2419" s="9">
        <f>(L2419/86400) + DATE(1970,1,1)</f>
        <v>41831.884108796294</v>
      </c>
      <c r="N2419" s="18">
        <f>YEAR(M2419)</f>
        <v>2014</v>
      </c>
      <c r="O2419" s="18">
        <f xml:space="preserve"> ROUND((J2419-L2419)/86400, 0)</f>
        <v>30</v>
      </c>
      <c r="P2419" t="b">
        <v>0</v>
      </c>
      <c r="Q2419">
        <v>0</v>
      </c>
      <c r="R2419" s="14" t="str">
        <f>IFERROR(ROUND(E2419/Q2419,2), "N/A")</f>
        <v>N/A</v>
      </c>
      <c r="S2419" t="b">
        <v>0</v>
      </c>
      <c r="T2419" t="s">
        <v>8294</v>
      </c>
      <c r="U2419" t="s">
        <v>8295</v>
      </c>
    </row>
    <row r="2420" spans="1:21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s="12">
        <f>ROUND(E2420/D2420, 0)</f>
        <v>0</v>
      </c>
      <c r="G2420" t="s">
        <v>8220</v>
      </c>
      <c r="H2420" t="s">
        <v>8223</v>
      </c>
      <c r="I2420" t="s">
        <v>8245</v>
      </c>
      <c r="J2420">
        <v>1427225644</v>
      </c>
      <c r="K2420" s="9">
        <f>(J2420/86400) + DATE(1970,1,1)</f>
        <v>42087.815324074079</v>
      </c>
      <c r="L2420">
        <v>1422045244</v>
      </c>
      <c r="M2420" s="9">
        <f>(L2420/86400) + DATE(1970,1,1)</f>
        <v>42027.856990740736</v>
      </c>
      <c r="N2420" s="18">
        <f>YEAR(M2420)</f>
        <v>2015</v>
      </c>
      <c r="O2420" s="18">
        <f xml:space="preserve"> ROUND((J2420-L2420)/86400, 0)</f>
        <v>60</v>
      </c>
      <c r="P2420" t="b">
        <v>0</v>
      </c>
      <c r="Q2420">
        <v>5</v>
      </c>
      <c r="R2420" s="14">
        <f>IFERROR(ROUND(E2420/Q2420,2), "N/A")</f>
        <v>1</v>
      </c>
      <c r="S2420" t="b">
        <v>0</v>
      </c>
      <c r="T2420" t="s">
        <v>8294</v>
      </c>
      <c r="U2420" t="s">
        <v>8295</v>
      </c>
    </row>
    <row r="2421" spans="1:21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s="12">
        <f>ROUND(E2421/D2421, 0)</f>
        <v>0</v>
      </c>
      <c r="G2421" t="s">
        <v>8220</v>
      </c>
      <c r="H2421" t="s">
        <v>8223</v>
      </c>
      <c r="I2421" t="s">
        <v>8245</v>
      </c>
      <c r="J2421">
        <v>1424281389</v>
      </c>
      <c r="K2421" s="9">
        <f>(J2421/86400) + DATE(1970,1,1)</f>
        <v>42053.738298611112</v>
      </c>
      <c r="L2421">
        <v>1419097389</v>
      </c>
      <c r="M2421" s="9">
        <f>(L2421/86400) + DATE(1970,1,1)</f>
        <v>41993.738298611112</v>
      </c>
      <c r="N2421" s="18">
        <f>YEAR(M2421)</f>
        <v>2014</v>
      </c>
      <c r="O2421" s="18">
        <f xml:space="preserve"> ROUND((J2421-L2421)/86400, 0)</f>
        <v>60</v>
      </c>
      <c r="P2421" t="b">
        <v>0</v>
      </c>
      <c r="Q2421">
        <v>0</v>
      </c>
      <c r="R2421" s="14" t="str">
        <f>IFERROR(ROUND(E2421/Q2421,2), "N/A")</f>
        <v>N/A</v>
      </c>
      <c r="S2421" t="b">
        <v>0</v>
      </c>
      <c r="T2421" t="s">
        <v>8294</v>
      </c>
      <c r="U2421" t="s">
        <v>8295</v>
      </c>
    </row>
    <row r="2422" spans="1:21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s="12">
        <f>ROUND(E2422/D2422, 0)</f>
        <v>0</v>
      </c>
      <c r="G2422" t="s">
        <v>8220</v>
      </c>
      <c r="H2422" t="s">
        <v>8223</v>
      </c>
      <c r="I2422" t="s">
        <v>8245</v>
      </c>
      <c r="J2422">
        <v>1415583695</v>
      </c>
      <c r="K2422" s="9">
        <f>(J2422/86400) + DATE(1970,1,1)</f>
        <v>41953.070543981477</v>
      </c>
      <c r="L2422">
        <v>1410396095</v>
      </c>
      <c r="M2422" s="9">
        <f>(L2422/86400) + DATE(1970,1,1)</f>
        <v>41893.028877314813</v>
      </c>
      <c r="N2422" s="18">
        <f>YEAR(M2422)</f>
        <v>2014</v>
      </c>
      <c r="O2422" s="18">
        <f xml:space="preserve"> ROUND((J2422-L2422)/86400, 0)</f>
        <v>60</v>
      </c>
      <c r="P2422" t="b">
        <v>0</v>
      </c>
      <c r="Q2422">
        <v>36</v>
      </c>
      <c r="R2422" s="14">
        <f>IFERROR(ROUND(E2422/Q2422,2), "N/A")</f>
        <v>69.47</v>
      </c>
      <c r="S2422" t="b">
        <v>0</v>
      </c>
      <c r="T2422" t="s">
        <v>8294</v>
      </c>
      <c r="U2422" t="s">
        <v>8295</v>
      </c>
    </row>
    <row r="2423" spans="1:21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s="12">
        <f>ROUND(E2423/D2423, 0)</f>
        <v>0</v>
      </c>
      <c r="G2423" t="s">
        <v>8220</v>
      </c>
      <c r="H2423" t="s">
        <v>8223</v>
      </c>
      <c r="I2423" t="s">
        <v>8245</v>
      </c>
      <c r="J2423">
        <v>1424536196</v>
      </c>
      <c r="K2423" s="9">
        <f>(J2423/86400) + DATE(1970,1,1)</f>
        <v>42056.687453703707</v>
      </c>
      <c r="L2423">
        <v>1421944196</v>
      </c>
      <c r="M2423" s="9">
        <f>(L2423/86400) + DATE(1970,1,1)</f>
        <v>42026.687453703707</v>
      </c>
      <c r="N2423" s="18">
        <f>YEAR(M2423)</f>
        <v>2015</v>
      </c>
      <c r="O2423" s="18">
        <f xml:space="preserve"> ROUND((J2423-L2423)/86400, 0)</f>
        <v>30</v>
      </c>
      <c r="P2423" t="b">
        <v>0</v>
      </c>
      <c r="Q2423">
        <v>1</v>
      </c>
      <c r="R2423" s="14">
        <f>IFERROR(ROUND(E2423/Q2423,2), "N/A")</f>
        <v>1</v>
      </c>
      <c r="S2423" t="b">
        <v>0</v>
      </c>
      <c r="T2423" t="s">
        <v>8294</v>
      </c>
      <c r="U2423" t="s">
        <v>8295</v>
      </c>
    </row>
    <row r="2424" spans="1:21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s="12">
        <f>ROUND(E2424/D2424, 0)</f>
        <v>0</v>
      </c>
      <c r="G2424" t="s">
        <v>8220</v>
      </c>
      <c r="H2424" t="s">
        <v>8223</v>
      </c>
      <c r="I2424" t="s">
        <v>8245</v>
      </c>
      <c r="J2424">
        <v>1426091036</v>
      </c>
      <c r="K2424" s="9">
        <f>(J2424/86400) + DATE(1970,1,1)</f>
        <v>42074.683287037042</v>
      </c>
      <c r="L2424">
        <v>1423502636</v>
      </c>
      <c r="M2424" s="9">
        <f>(L2424/86400) + DATE(1970,1,1)</f>
        <v>42044.724953703699</v>
      </c>
      <c r="N2424" s="18">
        <f>YEAR(M2424)</f>
        <v>2015</v>
      </c>
      <c r="O2424" s="18">
        <f xml:space="preserve"> ROUND((J2424-L2424)/86400, 0)</f>
        <v>30</v>
      </c>
      <c r="P2424" t="b">
        <v>0</v>
      </c>
      <c r="Q2424">
        <v>1</v>
      </c>
      <c r="R2424" s="14">
        <f>IFERROR(ROUND(E2424/Q2424,2), "N/A")</f>
        <v>1</v>
      </c>
      <c r="S2424" t="b">
        <v>0</v>
      </c>
      <c r="T2424" t="s">
        <v>8294</v>
      </c>
      <c r="U2424" t="s">
        <v>8295</v>
      </c>
    </row>
    <row r="2425" spans="1:21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s="12">
        <f>ROUND(E2425/D2425, 0)</f>
        <v>0</v>
      </c>
      <c r="G2425" t="s">
        <v>8220</v>
      </c>
      <c r="H2425" t="s">
        <v>8223</v>
      </c>
      <c r="I2425" t="s">
        <v>8245</v>
      </c>
      <c r="J2425">
        <v>1420044890</v>
      </c>
      <c r="K2425" s="9">
        <f>(J2425/86400) + DATE(1970,1,1)</f>
        <v>42004.704745370371</v>
      </c>
      <c r="L2425">
        <v>1417452890</v>
      </c>
      <c r="M2425" s="9">
        <f>(L2425/86400) + DATE(1970,1,1)</f>
        <v>41974.704745370371</v>
      </c>
      <c r="N2425" s="18">
        <f>YEAR(M2425)</f>
        <v>2014</v>
      </c>
      <c r="O2425" s="18">
        <f xml:space="preserve"> ROUND((J2425-L2425)/86400, 0)</f>
        <v>30</v>
      </c>
      <c r="P2425" t="b">
        <v>0</v>
      </c>
      <c r="Q2425">
        <v>1</v>
      </c>
      <c r="R2425" s="14">
        <f>IFERROR(ROUND(E2425/Q2425,2), "N/A")</f>
        <v>8</v>
      </c>
      <c r="S2425" t="b">
        <v>0</v>
      </c>
      <c r="T2425" t="s">
        <v>8294</v>
      </c>
      <c r="U2425" t="s">
        <v>8295</v>
      </c>
    </row>
    <row r="2426" spans="1:21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s="12">
        <f>ROUND(E2426/D2426, 0)</f>
        <v>0</v>
      </c>
      <c r="G2426" t="s">
        <v>8220</v>
      </c>
      <c r="H2426" t="s">
        <v>8223</v>
      </c>
      <c r="I2426" t="s">
        <v>8245</v>
      </c>
      <c r="J2426">
        <v>1414445108</v>
      </c>
      <c r="K2426" s="9">
        <f>(J2426/86400) + DATE(1970,1,1)</f>
        <v>41939.892453703702</v>
      </c>
      <c r="L2426">
        <v>1411853108</v>
      </c>
      <c r="M2426" s="9">
        <f>(L2426/86400) + DATE(1970,1,1)</f>
        <v>41909.892453703702</v>
      </c>
      <c r="N2426" s="18">
        <f>YEAR(M2426)</f>
        <v>2014</v>
      </c>
      <c r="O2426" s="18">
        <f xml:space="preserve"> ROUND((J2426-L2426)/86400, 0)</f>
        <v>30</v>
      </c>
      <c r="P2426" t="b">
        <v>0</v>
      </c>
      <c r="Q2426">
        <v>9</v>
      </c>
      <c r="R2426" s="14">
        <f>IFERROR(ROUND(E2426/Q2426,2), "N/A")</f>
        <v>34.44</v>
      </c>
      <c r="S2426" t="b">
        <v>0</v>
      </c>
      <c r="T2426" t="s">
        <v>8294</v>
      </c>
      <c r="U2426" t="s">
        <v>8295</v>
      </c>
    </row>
    <row r="2427" spans="1:21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s="12">
        <f>ROUND(E2427/D2427, 0)</f>
        <v>0</v>
      </c>
      <c r="G2427" t="s">
        <v>8220</v>
      </c>
      <c r="H2427" t="s">
        <v>8223</v>
      </c>
      <c r="I2427" t="s">
        <v>8245</v>
      </c>
      <c r="J2427">
        <v>1464386640</v>
      </c>
      <c r="K2427" s="9">
        <f>(J2427/86400) + DATE(1970,1,1)</f>
        <v>42517.919444444444</v>
      </c>
      <c r="L2427">
        <v>1463090149</v>
      </c>
      <c r="M2427" s="9">
        <f>(L2427/86400) + DATE(1970,1,1)</f>
        <v>42502.913761574076</v>
      </c>
      <c r="N2427" s="18">
        <f>YEAR(M2427)</f>
        <v>2016</v>
      </c>
      <c r="O2427" s="18">
        <f xml:space="preserve"> ROUND((J2427-L2427)/86400, 0)</f>
        <v>15</v>
      </c>
      <c r="P2427" t="b">
        <v>0</v>
      </c>
      <c r="Q2427">
        <v>1</v>
      </c>
      <c r="R2427" s="14">
        <f>IFERROR(ROUND(E2427/Q2427,2), "N/A")</f>
        <v>1</v>
      </c>
      <c r="S2427" t="b">
        <v>0</v>
      </c>
      <c r="T2427" t="s">
        <v>8294</v>
      </c>
      <c r="U2427" t="s">
        <v>8295</v>
      </c>
    </row>
    <row r="2428" spans="1:21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s="12">
        <f>ROUND(E2428/D2428, 0)</f>
        <v>0</v>
      </c>
      <c r="G2428" t="s">
        <v>8220</v>
      </c>
      <c r="H2428" t="s">
        <v>8223</v>
      </c>
      <c r="I2428" t="s">
        <v>8245</v>
      </c>
      <c r="J2428">
        <v>1439006692</v>
      </c>
      <c r="K2428" s="9">
        <f>(J2428/86400) + DATE(1970,1,1)</f>
        <v>42224.170046296298</v>
      </c>
      <c r="L2428">
        <v>1433822692</v>
      </c>
      <c r="M2428" s="9">
        <f>(L2428/86400) + DATE(1970,1,1)</f>
        <v>42164.170046296298</v>
      </c>
      <c r="N2428" s="18">
        <f>YEAR(M2428)</f>
        <v>2015</v>
      </c>
      <c r="O2428" s="18">
        <f xml:space="preserve"> ROUND((J2428-L2428)/86400, 0)</f>
        <v>60</v>
      </c>
      <c r="P2428" t="b">
        <v>0</v>
      </c>
      <c r="Q2428">
        <v>0</v>
      </c>
      <c r="R2428" s="14" t="str">
        <f>IFERROR(ROUND(E2428/Q2428,2), "N/A")</f>
        <v>N/A</v>
      </c>
      <c r="S2428" t="b">
        <v>0</v>
      </c>
      <c r="T2428" t="s">
        <v>8294</v>
      </c>
      <c r="U2428" t="s">
        <v>8295</v>
      </c>
    </row>
    <row r="2429" spans="1:21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s="12">
        <f>ROUND(E2429/D2429, 0)</f>
        <v>0</v>
      </c>
      <c r="G2429" t="s">
        <v>8220</v>
      </c>
      <c r="H2429" t="s">
        <v>8223</v>
      </c>
      <c r="I2429" t="s">
        <v>8245</v>
      </c>
      <c r="J2429">
        <v>1458715133</v>
      </c>
      <c r="K2429" s="9">
        <f>(J2429/86400) + DATE(1970,1,1)</f>
        <v>42452.277002314819</v>
      </c>
      <c r="L2429">
        <v>1455262733</v>
      </c>
      <c r="M2429" s="9">
        <f>(L2429/86400) + DATE(1970,1,1)</f>
        <v>42412.318668981483</v>
      </c>
      <c r="N2429" s="18">
        <f>YEAR(M2429)</f>
        <v>2016</v>
      </c>
      <c r="O2429" s="18">
        <f xml:space="preserve"> ROUND((J2429-L2429)/86400, 0)</f>
        <v>40</v>
      </c>
      <c r="P2429" t="b">
        <v>0</v>
      </c>
      <c r="Q2429">
        <v>1</v>
      </c>
      <c r="R2429" s="14">
        <f>IFERROR(ROUND(E2429/Q2429,2), "N/A")</f>
        <v>1</v>
      </c>
      <c r="S2429" t="b">
        <v>0</v>
      </c>
      <c r="T2429" t="s">
        <v>8294</v>
      </c>
      <c r="U2429" t="s">
        <v>8295</v>
      </c>
    </row>
    <row r="2430" spans="1:21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s="12">
        <f>ROUND(E2430/D2430, 0)</f>
        <v>0</v>
      </c>
      <c r="G2430" t="s">
        <v>8220</v>
      </c>
      <c r="H2430" t="s">
        <v>8223</v>
      </c>
      <c r="I2430" t="s">
        <v>8245</v>
      </c>
      <c r="J2430">
        <v>1426182551</v>
      </c>
      <c r="K2430" s="9">
        <f>(J2430/86400) + DATE(1970,1,1)</f>
        <v>42075.742488425924</v>
      </c>
      <c r="L2430">
        <v>1423594151</v>
      </c>
      <c r="M2430" s="9">
        <f>(L2430/86400) + DATE(1970,1,1)</f>
        <v>42045.784155092595</v>
      </c>
      <c r="N2430" s="18">
        <f>YEAR(M2430)</f>
        <v>2015</v>
      </c>
      <c r="O2430" s="18">
        <f xml:space="preserve"> ROUND((J2430-L2430)/86400, 0)</f>
        <v>30</v>
      </c>
      <c r="P2430" t="b">
        <v>0</v>
      </c>
      <c r="Q2430">
        <v>1</v>
      </c>
      <c r="R2430" s="14">
        <f>IFERROR(ROUND(E2430/Q2430,2), "N/A")</f>
        <v>1</v>
      </c>
      <c r="S2430" t="b">
        <v>0</v>
      </c>
      <c r="T2430" t="s">
        <v>8294</v>
      </c>
      <c r="U2430" t="s">
        <v>8295</v>
      </c>
    </row>
    <row r="2431" spans="1:21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s="12">
        <f>ROUND(E2431/D2431, 0)</f>
        <v>0</v>
      </c>
      <c r="G2431" t="s">
        <v>8220</v>
      </c>
      <c r="H2431" t="s">
        <v>8233</v>
      </c>
      <c r="I2431" t="s">
        <v>8253</v>
      </c>
      <c r="J2431">
        <v>1486313040</v>
      </c>
      <c r="K2431" s="9">
        <f>(J2431/86400) + DATE(1970,1,1)</f>
        <v>42771.697222222225</v>
      </c>
      <c r="L2431">
        <v>1483131966</v>
      </c>
      <c r="M2431" s="9">
        <f>(L2431/86400) + DATE(1970,1,1)</f>
        <v>42734.879236111112</v>
      </c>
      <c r="N2431" s="18">
        <f>YEAR(M2431)</f>
        <v>2016</v>
      </c>
      <c r="O2431" s="18">
        <f xml:space="preserve"> ROUND((J2431-L2431)/86400, 0)</f>
        <v>37</v>
      </c>
      <c r="P2431" t="b">
        <v>0</v>
      </c>
      <c r="Q2431">
        <v>4</v>
      </c>
      <c r="R2431" s="14">
        <f>IFERROR(ROUND(E2431/Q2431,2), "N/A")</f>
        <v>501.25</v>
      </c>
      <c r="S2431" t="b">
        <v>0</v>
      </c>
      <c r="T2431" t="s">
        <v>8294</v>
      </c>
      <c r="U2431" t="s">
        <v>8295</v>
      </c>
    </row>
    <row r="2432" spans="1:21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s="12">
        <f>ROUND(E2432/D2432, 0)</f>
        <v>0</v>
      </c>
      <c r="G2432" t="s">
        <v>8220</v>
      </c>
      <c r="H2432" t="s">
        <v>8223</v>
      </c>
      <c r="I2432" t="s">
        <v>8245</v>
      </c>
      <c r="J2432">
        <v>1455246504</v>
      </c>
      <c r="K2432" s="9">
        <f>(J2432/86400) + DATE(1970,1,1)</f>
        <v>42412.130833333329</v>
      </c>
      <c r="L2432">
        <v>1452654504</v>
      </c>
      <c r="M2432" s="9">
        <f>(L2432/86400) + DATE(1970,1,1)</f>
        <v>42382.130833333329</v>
      </c>
      <c r="N2432" s="18">
        <f>YEAR(M2432)</f>
        <v>2016</v>
      </c>
      <c r="O2432" s="18">
        <f xml:space="preserve"> ROUND((J2432-L2432)/86400, 0)</f>
        <v>30</v>
      </c>
      <c r="P2432" t="b">
        <v>0</v>
      </c>
      <c r="Q2432">
        <v>2</v>
      </c>
      <c r="R2432" s="14">
        <f>IFERROR(ROUND(E2432/Q2432,2), "N/A")</f>
        <v>10.5</v>
      </c>
      <c r="S2432" t="b">
        <v>0</v>
      </c>
      <c r="T2432" t="s">
        <v>8294</v>
      </c>
      <c r="U2432" t="s">
        <v>8295</v>
      </c>
    </row>
    <row r="2433" spans="1:21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s="12">
        <f>ROUND(E2433/D2433, 0)</f>
        <v>0</v>
      </c>
      <c r="G2433" t="s">
        <v>8220</v>
      </c>
      <c r="H2433" t="s">
        <v>8223</v>
      </c>
      <c r="I2433" t="s">
        <v>8245</v>
      </c>
      <c r="J2433">
        <v>1467080613</v>
      </c>
      <c r="K2433" s="9">
        <f>(J2433/86400) + DATE(1970,1,1)</f>
        <v>42549.099687499998</v>
      </c>
      <c r="L2433">
        <v>1461896613</v>
      </c>
      <c r="M2433" s="9">
        <f>(L2433/86400) + DATE(1970,1,1)</f>
        <v>42489.099687499998</v>
      </c>
      <c r="N2433" s="18">
        <f>YEAR(M2433)</f>
        <v>2016</v>
      </c>
      <c r="O2433" s="18">
        <f xml:space="preserve"> ROUND((J2433-L2433)/86400, 0)</f>
        <v>60</v>
      </c>
      <c r="P2433" t="b">
        <v>0</v>
      </c>
      <c r="Q2433">
        <v>2</v>
      </c>
      <c r="R2433" s="14">
        <f>IFERROR(ROUND(E2433/Q2433,2), "N/A")</f>
        <v>1</v>
      </c>
      <c r="S2433" t="b">
        <v>0</v>
      </c>
      <c r="T2433" t="s">
        <v>8294</v>
      </c>
      <c r="U2433" t="s">
        <v>8295</v>
      </c>
    </row>
    <row r="2434" spans="1:21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s="12">
        <f>ROUND(E2434/D2434, 0)</f>
        <v>0</v>
      </c>
      <c r="G2434" t="s">
        <v>8220</v>
      </c>
      <c r="H2434" t="s">
        <v>8223</v>
      </c>
      <c r="I2434" t="s">
        <v>8245</v>
      </c>
      <c r="J2434">
        <v>1425791697</v>
      </c>
      <c r="K2434" s="9">
        <f>(J2434/86400) + DATE(1970,1,1)</f>
        <v>42071.218715277777</v>
      </c>
      <c r="L2434">
        <v>1423199697</v>
      </c>
      <c r="M2434" s="9">
        <f>(L2434/86400) + DATE(1970,1,1)</f>
        <v>42041.218715277777</v>
      </c>
      <c r="N2434" s="18">
        <f>YEAR(M2434)</f>
        <v>2015</v>
      </c>
      <c r="O2434" s="18">
        <f xml:space="preserve"> ROUND((J2434-L2434)/86400, 0)</f>
        <v>30</v>
      </c>
      <c r="P2434" t="b">
        <v>0</v>
      </c>
      <c r="Q2434">
        <v>2</v>
      </c>
      <c r="R2434" s="14">
        <f>IFERROR(ROUND(E2434/Q2434,2), "N/A")</f>
        <v>1</v>
      </c>
      <c r="S2434" t="b">
        <v>0</v>
      </c>
      <c r="T2434" t="s">
        <v>8294</v>
      </c>
      <c r="U2434" t="s">
        <v>8295</v>
      </c>
    </row>
    <row r="2435" spans="1:21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s="12">
        <f>ROUND(E2435/D2435, 0)</f>
        <v>0</v>
      </c>
      <c r="G2435" t="s">
        <v>8220</v>
      </c>
      <c r="H2435" t="s">
        <v>8223</v>
      </c>
      <c r="I2435" t="s">
        <v>8245</v>
      </c>
      <c r="J2435">
        <v>1456608943</v>
      </c>
      <c r="K2435" s="9">
        <f>(J2435/86400) + DATE(1970,1,1)</f>
        <v>42427.89980324074</v>
      </c>
      <c r="L2435">
        <v>1454016943</v>
      </c>
      <c r="M2435" s="9">
        <f>(L2435/86400) + DATE(1970,1,1)</f>
        <v>42397.89980324074</v>
      </c>
      <c r="N2435" s="18">
        <f>YEAR(M2435)</f>
        <v>2016</v>
      </c>
      <c r="O2435" s="18">
        <f xml:space="preserve"> ROUND((J2435-L2435)/86400, 0)</f>
        <v>30</v>
      </c>
      <c r="P2435" t="b">
        <v>0</v>
      </c>
      <c r="Q2435">
        <v>0</v>
      </c>
      <c r="R2435" s="14" t="str">
        <f>IFERROR(ROUND(E2435/Q2435,2), "N/A")</f>
        <v>N/A</v>
      </c>
      <c r="S2435" t="b">
        <v>0</v>
      </c>
      <c r="T2435" t="s">
        <v>8294</v>
      </c>
      <c r="U2435" t="s">
        <v>8295</v>
      </c>
    </row>
    <row r="2436" spans="1:21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s="12">
        <f>ROUND(E2436/D2436, 0)</f>
        <v>0</v>
      </c>
      <c r="G2436" t="s">
        <v>8220</v>
      </c>
      <c r="H2436" t="s">
        <v>8223</v>
      </c>
      <c r="I2436" t="s">
        <v>8245</v>
      </c>
      <c r="J2436">
        <v>1438662474</v>
      </c>
      <c r="K2436" s="9">
        <f>(J2436/86400) + DATE(1970,1,1)</f>
        <v>42220.186041666668</v>
      </c>
      <c r="L2436">
        <v>1435206474</v>
      </c>
      <c r="M2436" s="9">
        <f>(L2436/86400) + DATE(1970,1,1)</f>
        <v>42180.186041666668</v>
      </c>
      <c r="N2436" s="18">
        <f>YEAR(M2436)</f>
        <v>2015</v>
      </c>
      <c r="O2436" s="18">
        <f xml:space="preserve"> ROUND((J2436-L2436)/86400, 0)</f>
        <v>40</v>
      </c>
      <c r="P2436" t="b">
        <v>0</v>
      </c>
      <c r="Q2436">
        <v>2</v>
      </c>
      <c r="R2436" s="14">
        <f>IFERROR(ROUND(E2436/Q2436,2), "N/A")</f>
        <v>13</v>
      </c>
      <c r="S2436" t="b">
        <v>0</v>
      </c>
      <c r="T2436" t="s">
        <v>8294</v>
      </c>
      <c r="U2436" t="s">
        <v>8295</v>
      </c>
    </row>
    <row r="2437" spans="1:21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s="12">
        <f>ROUND(E2437/D2437, 0)</f>
        <v>0</v>
      </c>
      <c r="G2437" t="s">
        <v>8220</v>
      </c>
      <c r="H2437" t="s">
        <v>8234</v>
      </c>
      <c r="I2437" t="s">
        <v>8254</v>
      </c>
      <c r="J2437">
        <v>1444027186</v>
      </c>
      <c r="K2437" s="9">
        <f>(J2437/86400) + DATE(1970,1,1)</f>
        <v>42282.277615740742</v>
      </c>
      <c r="L2437">
        <v>1441435186</v>
      </c>
      <c r="M2437" s="9">
        <f>(L2437/86400) + DATE(1970,1,1)</f>
        <v>42252.277615740742</v>
      </c>
      <c r="N2437" s="18">
        <f>YEAR(M2437)</f>
        <v>2015</v>
      </c>
      <c r="O2437" s="18">
        <f xml:space="preserve"> ROUND((J2437-L2437)/86400, 0)</f>
        <v>30</v>
      </c>
      <c r="P2437" t="b">
        <v>0</v>
      </c>
      <c r="Q2437">
        <v>4</v>
      </c>
      <c r="R2437" s="14">
        <f>IFERROR(ROUND(E2437/Q2437,2), "N/A")</f>
        <v>306</v>
      </c>
      <c r="S2437" t="b">
        <v>0</v>
      </c>
      <c r="T2437" t="s">
        <v>8294</v>
      </c>
      <c r="U2437" t="s">
        <v>8295</v>
      </c>
    </row>
    <row r="2438" spans="1:21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s="12">
        <f>ROUND(E2438/D2438, 0)</f>
        <v>0</v>
      </c>
      <c r="G2438" t="s">
        <v>8220</v>
      </c>
      <c r="H2438" t="s">
        <v>8228</v>
      </c>
      <c r="I2438" t="s">
        <v>8250</v>
      </c>
      <c r="J2438">
        <v>1454078770</v>
      </c>
      <c r="K2438" s="9">
        <f>(J2438/86400) + DATE(1970,1,1)</f>
        <v>42398.615393518514</v>
      </c>
      <c r="L2438">
        <v>1448894770</v>
      </c>
      <c r="M2438" s="9">
        <f>(L2438/86400) + DATE(1970,1,1)</f>
        <v>42338.615393518514</v>
      </c>
      <c r="N2438" s="18">
        <f>YEAR(M2438)</f>
        <v>2015</v>
      </c>
      <c r="O2438" s="18">
        <f xml:space="preserve"> ROUND((J2438-L2438)/86400, 0)</f>
        <v>60</v>
      </c>
      <c r="P2438" t="b">
        <v>0</v>
      </c>
      <c r="Q2438">
        <v>2</v>
      </c>
      <c r="R2438" s="14">
        <f>IFERROR(ROUND(E2438/Q2438,2), "N/A")</f>
        <v>22.5</v>
      </c>
      <c r="S2438" t="b">
        <v>0</v>
      </c>
      <c r="T2438" t="s">
        <v>8294</v>
      </c>
      <c r="U2438" t="s">
        <v>8295</v>
      </c>
    </row>
    <row r="2439" spans="1:21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s="12">
        <f>ROUND(E2439/D2439, 0)</f>
        <v>0</v>
      </c>
      <c r="G2439" t="s">
        <v>8220</v>
      </c>
      <c r="H2439" t="s">
        <v>8223</v>
      </c>
      <c r="I2439" t="s">
        <v>8245</v>
      </c>
      <c r="J2439">
        <v>1426615200</v>
      </c>
      <c r="K2439" s="9">
        <f>(J2439/86400) + DATE(1970,1,1)</f>
        <v>42080.75</v>
      </c>
      <c r="L2439">
        <v>1422400188</v>
      </c>
      <c r="M2439" s="9">
        <f>(L2439/86400) + DATE(1970,1,1)</f>
        <v>42031.965138888889</v>
      </c>
      <c r="N2439" s="18">
        <f>YEAR(M2439)</f>
        <v>2015</v>
      </c>
      <c r="O2439" s="18">
        <f xml:space="preserve"> ROUND((J2439-L2439)/86400, 0)</f>
        <v>49</v>
      </c>
      <c r="P2439" t="b">
        <v>0</v>
      </c>
      <c r="Q2439">
        <v>0</v>
      </c>
      <c r="R2439" s="14" t="str">
        <f>IFERROR(ROUND(E2439/Q2439,2), "N/A")</f>
        <v>N/A</v>
      </c>
      <c r="S2439" t="b">
        <v>0</v>
      </c>
      <c r="T2439" t="s">
        <v>8294</v>
      </c>
      <c r="U2439" t="s">
        <v>8295</v>
      </c>
    </row>
    <row r="2440" spans="1:21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s="12">
        <f>ROUND(E2440/D2440, 0)</f>
        <v>0</v>
      </c>
      <c r="G2440" t="s">
        <v>8220</v>
      </c>
      <c r="H2440" t="s">
        <v>8223</v>
      </c>
      <c r="I2440" t="s">
        <v>8245</v>
      </c>
      <c r="J2440">
        <v>1449529062</v>
      </c>
      <c r="K2440" s="9">
        <f>(J2440/86400) + DATE(1970,1,1)</f>
        <v>42345.956736111111</v>
      </c>
      <c r="L2440">
        <v>1444341462</v>
      </c>
      <c r="M2440" s="9">
        <f>(L2440/86400) + DATE(1970,1,1)</f>
        <v>42285.91506944444</v>
      </c>
      <c r="N2440" s="18">
        <f>YEAR(M2440)</f>
        <v>2015</v>
      </c>
      <c r="O2440" s="18">
        <f xml:space="preserve"> ROUND((J2440-L2440)/86400, 0)</f>
        <v>60</v>
      </c>
      <c r="P2440" t="b">
        <v>0</v>
      </c>
      <c r="Q2440">
        <v>1</v>
      </c>
      <c r="R2440" s="14">
        <f>IFERROR(ROUND(E2440/Q2440,2), "N/A")</f>
        <v>50</v>
      </c>
      <c r="S2440" t="b">
        <v>0</v>
      </c>
      <c r="T2440" t="s">
        <v>8294</v>
      </c>
      <c r="U2440" t="s">
        <v>8295</v>
      </c>
    </row>
    <row r="2441" spans="1:21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s="12">
        <f>ROUND(E2441/D2441, 0)</f>
        <v>0</v>
      </c>
      <c r="G2441" t="s">
        <v>8220</v>
      </c>
      <c r="H2441" t="s">
        <v>8223</v>
      </c>
      <c r="I2441" t="s">
        <v>8245</v>
      </c>
      <c r="J2441">
        <v>1445197129</v>
      </c>
      <c r="K2441" s="9">
        <f>(J2441/86400) + DATE(1970,1,1)</f>
        <v>42295.818622685183</v>
      </c>
      <c r="L2441">
        <v>1442605129</v>
      </c>
      <c r="M2441" s="9">
        <f>(L2441/86400) + DATE(1970,1,1)</f>
        <v>42265.818622685183</v>
      </c>
      <c r="N2441" s="18">
        <f>YEAR(M2441)</f>
        <v>2015</v>
      </c>
      <c r="O2441" s="18">
        <f xml:space="preserve"> ROUND((J2441-L2441)/86400, 0)</f>
        <v>30</v>
      </c>
      <c r="P2441" t="b">
        <v>0</v>
      </c>
      <c r="Q2441">
        <v>0</v>
      </c>
      <c r="R2441" s="14" t="str">
        <f>IFERROR(ROUND(E2441/Q2441,2), "N/A")</f>
        <v>N/A</v>
      </c>
      <c r="S2441" t="b">
        <v>0</v>
      </c>
      <c r="T2441" t="s">
        <v>8294</v>
      </c>
      <c r="U2441" t="s">
        <v>8295</v>
      </c>
    </row>
    <row r="2442" spans="1:21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s="12">
        <f>ROUND(E2442/D2442, 0)</f>
        <v>0</v>
      </c>
      <c r="G2442" t="s">
        <v>8220</v>
      </c>
      <c r="H2442" t="s">
        <v>8241</v>
      </c>
      <c r="I2442" t="s">
        <v>8248</v>
      </c>
      <c r="J2442">
        <v>1455399313</v>
      </c>
      <c r="K2442" s="9">
        <f>(J2442/86400) + DATE(1970,1,1)</f>
        <v>42413.899456018524</v>
      </c>
      <c r="L2442">
        <v>1452807313</v>
      </c>
      <c r="M2442" s="9">
        <f>(L2442/86400) + DATE(1970,1,1)</f>
        <v>42383.899456018524</v>
      </c>
      <c r="N2442" s="18">
        <f>YEAR(M2442)</f>
        <v>2016</v>
      </c>
      <c r="O2442" s="18">
        <f xml:space="preserve"> ROUND((J2442-L2442)/86400, 0)</f>
        <v>30</v>
      </c>
      <c r="P2442" t="b">
        <v>0</v>
      </c>
      <c r="Q2442">
        <v>2</v>
      </c>
      <c r="R2442" s="14">
        <f>IFERROR(ROUND(E2442/Q2442,2), "N/A")</f>
        <v>5</v>
      </c>
      <c r="S2442" t="b">
        <v>0</v>
      </c>
      <c r="T2442" t="s">
        <v>8294</v>
      </c>
      <c r="U2442" t="s">
        <v>8295</v>
      </c>
    </row>
    <row r="2443" spans="1:21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s="12">
        <f>ROUND(E2443/D2443, 0)</f>
        <v>1</v>
      </c>
      <c r="G2443" t="s">
        <v>8218</v>
      </c>
      <c r="H2443" t="s">
        <v>8223</v>
      </c>
      <c r="I2443" t="s">
        <v>8245</v>
      </c>
      <c r="J2443">
        <v>1437627540</v>
      </c>
      <c r="K2443" s="9">
        <f>(J2443/86400) + DATE(1970,1,1)</f>
        <v>42208.207638888889</v>
      </c>
      <c r="L2443">
        <v>1435806054</v>
      </c>
      <c r="M2443" s="9">
        <f>(L2443/86400) + DATE(1970,1,1)</f>
        <v>42187.125625000001</v>
      </c>
      <c r="N2443" s="18">
        <f>YEAR(M2443)</f>
        <v>2015</v>
      </c>
      <c r="O2443" s="18">
        <f xml:space="preserve"> ROUND((J2443-L2443)/86400, 0)</f>
        <v>21</v>
      </c>
      <c r="P2443" t="b">
        <v>0</v>
      </c>
      <c r="Q2443">
        <v>109</v>
      </c>
      <c r="R2443" s="14">
        <f>IFERROR(ROUND(E2443/Q2443,2), "N/A")</f>
        <v>74.23</v>
      </c>
      <c r="S2443" t="b">
        <v>1</v>
      </c>
      <c r="T2443" t="s">
        <v>8294</v>
      </c>
      <c r="U2443" t="s">
        <v>8310</v>
      </c>
    </row>
    <row r="2444" spans="1:21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s="12">
        <f>ROUND(E2444/D2444, 0)</f>
        <v>1</v>
      </c>
      <c r="G2444" t="s">
        <v>8218</v>
      </c>
      <c r="H2444" t="s">
        <v>8223</v>
      </c>
      <c r="I2444" t="s">
        <v>8245</v>
      </c>
      <c r="J2444">
        <v>1426777228</v>
      </c>
      <c r="K2444" s="9">
        <f>(J2444/86400) + DATE(1970,1,1)</f>
        <v>42082.625324074077</v>
      </c>
      <c r="L2444">
        <v>1424188828</v>
      </c>
      <c r="M2444" s="9">
        <f>(L2444/86400) + DATE(1970,1,1)</f>
        <v>42052.666990740741</v>
      </c>
      <c r="N2444" s="18">
        <f>YEAR(M2444)</f>
        <v>2015</v>
      </c>
      <c r="O2444" s="18">
        <f xml:space="preserve"> ROUND((J2444-L2444)/86400, 0)</f>
        <v>30</v>
      </c>
      <c r="P2444" t="b">
        <v>0</v>
      </c>
      <c r="Q2444">
        <v>372</v>
      </c>
      <c r="R2444" s="14">
        <f>IFERROR(ROUND(E2444/Q2444,2), "N/A")</f>
        <v>81.25</v>
      </c>
      <c r="S2444" t="b">
        <v>1</v>
      </c>
      <c r="T2444" t="s">
        <v>8294</v>
      </c>
      <c r="U2444" t="s">
        <v>8310</v>
      </c>
    </row>
    <row r="2445" spans="1:21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s="12">
        <f>ROUND(E2445/D2445, 0)</f>
        <v>2</v>
      </c>
      <c r="G2445" t="s">
        <v>8218</v>
      </c>
      <c r="H2445" t="s">
        <v>8223</v>
      </c>
      <c r="I2445" t="s">
        <v>8245</v>
      </c>
      <c r="J2445">
        <v>1408114822</v>
      </c>
      <c r="K2445" s="9">
        <f>(J2445/86400) + DATE(1970,1,1)</f>
        <v>41866.625254629631</v>
      </c>
      <c r="L2445">
        <v>1405522822</v>
      </c>
      <c r="M2445" s="9">
        <f>(L2445/86400) + DATE(1970,1,1)</f>
        <v>41836.625254629631</v>
      </c>
      <c r="N2445" s="18">
        <f>YEAR(M2445)</f>
        <v>2014</v>
      </c>
      <c r="O2445" s="18">
        <f xml:space="preserve"> ROUND((J2445-L2445)/86400, 0)</f>
        <v>30</v>
      </c>
      <c r="P2445" t="b">
        <v>0</v>
      </c>
      <c r="Q2445">
        <v>311</v>
      </c>
      <c r="R2445" s="14">
        <f>IFERROR(ROUND(E2445/Q2445,2), "N/A")</f>
        <v>130.22999999999999</v>
      </c>
      <c r="S2445" t="b">
        <v>1</v>
      </c>
      <c r="T2445" t="s">
        <v>8294</v>
      </c>
      <c r="U2445" t="s">
        <v>8310</v>
      </c>
    </row>
    <row r="2446" spans="1:21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s="12">
        <f>ROUND(E2446/D2446, 0)</f>
        <v>1</v>
      </c>
      <c r="G2446" t="s">
        <v>8218</v>
      </c>
      <c r="H2446" t="s">
        <v>8223</v>
      </c>
      <c r="I2446" t="s">
        <v>8245</v>
      </c>
      <c r="J2446">
        <v>1464199591</v>
      </c>
      <c r="K2446" s="9">
        <f>(J2446/86400) + DATE(1970,1,1)</f>
        <v>42515.754525462966</v>
      </c>
      <c r="L2446">
        <v>1461607591</v>
      </c>
      <c r="M2446" s="9">
        <f>(L2446/86400) + DATE(1970,1,1)</f>
        <v>42485.754525462966</v>
      </c>
      <c r="N2446" s="18">
        <f>YEAR(M2446)</f>
        <v>2016</v>
      </c>
      <c r="O2446" s="18">
        <f xml:space="preserve"> ROUND((J2446-L2446)/86400, 0)</f>
        <v>30</v>
      </c>
      <c r="P2446" t="b">
        <v>0</v>
      </c>
      <c r="Q2446">
        <v>61</v>
      </c>
      <c r="R2446" s="14">
        <f>IFERROR(ROUND(E2446/Q2446,2), "N/A")</f>
        <v>53.41</v>
      </c>
      <c r="S2446" t="b">
        <v>1</v>
      </c>
      <c r="T2446" t="s">
        <v>8294</v>
      </c>
      <c r="U2446" t="s">
        <v>8310</v>
      </c>
    </row>
    <row r="2447" spans="1:21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s="12">
        <f>ROUND(E2447/D2447, 0)</f>
        <v>2</v>
      </c>
      <c r="G2447" t="s">
        <v>8218</v>
      </c>
      <c r="H2447" t="s">
        <v>8223</v>
      </c>
      <c r="I2447" t="s">
        <v>8245</v>
      </c>
      <c r="J2447">
        <v>1443242021</v>
      </c>
      <c r="K2447" s="9">
        <f>(J2447/86400) + DATE(1970,1,1)</f>
        <v>42273.190057870372</v>
      </c>
      <c r="L2447">
        <v>1440650021</v>
      </c>
      <c r="M2447" s="9">
        <f>(L2447/86400) + DATE(1970,1,1)</f>
        <v>42243.190057870372</v>
      </c>
      <c r="N2447" s="18">
        <f>YEAR(M2447)</f>
        <v>2015</v>
      </c>
      <c r="O2447" s="18">
        <f xml:space="preserve"> ROUND((J2447-L2447)/86400, 0)</f>
        <v>30</v>
      </c>
      <c r="P2447" t="b">
        <v>0</v>
      </c>
      <c r="Q2447">
        <v>115</v>
      </c>
      <c r="R2447" s="14">
        <f>IFERROR(ROUND(E2447/Q2447,2), "N/A")</f>
        <v>75.13</v>
      </c>
      <c r="S2447" t="b">
        <v>1</v>
      </c>
      <c r="T2447" t="s">
        <v>8294</v>
      </c>
      <c r="U2447" t="s">
        <v>8310</v>
      </c>
    </row>
    <row r="2448" spans="1:21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s="12">
        <f>ROUND(E2448/D2448, 0)</f>
        <v>2</v>
      </c>
      <c r="G2448" t="s">
        <v>8218</v>
      </c>
      <c r="H2448" t="s">
        <v>8223</v>
      </c>
      <c r="I2448" t="s">
        <v>8245</v>
      </c>
      <c r="J2448">
        <v>1480174071</v>
      </c>
      <c r="K2448" s="9">
        <f>(J2448/86400) + DATE(1970,1,1)</f>
        <v>42700.64434027778</v>
      </c>
      <c r="L2448">
        <v>1477578471</v>
      </c>
      <c r="M2448" s="9">
        <f>(L2448/86400) + DATE(1970,1,1)</f>
        <v>42670.602673611109</v>
      </c>
      <c r="N2448" s="18">
        <f>YEAR(M2448)</f>
        <v>2016</v>
      </c>
      <c r="O2448" s="18">
        <f xml:space="preserve"> ROUND((J2448-L2448)/86400, 0)</f>
        <v>30</v>
      </c>
      <c r="P2448" t="b">
        <v>0</v>
      </c>
      <c r="Q2448">
        <v>111</v>
      </c>
      <c r="R2448" s="14">
        <f>IFERROR(ROUND(E2448/Q2448,2), "N/A")</f>
        <v>75.67</v>
      </c>
      <c r="S2448" t="b">
        <v>1</v>
      </c>
      <c r="T2448" t="s">
        <v>8294</v>
      </c>
      <c r="U2448" t="s">
        <v>8310</v>
      </c>
    </row>
    <row r="2449" spans="1:21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s="12">
        <f>ROUND(E2449/D2449, 0)</f>
        <v>4</v>
      </c>
      <c r="G2449" t="s">
        <v>8218</v>
      </c>
      <c r="H2449" t="s">
        <v>8223</v>
      </c>
      <c r="I2449" t="s">
        <v>8245</v>
      </c>
      <c r="J2449">
        <v>1478923200</v>
      </c>
      <c r="K2449" s="9">
        <f>(J2449/86400) + DATE(1970,1,1)</f>
        <v>42686.166666666672</v>
      </c>
      <c r="L2449">
        <v>1476184593</v>
      </c>
      <c r="M2449" s="9">
        <f>(L2449/86400) + DATE(1970,1,1)</f>
        <v>42654.469826388886</v>
      </c>
      <c r="N2449" s="18">
        <f>YEAR(M2449)</f>
        <v>2016</v>
      </c>
      <c r="O2449" s="18">
        <f xml:space="preserve"> ROUND((J2449-L2449)/86400, 0)</f>
        <v>32</v>
      </c>
      <c r="P2449" t="b">
        <v>0</v>
      </c>
      <c r="Q2449">
        <v>337</v>
      </c>
      <c r="R2449" s="14">
        <f>IFERROR(ROUND(E2449/Q2449,2), "N/A")</f>
        <v>31.69</v>
      </c>
      <c r="S2449" t="b">
        <v>1</v>
      </c>
      <c r="T2449" t="s">
        <v>8294</v>
      </c>
      <c r="U2449" t="s">
        <v>8310</v>
      </c>
    </row>
    <row r="2450" spans="1:21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s="12">
        <f>ROUND(E2450/D2450, 0)</f>
        <v>1</v>
      </c>
      <c r="G2450" t="s">
        <v>8218</v>
      </c>
      <c r="H2450" t="s">
        <v>8223</v>
      </c>
      <c r="I2450" t="s">
        <v>8245</v>
      </c>
      <c r="J2450">
        <v>1472621760</v>
      </c>
      <c r="K2450" s="9">
        <f>(J2450/86400) + DATE(1970,1,1)</f>
        <v>42613.233333333337</v>
      </c>
      <c r="L2450">
        <v>1472110513</v>
      </c>
      <c r="M2450" s="9">
        <f>(L2450/86400) + DATE(1970,1,1)</f>
        <v>42607.316122685181</v>
      </c>
      <c r="N2450" s="18">
        <f>YEAR(M2450)</f>
        <v>2016</v>
      </c>
      <c r="O2450" s="18">
        <f xml:space="preserve"> ROUND((J2450-L2450)/86400, 0)</f>
        <v>6</v>
      </c>
      <c r="P2450" t="b">
        <v>0</v>
      </c>
      <c r="Q2450">
        <v>9</v>
      </c>
      <c r="R2450" s="14">
        <f>IFERROR(ROUND(E2450/Q2450,2), "N/A")</f>
        <v>47.78</v>
      </c>
      <c r="S2450" t="b">
        <v>1</v>
      </c>
      <c r="T2450" t="s">
        <v>8294</v>
      </c>
      <c r="U2450" t="s">
        <v>8310</v>
      </c>
    </row>
    <row r="2451" spans="1:21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s="12">
        <f>ROUND(E2451/D2451, 0)</f>
        <v>1</v>
      </c>
      <c r="G2451" t="s">
        <v>8218</v>
      </c>
      <c r="H2451" t="s">
        <v>8223</v>
      </c>
      <c r="I2451" t="s">
        <v>8245</v>
      </c>
      <c r="J2451">
        <v>1417321515</v>
      </c>
      <c r="K2451" s="9">
        <f>(J2451/86400) + DATE(1970,1,1)</f>
        <v>41973.184201388889</v>
      </c>
      <c r="L2451">
        <v>1414725915</v>
      </c>
      <c r="M2451" s="9">
        <f>(L2451/86400) + DATE(1970,1,1)</f>
        <v>41943.142534722225</v>
      </c>
      <c r="N2451" s="18">
        <f>YEAR(M2451)</f>
        <v>2014</v>
      </c>
      <c r="O2451" s="18">
        <f xml:space="preserve"> ROUND((J2451-L2451)/86400, 0)</f>
        <v>30</v>
      </c>
      <c r="P2451" t="b">
        <v>0</v>
      </c>
      <c r="Q2451">
        <v>120</v>
      </c>
      <c r="R2451" s="14">
        <f>IFERROR(ROUND(E2451/Q2451,2), "N/A")</f>
        <v>90</v>
      </c>
      <c r="S2451" t="b">
        <v>1</v>
      </c>
      <c r="T2451" t="s">
        <v>8294</v>
      </c>
      <c r="U2451" t="s">
        <v>8310</v>
      </c>
    </row>
    <row r="2452" spans="1:21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s="12">
        <f>ROUND(E2452/D2452, 0)</f>
        <v>1</v>
      </c>
      <c r="G2452" t="s">
        <v>8218</v>
      </c>
      <c r="H2452" t="s">
        <v>8223</v>
      </c>
      <c r="I2452" t="s">
        <v>8245</v>
      </c>
      <c r="J2452">
        <v>1414465860</v>
      </c>
      <c r="K2452" s="9">
        <f>(J2452/86400) + DATE(1970,1,1)</f>
        <v>41940.132638888885</v>
      </c>
      <c r="L2452">
        <v>1411177456</v>
      </c>
      <c r="M2452" s="9">
        <f>(L2452/86400) + DATE(1970,1,1)</f>
        <v>41902.07240740741</v>
      </c>
      <c r="N2452" s="18">
        <f>YEAR(M2452)</f>
        <v>2014</v>
      </c>
      <c r="O2452" s="18">
        <f xml:space="preserve"> ROUND((J2452-L2452)/86400, 0)</f>
        <v>38</v>
      </c>
      <c r="P2452" t="b">
        <v>0</v>
      </c>
      <c r="Q2452">
        <v>102</v>
      </c>
      <c r="R2452" s="14">
        <f>IFERROR(ROUND(E2452/Q2452,2), "N/A")</f>
        <v>149.31</v>
      </c>
      <c r="S2452" t="b">
        <v>1</v>
      </c>
      <c r="T2452" t="s">
        <v>8294</v>
      </c>
      <c r="U2452" t="s">
        <v>8310</v>
      </c>
    </row>
    <row r="2453" spans="1:21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s="12">
        <f>ROUND(E2453/D2453, 0)</f>
        <v>1</v>
      </c>
      <c r="G2453" t="s">
        <v>8218</v>
      </c>
      <c r="H2453" t="s">
        <v>8223</v>
      </c>
      <c r="I2453" t="s">
        <v>8245</v>
      </c>
      <c r="J2453">
        <v>1488750490</v>
      </c>
      <c r="K2453" s="9">
        <f>(J2453/86400) + DATE(1970,1,1)</f>
        <v>42799.908449074079</v>
      </c>
      <c r="L2453">
        <v>1487022490</v>
      </c>
      <c r="M2453" s="9">
        <f>(L2453/86400) + DATE(1970,1,1)</f>
        <v>42779.908449074079</v>
      </c>
      <c r="N2453" s="18">
        <f>YEAR(M2453)</f>
        <v>2017</v>
      </c>
      <c r="O2453" s="18">
        <f xml:space="preserve"> ROUND((J2453-L2453)/86400, 0)</f>
        <v>20</v>
      </c>
      <c r="P2453" t="b">
        <v>0</v>
      </c>
      <c r="Q2453">
        <v>186</v>
      </c>
      <c r="R2453" s="14">
        <f>IFERROR(ROUND(E2453/Q2453,2), "N/A")</f>
        <v>62.07</v>
      </c>
      <c r="S2453" t="b">
        <v>1</v>
      </c>
      <c r="T2453" t="s">
        <v>8294</v>
      </c>
      <c r="U2453" t="s">
        <v>8310</v>
      </c>
    </row>
    <row r="2454" spans="1:21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s="12">
        <f>ROUND(E2454/D2454, 0)</f>
        <v>1</v>
      </c>
      <c r="G2454" t="s">
        <v>8218</v>
      </c>
      <c r="H2454" t="s">
        <v>8223</v>
      </c>
      <c r="I2454" t="s">
        <v>8245</v>
      </c>
      <c r="J2454">
        <v>1451430000</v>
      </c>
      <c r="K2454" s="9">
        <f>(J2454/86400) + DATE(1970,1,1)</f>
        <v>42367.958333333328</v>
      </c>
      <c r="L2454">
        <v>1448914500</v>
      </c>
      <c r="M2454" s="9">
        <f>(L2454/86400) + DATE(1970,1,1)</f>
        <v>42338.84375</v>
      </c>
      <c r="N2454" s="18">
        <f>YEAR(M2454)</f>
        <v>2015</v>
      </c>
      <c r="O2454" s="18">
        <f xml:space="preserve"> ROUND((J2454-L2454)/86400, 0)</f>
        <v>29</v>
      </c>
      <c r="P2454" t="b">
        <v>0</v>
      </c>
      <c r="Q2454">
        <v>15</v>
      </c>
      <c r="R2454" s="14">
        <f>IFERROR(ROUND(E2454/Q2454,2), "N/A")</f>
        <v>53.4</v>
      </c>
      <c r="S2454" t="b">
        <v>1</v>
      </c>
      <c r="T2454" t="s">
        <v>8294</v>
      </c>
      <c r="U2454" t="s">
        <v>8310</v>
      </c>
    </row>
    <row r="2455" spans="1:21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s="12">
        <f>ROUND(E2455/D2455, 0)</f>
        <v>2</v>
      </c>
      <c r="G2455" t="s">
        <v>8218</v>
      </c>
      <c r="H2455" t="s">
        <v>8223</v>
      </c>
      <c r="I2455" t="s">
        <v>8245</v>
      </c>
      <c r="J2455">
        <v>1486053409</v>
      </c>
      <c r="K2455" s="9">
        <f>(J2455/86400) + DATE(1970,1,1)</f>
        <v>42768.692233796297</v>
      </c>
      <c r="L2455">
        <v>1483461409</v>
      </c>
      <c r="M2455" s="9">
        <f>(L2455/86400) + DATE(1970,1,1)</f>
        <v>42738.692233796297</v>
      </c>
      <c r="N2455" s="18">
        <f>YEAR(M2455)</f>
        <v>2017</v>
      </c>
      <c r="O2455" s="18">
        <f xml:space="preserve"> ROUND((J2455-L2455)/86400, 0)</f>
        <v>30</v>
      </c>
      <c r="P2455" t="b">
        <v>0</v>
      </c>
      <c r="Q2455">
        <v>67</v>
      </c>
      <c r="R2455" s="14">
        <f>IFERROR(ROUND(E2455/Q2455,2), "N/A")</f>
        <v>69.27</v>
      </c>
      <c r="S2455" t="b">
        <v>1</v>
      </c>
      <c r="T2455" t="s">
        <v>8294</v>
      </c>
      <c r="U2455" t="s">
        <v>8310</v>
      </c>
    </row>
    <row r="2456" spans="1:21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s="12">
        <f>ROUND(E2456/D2456, 0)</f>
        <v>1</v>
      </c>
      <c r="G2456" t="s">
        <v>8218</v>
      </c>
      <c r="H2456" t="s">
        <v>8223</v>
      </c>
      <c r="I2456" t="s">
        <v>8245</v>
      </c>
      <c r="J2456">
        <v>1489207808</v>
      </c>
      <c r="K2456" s="9">
        <f>(J2456/86400) + DATE(1970,1,1)</f>
        <v>42805.201481481483</v>
      </c>
      <c r="L2456">
        <v>1486183808</v>
      </c>
      <c r="M2456" s="9">
        <f>(L2456/86400) + DATE(1970,1,1)</f>
        <v>42770.201481481483</v>
      </c>
      <c r="N2456" s="18">
        <f>YEAR(M2456)</f>
        <v>2017</v>
      </c>
      <c r="O2456" s="18">
        <f xml:space="preserve"> ROUND((J2456-L2456)/86400, 0)</f>
        <v>35</v>
      </c>
      <c r="P2456" t="b">
        <v>0</v>
      </c>
      <c r="Q2456">
        <v>130</v>
      </c>
      <c r="R2456" s="14">
        <f>IFERROR(ROUND(E2456/Q2456,2), "N/A")</f>
        <v>271.51</v>
      </c>
      <c r="S2456" t="b">
        <v>1</v>
      </c>
      <c r="T2456" t="s">
        <v>8294</v>
      </c>
      <c r="U2456" t="s">
        <v>8310</v>
      </c>
    </row>
    <row r="2457" spans="1:21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s="12">
        <f>ROUND(E2457/D2457, 0)</f>
        <v>2</v>
      </c>
      <c r="G2457" t="s">
        <v>8218</v>
      </c>
      <c r="H2457" t="s">
        <v>8223</v>
      </c>
      <c r="I2457" t="s">
        <v>8245</v>
      </c>
      <c r="J2457">
        <v>1461177950</v>
      </c>
      <c r="K2457" s="9">
        <f>(J2457/86400) + DATE(1970,1,1)</f>
        <v>42480.781828703708</v>
      </c>
      <c r="L2457">
        <v>1458758750</v>
      </c>
      <c r="M2457" s="9">
        <f>(L2457/86400) + DATE(1970,1,1)</f>
        <v>42452.781828703708</v>
      </c>
      <c r="N2457" s="18">
        <f>YEAR(M2457)</f>
        <v>2016</v>
      </c>
      <c r="O2457" s="18">
        <f xml:space="preserve"> ROUND((J2457-L2457)/86400, 0)</f>
        <v>28</v>
      </c>
      <c r="P2457" t="b">
        <v>0</v>
      </c>
      <c r="Q2457">
        <v>16</v>
      </c>
      <c r="R2457" s="14">
        <f>IFERROR(ROUND(E2457/Q2457,2), "N/A")</f>
        <v>34.130000000000003</v>
      </c>
      <c r="S2457" t="b">
        <v>1</v>
      </c>
      <c r="T2457" t="s">
        <v>8294</v>
      </c>
      <c r="U2457" t="s">
        <v>8310</v>
      </c>
    </row>
    <row r="2458" spans="1:21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s="12">
        <f>ROUND(E2458/D2458, 0)</f>
        <v>2</v>
      </c>
      <c r="G2458" t="s">
        <v>8218</v>
      </c>
      <c r="H2458" t="s">
        <v>8223</v>
      </c>
      <c r="I2458" t="s">
        <v>8245</v>
      </c>
      <c r="J2458">
        <v>1488063839</v>
      </c>
      <c r="K2458" s="9">
        <f>(J2458/86400) + DATE(1970,1,1)</f>
        <v>42791.961099537039</v>
      </c>
      <c r="L2458">
        <v>1485471839</v>
      </c>
      <c r="M2458" s="9">
        <f>(L2458/86400) + DATE(1970,1,1)</f>
        <v>42761.961099537039</v>
      </c>
      <c r="N2458" s="18">
        <f>YEAR(M2458)</f>
        <v>2017</v>
      </c>
      <c r="O2458" s="18">
        <f xml:space="preserve"> ROUND((J2458-L2458)/86400, 0)</f>
        <v>30</v>
      </c>
      <c r="P2458" t="b">
        <v>0</v>
      </c>
      <c r="Q2458">
        <v>67</v>
      </c>
      <c r="R2458" s="14">
        <f>IFERROR(ROUND(E2458/Q2458,2), "N/A")</f>
        <v>40.49</v>
      </c>
      <c r="S2458" t="b">
        <v>1</v>
      </c>
      <c r="T2458" t="s">
        <v>8294</v>
      </c>
      <c r="U2458" t="s">
        <v>8310</v>
      </c>
    </row>
    <row r="2459" spans="1:21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s="12">
        <f>ROUND(E2459/D2459, 0)</f>
        <v>1</v>
      </c>
      <c r="G2459" t="s">
        <v>8218</v>
      </c>
      <c r="H2459" t="s">
        <v>8223</v>
      </c>
      <c r="I2459" t="s">
        <v>8245</v>
      </c>
      <c r="J2459">
        <v>1458826056</v>
      </c>
      <c r="K2459" s="9">
        <f>(J2459/86400) + DATE(1970,1,1)</f>
        <v>42453.560833333337</v>
      </c>
      <c r="L2459">
        <v>1456237656</v>
      </c>
      <c r="M2459" s="9">
        <f>(L2459/86400) + DATE(1970,1,1)</f>
        <v>42423.602500000001</v>
      </c>
      <c r="N2459" s="18">
        <f>YEAR(M2459)</f>
        <v>2016</v>
      </c>
      <c r="O2459" s="18">
        <f xml:space="preserve"> ROUND((J2459-L2459)/86400, 0)</f>
        <v>30</v>
      </c>
      <c r="P2459" t="b">
        <v>0</v>
      </c>
      <c r="Q2459">
        <v>124</v>
      </c>
      <c r="R2459" s="14">
        <f>IFERROR(ROUND(E2459/Q2459,2), "N/A")</f>
        <v>189.76</v>
      </c>
      <c r="S2459" t="b">
        <v>1</v>
      </c>
      <c r="T2459" t="s">
        <v>8294</v>
      </c>
      <c r="U2459" t="s">
        <v>8310</v>
      </c>
    </row>
    <row r="2460" spans="1:21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s="12">
        <f>ROUND(E2460/D2460, 0)</f>
        <v>1</v>
      </c>
      <c r="G2460" t="s">
        <v>8218</v>
      </c>
      <c r="H2460" t="s">
        <v>8223</v>
      </c>
      <c r="I2460" t="s">
        <v>8245</v>
      </c>
      <c r="J2460">
        <v>1465498800</v>
      </c>
      <c r="K2460" s="9">
        <f>(J2460/86400) + DATE(1970,1,1)</f>
        <v>42530.791666666672</v>
      </c>
      <c r="L2460">
        <v>1462481718</v>
      </c>
      <c r="M2460" s="9">
        <f>(L2460/86400) + DATE(1970,1,1)</f>
        <v>42495.871736111112</v>
      </c>
      <c r="N2460" s="18">
        <f>YEAR(M2460)</f>
        <v>2016</v>
      </c>
      <c r="O2460" s="18">
        <f xml:space="preserve"> ROUND((J2460-L2460)/86400, 0)</f>
        <v>35</v>
      </c>
      <c r="P2460" t="b">
        <v>0</v>
      </c>
      <c r="Q2460">
        <v>80</v>
      </c>
      <c r="R2460" s="14">
        <f>IFERROR(ROUND(E2460/Q2460,2), "N/A")</f>
        <v>68.86</v>
      </c>
      <c r="S2460" t="b">
        <v>1</v>
      </c>
      <c r="T2460" t="s">
        <v>8294</v>
      </c>
      <c r="U2460" t="s">
        <v>8310</v>
      </c>
    </row>
    <row r="2461" spans="1:21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s="12">
        <f>ROUND(E2461/D2461, 0)</f>
        <v>1</v>
      </c>
      <c r="G2461" t="s">
        <v>8218</v>
      </c>
      <c r="H2461" t="s">
        <v>8223</v>
      </c>
      <c r="I2461" t="s">
        <v>8245</v>
      </c>
      <c r="J2461">
        <v>1458742685</v>
      </c>
      <c r="K2461" s="9">
        <f>(J2461/86400) + DATE(1970,1,1)</f>
        <v>42452.595891203702</v>
      </c>
      <c r="L2461">
        <v>1454858285</v>
      </c>
      <c r="M2461" s="9">
        <f>(L2461/86400) + DATE(1970,1,1)</f>
        <v>42407.637557870374</v>
      </c>
      <c r="N2461" s="18">
        <f>YEAR(M2461)</f>
        <v>2016</v>
      </c>
      <c r="O2461" s="18">
        <f xml:space="preserve"> ROUND((J2461-L2461)/86400, 0)</f>
        <v>45</v>
      </c>
      <c r="P2461" t="b">
        <v>0</v>
      </c>
      <c r="Q2461">
        <v>282</v>
      </c>
      <c r="R2461" s="14">
        <f>IFERROR(ROUND(E2461/Q2461,2), "N/A")</f>
        <v>108.78</v>
      </c>
      <c r="S2461" t="b">
        <v>1</v>
      </c>
      <c r="T2461" t="s">
        <v>8294</v>
      </c>
      <c r="U2461" t="s">
        <v>8310</v>
      </c>
    </row>
    <row r="2462" spans="1:21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s="12">
        <f>ROUND(E2462/D2462, 0)</f>
        <v>1</v>
      </c>
      <c r="G2462" t="s">
        <v>8218</v>
      </c>
      <c r="H2462" t="s">
        <v>8223</v>
      </c>
      <c r="I2462" t="s">
        <v>8245</v>
      </c>
      <c r="J2462">
        <v>1483417020</v>
      </c>
      <c r="K2462" s="9">
        <f>(J2462/86400) + DATE(1970,1,1)</f>
        <v>42738.178472222222</v>
      </c>
      <c r="L2462">
        <v>1480480167</v>
      </c>
      <c r="M2462" s="9">
        <f>(L2462/86400) + DATE(1970,1,1)</f>
        <v>42704.187118055561</v>
      </c>
      <c r="N2462" s="18">
        <f>YEAR(M2462)</f>
        <v>2016</v>
      </c>
      <c r="O2462" s="18">
        <f xml:space="preserve"> ROUND((J2462-L2462)/86400, 0)</f>
        <v>34</v>
      </c>
      <c r="P2462" t="b">
        <v>0</v>
      </c>
      <c r="Q2462">
        <v>68</v>
      </c>
      <c r="R2462" s="14">
        <f>IFERROR(ROUND(E2462/Q2462,2), "N/A")</f>
        <v>125.99</v>
      </c>
      <c r="S2462" t="b">
        <v>1</v>
      </c>
      <c r="T2462" t="s">
        <v>8294</v>
      </c>
      <c r="U2462" t="s">
        <v>8310</v>
      </c>
    </row>
    <row r="2463" spans="1:21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s="12">
        <f>ROUND(E2463/D2463, 0)</f>
        <v>1</v>
      </c>
      <c r="G2463" t="s">
        <v>8218</v>
      </c>
      <c r="H2463" t="s">
        <v>8223</v>
      </c>
      <c r="I2463" t="s">
        <v>8245</v>
      </c>
      <c r="J2463">
        <v>1317438000</v>
      </c>
      <c r="K2463" s="9">
        <f>(J2463/86400) + DATE(1970,1,1)</f>
        <v>40817.125</v>
      </c>
      <c r="L2463">
        <v>1314577097</v>
      </c>
      <c r="M2463" s="9">
        <f>(L2463/86400) + DATE(1970,1,1)</f>
        <v>40784.012696759259</v>
      </c>
      <c r="N2463" s="18">
        <f>YEAR(M2463)</f>
        <v>2011</v>
      </c>
      <c r="O2463" s="18">
        <f xml:space="preserve"> ROUND((J2463-L2463)/86400, 0)</f>
        <v>33</v>
      </c>
      <c r="P2463" t="b">
        <v>0</v>
      </c>
      <c r="Q2463">
        <v>86</v>
      </c>
      <c r="R2463" s="14">
        <f>IFERROR(ROUND(E2463/Q2463,2), "N/A")</f>
        <v>90.52</v>
      </c>
      <c r="S2463" t="b">
        <v>1</v>
      </c>
      <c r="T2463" t="s">
        <v>8283</v>
      </c>
      <c r="U2463" t="s">
        <v>8287</v>
      </c>
    </row>
    <row r="2464" spans="1:21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s="12">
        <f>ROUND(E2464/D2464, 0)</f>
        <v>1</v>
      </c>
      <c r="G2464" t="s">
        <v>8218</v>
      </c>
      <c r="H2464" t="s">
        <v>8223</v>
      </c>
      <c r="I2464" t="s">
        <v>8245</v>
      </c>
      <c r="J2464">
        <v>1342672096</v>
      </c>
      <c r="K2464" s="9">
        <f>(J2464/86400) + DATE(1970,1,1)</f>
        <v>41109.186296296299</v>
      </c>
      <c r="L2464">
        <v>1340944096</v>
      </c>
      <c r="M2464" s="9">
        <f>(L2464/86400) + DATE(1970,1,1)</f>
        <v>41089.186296296299</v>
      </c>
      <c r="N2464" s="18">
        <f>YEAR(M2464)</f>
        <v>2012</v>
      </c>
      <c r="O2464" s="18">
        <f xml:space="preserve"> ROUND((J2464-L2464)/86400, 0)</f>
        <v>20</v>
      </c>
      <c r="P2464" t="b">
        <v>0</v>
      </c>
      <c r="Q2464">
        <v>115</v>
      </c>
      <c r="R2464" s="14">
        <f>IFERROR(ROUND(E2464/Q2464,2), "N/A")</f>
        <v>28.88</v>
      </c>
      <c r="S2464" t="b">
        <v>1</v>
      </c>
      <c r="T2464" t="s">
        <v>8283</v>
      </c>
      <c r="U2464" t="s">
        <v>8287</v>
      </c>
    </row>
    <row r="2465" spans="1:21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s="12">
        <f>ROUND(E2465/D2465, 0)</f>
        <v>1</v>
      </c>
      <c r="G2465" t="s">
        <v>8218</v>
      </c>
      <c r="H2465" t="s">
        <v>8223</v>
      </c>
      <c r="I2465" t="s">
        <v>8245</v>
      </c>
      <c r="J2465">
        <v>1366138800</v>
      </c>
      <c r="K2465" s="9">
        <f>(J2465/86400) + DATE(1970,1,1)</f>
        <v>41380.791666666664</v>
      </c>
      <c r="L2465">
        <v>1362710425</v>
      </c>
      <c r="M2465" s="9">
        <f>(L2465/86400) + DATE(1970,1,1)</f>
        <v>41341.111400462964</v>
      </c>
      <c r="N2465" s="18">
        <f>YEAR(M2465)</f>
        <v>2013</v>
      </c>
      <c r="O2465" s="18">
        <f xml:space="preserve"> ROUND((J2465-L2465)/86400, 0)</f>
        <v>40</v>
      </c>
      <c r="P2465" t="b">
        <v>0</v>
      </c>
      <c r="Q2465">
        <v>75</v>
      </c>
      <c r="R2465" s="14">
        <f>IFERROR(ROUND(E2465/Q2465,2), "N/A")</f>
        <v>31</v>
      </c>
      <c r="S2465" t="b">
        <v>1</v>
      </c>
      <c r="T2465" t="s">
        <v>8283</v>
      </c>
      <c r="U2465" t="s">
        <v>8287</v>
      </c>
    </row>
    <row r="2466" spans="1:21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s="12">
        <f>ROUND(E2466/D2466, 0)</f>
        <v>1</v>
      </c>
      <c r="G2466" t="s">
        <v>8218</v>
      </c>
      <c r="H2466" t="s">
        <v>8228</v>
      </c>
      <c r="I2466" t="s">
        <v>8250</v>
      </c>
      <c r="J2466">
        <v>1443641340</v>
      </c>
      <c r="K2466" s="9">
        <f>(J2466/86400) + DATE(1970,1,1)</f>
        <v>42277.811805555553</v>
      </c>
      <c r="L2466">
        <v>1441143397</v>
      </c>
      <c r="M2466" s="9">
        <f>(L2466/86400) + DATE(1970,1,1)</f>
        <v>42248.90042824074</v>
      </c>
      <c r="N2466" s="18">
        <f>YEAR(M2466)</f>
        <v>2015</v>
      </c>
      <c r="O2466" s="18">
        <f xml:space="preserve"> ROUND((J2466-L2466)/86400, 0)</f>
        <v>29</v>
      </c>
      <c r="P2466" t="b">
        <v>0</v>
      </c>
      <c r="Q2466">
        <v>43</v>
      </c>
      <c r="R2466" s="14">
        <f>IFERROR(ROUND(E2466/Q2466,2), "N/A")</f>
        <v>51.67</v>
      </c>
      <c r="S2466" t="b">
        <v>1</v>
      </c>
      <c r="T2466" t="s">
        <v>8283</v>
      </c>
      <c r="U2466" t="s">
        <v>8287</v>
      </c>
    </row>
    <row r="2467" spans="1:21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s="12">
        <f>ROUND(E2467/D2467, 0)</f>
        <v>2</v>
      </c>
      <c r="G2467" t="s">
        <v>8218</v>
      </c>
      <c r="H2467" t="s">
        <v>8223</v>
      </c>
      <c r="I2467" t="s">
        <v>8245</v>
      </c>
      <c r="J2467">
        <v>1348420548</v>
      </c>
      <c r="K2467" s="9">
        <f>(J2467/86400) + DATE(1970,1,1)</f>
        <v>41175.719305555554</v>
      </c>
      <c r="L2467">
        <v>1345828548</v>
      </c>
      <c r="M2467" s="9">
        <f>(L2467/86400) + DATE(1970,1,1)</f>
        <v>41145.719305555554</v>
      </c>
      <c r="N2467" s="18">
        <f>YEAR(M2467)</f>
        <v>2012</v>
      </c>
      <c r="O2467" s="18">
        <f xml:space="preserve"> ROUND((J2467-L2467)/86400, 0)</f>
        <v>30</v>
      </c>
      <c r="P2467" t="b">
        <v>0</v>
      </c>
      <c r="Q2467">
        <v>48</v>
      </c>
      <c r="R2467" s="14">
        <f>IFERROR(ROUND(E2467/Q2467,2), "N/A")</f>
        <v>26.27</v>
      </c>
      <c r="S2467" t="b">
        <v>1</v>
      </c>
      <c r="T2467" t="s">
        <v>8283</v>
      </c>
      <c r="U2467" t="s">
        <v>8287</v>
      </c>
    </row>
    <row r="2468" spans="1:21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s="12">
        <f>ROUND(E2468/D2468, 0)</f>
        <v>1</v>
      </c>
      <c r="G2468" t="s">
        <v>8218</v>
      </c>
      <c r="H2468" t="s">
        <v>8223</v>
      </c>
      <c r="I2468" t="s">
        <v>8245</v>
      </c>
      <c r="J2468">
        <v>1368066453</v>
      </c>
      <c r="K2468" s="9">
        <f>(J2468/86400) + DATE(1970,1,1)</f>
        <v>41403.102465277778</v>
      </c>
      <c r="L2468">
        <v>1365474453</v>
      </c>
      <c r="M2468" s="9">
        <f>(L2468/86400) + DATE(1970,1,1)</f>
        <v>41373.102465277778</v>
      </c>
      <c r="N2468" s="18">
        <f>YEAR(M2468)</f>
        <v>2013</v>
      </c>
      <c r="O2468" s="18">
        <f xml:space="preserve"> ROUND((J2468-L2468)/86400, 0)</f>
        <v>30</v>
      </c>
      <c r="P2468" t="b">
        <v>0</v>
      </c>
      <c r="Q2468">
        <v>52</v>
      </c>
      <c r="R2468" s="14">
        <f>IFERROR(ROUND(E2468/Q2468,2), "N/A")</f>
        <v>48.08</v>
      </c>
      <c r="S2468" t="b">
        <v>1</v>
      </c>
      <c r="T2468" t="s">
        <v>8283</v>
      </c>
      <c r="U2468" t="s">
        <v>8287</v>
      </c>
    </row>
    <row r="2469" spans="1:21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s="12">
        <f>ROUND(E2469/D2469, 0)</f>
        <v>1</v>
      </c>
      <c r="G2469" t="s">
        <v>8218</v>
      </c>
      <c r="H2469" t="s">
        <v>8223</v>
      </c>
      <c r="I2469" t="s">
        <v>8245</v>
      </c>
      <c r="J2469">
        <v>1336669200</v>
      </c>
      <c r="K2469" s="9">
        <f>(J2469/86400) + DATE(1970,1,1)</f>
        <v>41039.708333333336</v>
      </c>
      <c r="L2469">
        <v>1335473931</v>
      </c>
      <c r="M2469" s="9">
        <f>(L2469/86400) + DATE(1970,1,1)</f>
        <v>41025.874201388891</v>
      </c>
      <c r="N2469" s="18">
        <f>YEAR(M2469)</f>
        <v>2012</v>
      </c>
      <c r="O2469" s="18">
        <f xml:space="preserve"> ROUND((J2469-L2469)/86400, 0)</f>
        <v>14</v>
      </c>
      <c r="P2469" t="b">
        <v>0</v>
      </c>
      <c r="Q2469">
        <v>43</v>
      </c>
      <c r="R2469" s="14">
        <f>IFERROR(ROUND(E2469/Q2469,2), "N/A")</f>
        <v>27.56</v>
      </c>
      <c r="S2469" t="b">
        <v>1</v>
      </c>
      <c r="T2469" t="s">
        <v>8283</v>
      </c>
      <c r="U2469" t="s">
        <v>8287</v>
      </c>
    </row>
    <row r="2470" spans="1:21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s="12">
        <f>ROUND(E2470/D2470, 0)</f>
        <v>1</v>
      </c>
      <c r="G2470" t="s">
        <v>8218</v>
      </c>
      <c r="H2470" t="s">
        <v>8223</v>
      </c>
      <c r="I2470" t="s">
        <v>8245</v>
      </c>
      <c r="J2470">
        <v>1351400400</v>
      </c>
      <c r="K2470" s="9">
        <f>(J2470/86400) + DATE(1970,1,1)</f>
        <v>41210.208333333336</v>
      </c>
      <c r="L2470">
        <v>1348285321</v>
      </c>
      <c r="M2470" s="9">
        <f>(L2470/86400) + DATE(1970,1,1)</f>
        <v>41174.154178240744</v>
      </c>
      <c r="N2470" s="18">
        <f>YEAR(M2470)</f>
        <v>2012</v>
      </c>
      <c r="O2470" s="18">
        <f xml:space="preserve"> ROUND((J2470-L2470)/86400, 0)</f>
        <v>36</v>
      </c>
      <c r="P2470" t="b">
        <v>0</v>
      </c>
      <c r="Q2470">
        <v>58</v>
      </c>
      <c r="R2470" s="14">
        <f>IFERROR(ROUND(E2470/Q2470,2), "N/A")</f>
        <v>36.97</v>
      </c>
      <c r="S2470" t="b">
        <v>1</v>
      </c>
      <c r="T2470" t="s">
        <v>8283</v>
      </c>
      <c r="U2470" t="s">
        <v>8287</v>
      </c>
    </row>
    <row r="2471" spans="1:21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s="12">
        <f>ROUND(E2471/D2471, 0)</f>
        <v>1</v>
      </c>
      <c r="G2471" t="s">
        <v>8218</v>
      </c>
      <c r="H2471" t="s">
        <v>8223</v>
      </c>
      <c r="I2471" t="s">
        <v>8245</v>
      </c>
      <c r="J2471">
        <v>1297160329</v>
      </c>
      <c r="K2471" s="9">
        <f>(J2471/86400) + DATE(1970,1,1)</f>
        <v>40582.429733796293</v>
      </c>
      <c r="L2471">
        <v>1295000329</v>
      </c>
      <c r="M2471" s="9">
        <f>(L2471/86400) + DATE(1970,1,1)</f>
        <v>40557.429733796293</v>
      </c>
      <c r="N2471" s="18">
        <f>YEAR(M2471)</f>
        <v>2011</v>
      </c>
      <c r="O2471" s="18">
        <f xml:space="preserve"> ROUND((J2471-L2471)/86400, 0)</f>
        <v>25</v>
      </c>
      <c r="P2471" t="b">
        <v>0</v>
      </c>
      <c r="Q2471">
        <v>47</v>
      </c>
      <c r="R2471" s="14">
        <f>IFERROR(ROUND(E2471/Q2471,2), "N/A")</f>
        <v>29.02</v>
      </c>
      <c r="S2471" t="b">
        <v>1</v>
      </c>
      <c r="T2471" t="s">
        <v>8283</v>
      </c>
      <c r="U2471" t="s">
        <v>8287</v>
      </c>
    </row>
    <row r="2472" spans="1:21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s="12">
        <f>ROUND(E2472/D2472, 0)</f>
        <v>1</v>
      </c>
      <c r="G2472" t="s">
        <v>8218</v>
      </c>
      <c r="H2472" t="s">
        <v>8223</v>
      </c>
      <c r="I2472" t="s">
        <v>8245</v>
      </c>
      <c r="J2472">
        <v>1337824055</v>
      </c>
      <c r="K2472" s="9">
        <f>(J2472/86400) + DATE(1970,1,1)</f>
        <v>41053.07471064815</v>
      </c>
      <c r="L2472">
        <v>1335232055</v>
      </c>
      <c r="M2472" s="9">
        <f>(L2472/86400) + DATE(1970,1,1)</f>
        <v>41023.07471064815</v>
      </c>
      <c r="N2472" s="18">
        <f>YEAR(M2472)</f>
        <v>2012</v>
      </c>
      <c r="O2472" s="18">
        <f xml:space="preserve"> ROUND((J2472-L2472)/86400, 0)</f>
        <v>30</v>
      </c>
      <c r="P2472" t="b">
        <v>0</v>
      </c>
      <c r="Q2472">
        <v>36</v>
      </c>
      <c r="R2472" s="14">
        <f>IFERROR(ROUND(E2472/Q2472,2), "N/A")</f>
        <v>28.66</v>
      </c>
      <c r="S2472" t="b">
        <v>1</v>
      </c>
      <c r="T2472" t="s">
        <v>8283</v>
      </c>
      <c r="U2472" t="s">
        <v>8287</v>
      </c>
    </row>
    <row r="2473" spans="1:21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s="12">
        <f>ROUND(E2473/D2473, 0)</f>
        <v>1</v>
      </c>
      <c r="G2473" t="s">
        <v>8218</v>
      </c>
      <c r="H2473" t="s">
        <v>8223</v>
      </c>
      <c r="I2473" t="s">
        <v>8245</v>
      </c>
      <c r="J2473">
        <v>1327535392</v>
      </c>
      <c r="K2473" s="9">
        <f>(J2473/86400) + DATE(1970,1,1)</f>
        <v>40933.992962962962</v>
      </c>
      <c r="L2473">
        <v>1324079392</v>
      </c>
      <c r="M2473" s="9">
        <f>(L2473/86400) + DATE(1970,1,1)</f>
        <v>40893.992962962962</v>
      </c>
      <c r="N2473" s="18">
        <f>YEAR(M2473)</f>
        <v>2011</v>
      </c>
      <c r="O2473" s="18">
        <f xml:space="preserve"> ROUND((J2473-L2473)/86400, 0)</f>
        <v>40</v>
      </c>
      <c r="P2473" t="b">
        <v>0</v>
      </c>
      <c r="Q2473">
        <v>17</v>
      </c>
      <c r="R2473" s="14">
        <f>IFERROR(ROUND(E2473/Q2473,2), "N/A")</f>
        <v>37.65</v>
      </c>
      <c r="S2473" t="b">
        <v>1</v>
      </c>
      <c r="T2473" t="s">
        <v>8283</v>
      </c>
      <c r="U2473" t="s">
        <v>8287</v>
      </c>
    </row>
    <row r="2474" spans="1:21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s="12">
        <f>ROUND(E2474/D2474, 0)</f>
        <v>1</v>
      </c>
      <c r="G2474" t="s">
        <v>8218</v>
      </c>
      <c r="H2474" t="s">
        <v>8223</v>
      </c>
      <c r="I2474" t="s">
        <v>8245</v>
      </c>
      <c r="J2474">
        <v>1283562180</v>
      </c>
      <c r="K2474" s="9">
        <f>(J2474/86400) + DATE(1970,1,1)</f>
        <v>40425.043749999997</v>
      </c>
      <c r="L2474">
        <v>1277433980</v>
      </c>
      <c r="M2474" s="9">
        <f>(L2474/86400) + DATE(1970,1,1)</f>
        <v>40354.11550925926</v>
      </c>
      <c r="N2474" s="18">
        <f>YEAR(M2474)</f>
        <v>2010</v>
      </c>
      <c r="O2474" s="18">
        <f xml:space="preserve"> ROUND((J2474-L2474)/86400, 0)</f>
        <v>71</v>
      </c>
      <c r="P2474" t="b">
        <v>0</v>
      </c>
      <c r="Q2474">
        <v>104</v>
      </c>
      <c r="R2474" s="14">
        <f>IFERROR(ROUND(E2474/Q2474,2), "N/A")</f>
        <v>97.9</v>
      </c>
      <c r="S2474" t="b">
        <v>1</v>
      </c>
      <c r="T2474" t="s">
        <v>8283</v>
      </c>
      <c r="U2474" t="s">
        <v>8287</v>
      </c>
    </row>
    <row r="2475" spans="1:21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s="12">
        <f>ROUND(E2475/D2475, 0)</f>
        <v>1</v>
      </c>
      <c r="G2475" t="s">
        <v>8218</v>
      </c>
      <c r="H2475" t="s">
        <v>8223</v>
      </c>
      <c r="I2475" t="s">
        <v>8245</v>
      </c>
      <c r="J2475">
        <v>1352573869</v>
      </c>
      <c r="K2475" s="9">
        <f>(J2475/86400) + DATE(1970,1,1)</f>
        <v>41223.790150462963</v>
      </c>
      <c r="L2475">
        <v>1349978269</v>
      </c>
      <c r="M2475" s="9">
        <f>(L2475/86400) + DATE(1970,1,1)</f>
        <v>41193.748483796298</v>
      </c>
      <c r="N2475" s="18">
        <f>YEAR(M2475)</f>
        <v>2012</v>
      </c>
      <c r="O2475" s="18">
        <f xml:space="preserve"> ROUND((J2475-L2475)/86400, 0)</f>
        <v>30</v>
      </c>
      <c r="P2475" t="b">
        <v>0</v>
      </c>
      <c r="Q2475">
        <v>47</v>
      </c>
      <c r="R2475" s="14">
        <f>IFERROR(ROUND(E2475/Q2475,2), "N/A")</f>
        <v>42.55</v>
      </c>
      <c r="S2475" t="b">
        <v>1</v>
      </c>
      <c r="T2475" t="s">
        <v>8283</v>
      </c>
      <c r="U2475" t="s">
        <v>8287</v>
      </c>
    </row>
    <row r="2476" spans="1:21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s="12">
        <f>ROUND(E2476/D2476, 0)</f>
        <v>1</v>
      </c>
      <c r="G2476" t="s">
        <v>8218</v>
      </c>
      <c r="H2476" t="s">
        <v>8223</v>
      </c>
      <c r="I2476" t="s">
        <v>8245</v>
      </c>
      <c r="J2476">
        <v>1286756176</v>
      </c>
      <c r="K2476" s="9">
        <f>(J2476/86400) + DATE(1970,1,1)</f>
        <v>40462.011296296296</v>
      </c>
      <c r="L2476">
        <v>1282868176</v>
      </c>
      <c r="M2476" s="9">
        <f>(L2476/86400) + DATE(1970,1,1)</f>
        <v>40417.011296296296</v>
      </c>
      <c r="N2476" s="18">
        <f>YEAR(M2476)</f>
        <v>2010</v>
      </c>
      <c r="O2476" s="18">
        <f xml:space="preserve"> ROUND((J2476-L2476)/86400, 0)</f>
        <v>45</v>
      </c>
      <c r="P2476" t="b">
        <v>0</v>
      </c>
      <c r="Q2476">
        <v>38</v>
      </c>
      <c r="R2476" s="14">
        <f>IFERROR(ROUND(E2476/Q2476,2), "N/A")</f>
        <v>131.58000000000001</v>
      </c>
      <c r="S2476" t="b">
        <v>1</v>
      </c>
      <c r="T2476" t="s">
        <v>8283</v>
      </c>
      <c r="U2476" t="s">
        <v>8287</v>
      </c>
    </row>
    <row r="2477" spans="1:21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s="12">
        <f>ROUND(E2477/D2477, 0)</f>
        <v>1</v>
      </c>
      <c r="G2477" t="s">
        <v>8218</v>
      </c>
      <c r="H2477" t="s">
        <v>8223</v>
      </c>
      <c r="I2477" t="s">
        <v>8245</v>
      </c>
      <c r="J2477">
        <v>1278799200</v>
      </c>
      <c r="K2477" s="9">
        <f>(J2477/86400) + DATE(1970,1,1)</f>
        <v>40369.916666666664</v>
      </c>
      <c r="L2477">
        <v>1273647255</v>
      </c>
      <c r="M2477" s="9">
        <f>(L2477/86400) + DATE(1970,1,1)</f>
        <v>40310.287673611107</v>
      </c>
      <c r="N2477" s="18">
        <f>YEAR(M2477)</f>
        <v>2010</v>
      </c>
      <c r="O2477" s="18">
        <f xml:space="preserve"> ROUND((J2477-L2477)/86400, 0)</f>
        <v>60</v>
      </c>
      <c r="P2477" t="b">
        <v>0</v>
      </c>
      <c r="Q2477">
        <v>81</v>
      </c>
      <c r="R2477" s="14">
        <f>IFERROR(ROUND(E2477/Q2477,2), "N/A")</f>
        <v>32.32</v>
      </c>
      <c r="S2477" t="b">
        <v>1</v>
      </c>
      <c r="T2477" t="s">
        <v>8283</v>
      </c>
      <c r="U2477" t="s">
        <v>8287</v>
      </c>
    </row>
    <row r="2478" spans="1:21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s="12">
        <f>ROUND(E2478/D2478, 0)</f>
        <v>1</v>
      </c>
      <c r="G2478" t="s">
        <v>8218</v>
      </c>
      <c r="H2478" t="s">
        <v>8223</v>
      </c>
      <c r="I2478" t="s">
        <v>8245</v>
      </c>
      <c r="J2478">
        <v>1415004770</v>
      </c>
      <c r="K2478" s="9">
        <f>(J2478/86400) + DATE(1970,1,1)</f>
        <v>41946.370023148149</v>
      </c>
      <c r="L2478">
        <v>1412149970</v>
      </c>
      <c r="M2478" s="9">
        <f>(L2478/86400) + DATE(1970,1,1)</f>
        <v>41913.328356481477</v>
      </c>
      <c r="N2478" s="18">
        <f>YEAR(M2478)</f>
        <v>2014</v>
      </c>
      <c r="O2478" s="18">
        <f xml:space="preserve"> ROUND((J2478-L2478)/86400, 0)</f>
        <v>33</v>
      </c>
      <c r="P2478" t="b">
        <v>0</v>
      </c>
      <c r="Q2478">
        <v>55</v>
      </c>
      <c r="R2478" s="14">
        <f>IFERROR(ROUND(E2478/Q2478,2), "N/A")</f>
        <v>61.1</v>
      </c>
      <c r="S2478" t="b">
        <v>1</v>
      </c>
      <c r="T2478" t="s">
        <v>8283</v>
      </c>
      <c r="U2478" t="s">
        <v>8287</v>
      </c>
    </row>
    <row r="2479" spans="1:21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s="12">
        <f>ROUND(E2479/D2479, 0)</f>
        <v>2</v>
      </c>
      <c r="G2479" t="s">
        <v>8218</v>
      </c>
      <c r="H2479" t="s">
        <v>8223</v>
      </c>
      <c r="I2479" t="s">
        <v>8245</v>
      </c>
      <c r="J2479">
        <v>1344789345</v>
      </c>
      <c r="K2479" s="9">
        <f>(J2479/86400) + DATE(1970,1,1)</f>
        <v>41133.691493055558</v>
      </c>
      <c r="L2479">
        <v>1340901345</v>
      </c>
      <c r="M2479" s="9">
        <f>(L2479/86400) + DATE(1970,1,1)</f>
        <v>41088.691493055558</v>
      </c>
      <c r="N2479" s="18">
        <f>YEAR(M2479)</f>
        <v>2012</v>
      </c>
      <c r="O2479" s="18">
        <f xml:space="preserve"> ROUND((J2479-L2479)/86400, 0)</f>
        <v>45</v>
      </c>
      <c r="P2479" t="b">
        <v>0</v>
      </c>
      <c r="Q2479">
        <v>41</v>
      </c>
      <c r="R2479" s="14">
        <f>IFERROR(ROUND(E2479/Q2479,2), "N/A")</f>
        <v>31.34</v>
      </c>
      <c r="S2479" t="b">
        <v>1</v>
      </c>
      <c r="T2479" t="s">
        <v>8283</v>
      </c>
      <c r="U2479" t="s">
        <v>8287</v>
      </c>
    </row>
    <row r="2480" spans="1:21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s="12">
        <f>ROUND(E2480/D2480, 0)</f>
        <v>1</v>
      </c>
      <c r="G2480" t="s">
        <v>8218</v>
      </c>
      <c r="H2480" t="s">
        <v>8223</v>
      </c>
      <c r="I2480" t="s">
        <v>8245</v>
      </c>
      <c r="J2480">
        <v>1358117313</v>
      </c>
      <c r="K2480" s="9">
        <f>(J2480/86400) + DATE(1970,1,1)</f>
        <v>41287.950381944444</v>
      </c>
      <c r="L2480">
        <v>1355525313</v>
      </c>
      <c r="M2480" s="9">
        <f>(L2480/86400) + DATE(1970,1,1)</f>
        <v>41257.950381944444</v>
      </c>
      <c r="N2480" s="18">
        <f>YEAR(M2480)</f>
        <v>2012</v>
      </c>
      <c r="O2480" s="18">
        <f xml:space="preserve"> ROUND((J2480-L2480)/86400, 0)</f>
        <v>30</v>
      </c>
      <c r="P2480" t="b">
        <v>0</v>
      </c>
      <c r="Q2480">
        <v>79</v>
      </c>
      <c r="R2480" s="14">
        <f>IFERROR(ROUND(E2480/Q2480,2), "N/A")</f>
        <v>129.11000000000001</v>
      </c>
      <c r="S2480" t="b">
        <v>1</v>
      </c>
      <c r="T2480" t="s">
        <v>8283</v>
      </c>
      <c r="U2480" t="s">
        <v>8287</v>
      </c>
    </row>
    <row r="2481" spans="1:21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s="12">
        <f>ROUND(E2481/D2481, 0)</f>
        <v>1</v>
      </c>
      <c r="G2481" t="s">
        <v>8218</v>
      </c>
      <c r="H2481" t="s">
        <v>8223</v>
      </c>
      <c r="I2481" t="s">
        <v>8245</v>
      </c>
      <c r="J2481">
        <v>1343440800</v>
      </c>
      <c r="K2481" s="9">
        <f>(J2481/86400) + DATE(1970,1,1)</f>
        <v>41118.083333333336</v>
      </c>
      <c r="L2481">
        <v>1342545994</v>
      </c>
      <c r="M2481" s="9">
        <f>(L2481/86400) + DATE(1970,1,1)</f>
        <v>41107.726782407408</v>
      </c>
      <c r="N2481" s="18">
        <f>YEAR(M2481)</f>
        <v>2012</v>
      </c>
      <c r="O2481" s="18">
        <f xml:space="preserve"> ROUND((J2481-L2481)/86400, 0)</f>
        <v>10</v>
      </c>
      <c r="P2481" t="b">
        <v>0</v>
      </c>
      <c r="Q2481">
        <v>16</v>
      </c>
      <c r="R2481" s="14">
        <f>IFERROR(ROUND(E2481/Q2481,2), "N/A")</f>
        <v>25.02</v>
      </c>
      <c r="S2481" t="b">
        <v>1</v>
      </c>
      <c r="T2481" t="s">
        <v>8283</v>
      </c>
      <c r="U2481" t="s">
        <v>8287</v>
      </c>
    </row>
    <row r="2482" spans="1:21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s="12">
        <f>ROUND(E2482/D2482, 0)</f>
        <v>1</v>
      </c>
      <c r="G2482" t="s">
        <v>8218</v>
      </c>
      <c r="H2482" t="s">
        <v>8223</v>
      </c>
      <c r="I2482" t="s">
        <v>8245</v>
      </c>
      <c r="J2482">
        <v>1444516084</v>
      </c>
      <c r="K2482" s="9">
        <f>(J2482/86400) + DATE(1970,1,1)</f>
        <v>42287.936157407406</v>
      </c>
      <c r="L2482">
        <v>1439332084</v>
      </c>
      <c r="M2482" s="9">
        <f>(L2482/86400) + DATE(1970,1,1)</f>
        <v>42227.936157407406</v>
      </c>
      <c r="N2482" s="18">
        <f>YEAR(M2482)</f>
        <v>2015</v>
      </c>
      <c r="O2482" s="18">
        <f xml:space="preserve"> ROUND((J2482-L2482)/86400, 0)</f>
        <v>60</v>
      </c>
      <c r="P2482" t="b">
        <v>0</v>
      </c>
      <c r="Q2482">
        <v>8</v>
      </c>
      <c r="R2482" s="14">
        <f>IFERROR(ROUND(E2482/Q2482,2), "N/A")</f>
        <v>250</v>
      </c>
      <c r="S2482" t="b">
        <v>1</v>
      </c>
      <c r="T2482" t="s">
        <v>8283</v>
      </c>
      <c r="U2482" t="s">
        <v>8287</v>
      </c>
    </row>
    <row r="2483" spans="1:21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s="12">
        <f>ROUND(E2483/D2483, 0)</f>
        <v>1</v>
      </c>
      <c r="G2483" t="s">
        <v>8218</v>
      </c>
      <c r="H2483" t="s">
        <v>8223</v>
      </c>
      <c r="I2483" t="s">
        <v>8245</v>
      </c>
      <c r="J2483">
        <v>1335799808</v>
      </c>
      <c r="K2483" s="9">
        <f>(J2483/86400) + DATE(1970,1,1)</f>
        <v>41029.645925925928</v>
      </c>
      <c r="L2483">
        <v>1333207808</v>
      </c>
      <c r="M2483" s="9">
        <f>(L2483/86400) + DATE(1970,1,1)</f>
        <v>40999.645925925928</v>
      </c>
      <c r="N2483" s="18">
        <f>YEAR(M2483)</f>
        <v>2012</v>
      </c>
      <c r="O2483" s="18">
        <f xml:space="preserve"> ROUND((J2483-L2483)/86400, 0)</f>
        <v>30</v>
      </c>
      <c r="P2483" t="b">
        <v>0</v>
      </c>
      <c r="Q2483">
        <v>95</v>
      </c>
      <c r="R2483" s="14">
        <f>IFERROR(ROUND(E2483/Q2483,2), "N/A")</f>
        <v>47.54</v>
      </c>
      <c r="S2483" t="b">
        <v>1</v>
      </c>
      <c r="T2483" t="s">
        <v>8283</v>
      </c>
      <c r="U2483" t="s">
        <v>8287</v>
      </c>
    </row>
    <row r="2484" spans="1:21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s="12">
        <f>ROUND(E2484/D2484, 0)</f>
        <v>1</v>
      </c>
      <c r="G2484" t="s">
        <v>8218</v>
      </c>
      <c r="H2484" t="s">
        <v>8223</v>
      </c>
      <c r="I2484" t="s">
        <v>8245</v>
      </c>
      <c r="J2484">
        <v>1312224383</v>
      </c>
      <c r="K2484" s="9">
        <f>(J2484/86400) + DATE(1970,1,1)</f>
        <v>40756.782210648147</v>
      </c>
      <c r="L2484">
        <v>1308336383</v>
      </c>
      <c r="M2484" s="9">
        <f>(L2484/86400) + DATE(1970,1,1)</f>
        <v>40711.782210648147</v>
      </c>
      <c r="N2484" s="18">
        <f>YEAR(M2484)</f>
        <v>2011</v>
      </c>
      <c r="O2484" s="18">
        <f xml:space="preserve"> ROUND((J2484-L2484)/86400, 0)</f>
        <v>45</v>
      </c>
      <c r="P2484" t="b">
        <v>0</v>
      </c>
      <c r="Q2484">
        <v>25</v>
      </c>
      <c r="R2484" s="14">
        <f>IFERROR(ROUND(E2484/Q2484,2), "N/A")</f>
        <v>40.04</v>
      </c>
      <c r="S2484" t="b">
        <v>1</v>
      </c>
      <c r="T2484" t="s">
        <v>8283</v>
      </c>
      <c r="U2484" t="s">
        <v>8287</v>
      </c>
    </row>
    <row r="2485" spans="1:21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s="12">
        <f>ROUND(E2485/D2485, 0)</f>
        <v>1</v>
      </c>
      <c r="G2485" t="s">
        <v>8218</v>
      </c>
      <c r="H2485" t="s">
        <v>8223</v>
      </c>
      <c r="I2485" t="s">
        <v>8245</v>
      </c>
      <c r="J2485">
        <v>1335891603</v>
      </c>
      <c r="K2485" s="9">
        <f>(J2485/86400) + DATE(1970,1,1)</f>
        <v>41030.708368055552</v>
      </c>
      <c r="L2485">
        <v>1330711203</v>
      </c>
      <c r="M2485" s="9">
        <f>(L2485/86400) + DATE(1970,1,1)</f>
        <v>40970.750034722223</v>
      </c>
      <c r="N2485" s="18">
        <f>YEAR(M2485)</f>
        <v>2012</v>
      </c>
      <c r="O2485" s="18">
        <f xml:space="preserve"> ROUND((J2485-L2485)/86400, 0)</f>
        <v>60</v>
      </c>
      <c r="P2485" t="b">
        <v>0</v>
      </c>
      <c r="Q2485">
        <v>19</v>
      </c>
      <c r="R2485" s="14">
        <f>IFERROR(ROUND(E2485/Q2485,2), "N/A")</f>
        <v>65.84</v>
      </c>
      <c r="S2485" t="b">
        <v>1</v>
      </c>
      <c r="T2485" t="s">
        <v>8283</v>
      </c>
      <c r="U2485" t="s">
        <v>8287</v>
      </c>
    </row>
    <row r="2486" spans="1:21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s="12">
        <f>ROUND(E2486/D2486, 0)</f>
        <v>1</v>
      </c>
      <c r="G2486" t="s">
        <v>8218</v>
      </c>
      <c r="H2486" t="s">
        <v>8223</v>
      </c>
      <c r="I2486" t="s">
        <v>8245</v>
      </c>
      <c r="J2486">
        <v>1316124003</v>
      </c>
      <c r="K2486" s="9">
        <f>(J2486/86400) + DATE(1970,1,1)</f>
        <v>40801.916701388887</v>
      </c>
      <c r="L2486">
        <v>1313532003</v>
      </c>
      <c r="M2486" s="9">
        <f>(L2486/86400) + DATE(1970,1,1)</f>
        <v>40771.916701388887</v>
      </c>
      <c r="N2486" s="18">
        <f>YEAR(M2486)</f>
        <v>2011</v>
      </c>
      <c r="O2486" s="18">
        <f xml:space="preserve"> ROUND((J2486-L2486)/86400, 0)</f>
        <v>30</v>
      </c>
      <c r="P2486" t="b">
        <v>0</v>
      </c>
      <c r="Q2486">
        <v>90</v>
      </c>
      <c r="R2486" s="14">
        <f>IFERROR(ROUND(E2486/Q2486,2), "N/A")</f>
        <v>46.4</v>
      </c>
      <c r="S2486" t="b">
        <v>1</v>
      </c>
      <c r="T2486" t="s">
        <v>8283</v>
      </c>
      <c r="U2486" t="s">
        <v>8287</v>
      </c>
    </row>
    <row r="2487" spans="1:21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s="12">
        <f>ROUND(E2487/D2487, 0)</f>
        <v>1</v>
      </c>
      <c r="G2487" t="s">
        <v>8218</v>
      </c>
      <c r="H2487" t="s">
        <v>8223</v>
      </c>
      <c r="I2487" t="s">
        <v>8245</v>
      </c>
      <c r="J2487">
        <v>1318463879</v>
      </c>
      <c r="K2487" s="9">
        <f>(J2487/86400) + DATE(1970,1,1)</f>
        <v>40828.998599537037</v>
      </c>
      <c r="L2487">
        <v>1315439879</v>
      </c>
      <c r="M2487" s="9">
        <f>(L2487/86400) + DATE(1970,1,1)</f>
        <v>40793.998599537037</v>
      </c>
      <c r="N2487" s="18">
        <f>YEAR(M2487)</f>
        <v>2011</v>
      </c>
      <c r="O2487" s="18">
        <f xml:space="preserve"> ROUND((J2487-L2487)/86400, 0)</f>
        <v>35</v>
      </c>
      <c r="P2487" t="b">
        <v>0</v>
      </c>
      <c r="Q2487">
        <v>41</v>
      </c>
      <c r="R2487" s="14">
        <f>IFERROR(ROUND(E2487/Q2487,2), "N/A")</f>
        <v>50.37</v>
      </c>
      <c r="S2487" t="b">
        <v>1</v>
      </c>
      <c r="T2487" t="s">
        <v>8283</v>
      </c>
      <c r="U2487" t="s">
        <v>8287</v>
      </c>
    </row>
    <row r="2488" spans="1:21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s="12">
        <f>ROUND(E2488/D2488, 0)</f>
        <v>3</v>
      </c>
      <c r="G2488" t="s">
        <v>8218</v>
      </c>
      <c r="H2488" t="s">
        <v>8223</v>
      </c>
      <c r="I2488" t="s">
        <v>8245</v>
      </c>
      <c r="J2488">
        <v>1335113976</v>
      </c>
      <c r="K2488" s="9">
        <f>(J2488/86400) + DATE(1970,1,1)</f>
        <v>41021.708055555559</v>
      </c>
      <c r="L2488">
        <v>1332521976</v>
      </c>
      <c r="M2488" s="9">
        <f>(L2488/86400) + DATE(1970,1,1)</f>
        <v>40991.708055555559</v>
      </c>
      <c r="N2488" s="18">
        <f>YEAR(M2488)</f>
        <v>2012</v>
      </c>
      <c r="O2488" s="18">
        <f xml:space="preserve"> ROUND((J2488-L2488)/86400, 0)</f>
        <v>30</v>
      </c>
      <c r="P2488" t="b">
        <v>0</v>
      </c>
      <c r="Q2488">
        <v>30</v>
      </c>
      <c r="R2488" s="14">
        <f>IFERROR(ROUND(E2488/Q2488,2), "N/A")</f>
        <v>26.57</v>
      </c>
      <c r="S2488" t="b">
        <v>1</v>
      </c>
      <c r="T2488" t="s">
        <v>8283</v>
      </c>
      <c r="U2488" t="s">
        <v>8287</v>
      </c>
    </row>
    <row r="2489" spans="1:21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s="12">
        <f>ROUND(E2489/D2489, 0)</f>
        <v>1</v>
      </c>
      <c r="G2489" t="s">
        <v>8218</v>
      </c>
      <c r="H2489" t="s">
        <v>8223</v>
      </c>
      <c r="I2489" t="s">
        <v>8245</v>
      </c>
      <c r="J2489">
        <v>1338083997</v>
      </c>
      <c r="K2489" s="9">
        <f>(J2489/86400) + DATE(1970,1,1)</f>
        <v>41056.083298611113</v>
      </c>
      <c r="L2489">
        <v>1335491997</v>
      </c>
      <c r="M2489" s="9">
        <f>(L2489/86400) + DATE(1970,1,1)</f>
        <v>41026.083298611113</v>
      </c>
      <c r="N2489" s="18">
        <f>YEAR(M2489)</f>
        <v>2012</v>
      </c>
      <c r="O2489" s="18">
        <f xml:space="preserve"> ROUND((J2489-L2489)/86400, 0)</f>
        <v>30</v>
      </c>
      <c r="P2489" t="b">
        <v>0</v>
      </c>
      <c r="Q2489">
        <v>38</v>
      </c>
      <c r="R2489" s="14">
        <f>IFERROR(ROUND(E2489/Q2489,2), "N/A")</f>
        <v>39.49</v>
      </c>
      <c r="S2489" t="b">
        <v>1</v>
      </c>
      <c r="T2489" t="s">
        <v>8283</v>
      </c>
      <c r="U2489" t="s">
        <v>8287</v>
      </c>
    </row>
    <row r="2490" spans="1:21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s="12">
        <f>ROUND(E2490/D2490, 0)</f>
        <v>1</v>
      </c>
      <c r="G2490" t="s">
        <v>8218</v>
      </c>
      <c r="H2490" t="s">
        <v>8223</v>
      </c>
      <c r="I2490" t="s">
        <v>8245</v>
      </c>
      <c r="J2490">
        <v>1321459908</v>
      </c>
      <c r="K2490" s="9">
        <f>(J2490/86400) + DATE(1970,1,1)</f>
        <v>40863.674861111111</v>
      </c>
      <c r="L2490">
        <v>1318864308</v>
      </c>
      <c r="M2490" s="9">
        <f>(L2490/86400) + DATE(1970,1,1)</f>
        <v>40833.633194444446</v>
      </c>
      <c r="N2490" s="18">
        <f>YEAR(M2490)</f>
        <v>2011</v>
      </c>
      <c r="O2490" s="18">
        <f xml:space="preserve"> ROUND((J2490-L2490)/86400, 0)</f>
        <v>30</v>
      </c>
      <c r="P2490" t="b">
        <v>0</v>
      </c>
      <c r="Q2490">
        <v>65</v>
      </c>
      <c r="R2490" s="14">
        <f>IFERROR(ROUND(E2490/Q2490,2), "N/A")</f>
        <v>49.25</v>
      </c>
      <c r="S2490" t="b">
        <v>1</v>
      </c>
      <c r="T2490" t="s">
        <v>8283</v>
      </c>
      <c r="U2490" t="s">
        <v>8287</v>
      </c>
    </row>
    <row r="2491" spans="1:21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s="12">
        <f>ROUND(E2491/D2491, 0)</f>
        <v>1</v>
      </c>
      <c r="G2491" t="s">
        <v>8218</v>
      </c>
      <c r="H2491" t="s">
        <v>8223</v>
      </c>
      <c r="I2491" t="s">
        <v>8245</v>
      </c>
      <c r="J2491">
        <v>1368117239</v>
      </c>
      <c r="K2491" s="9">
        <f>(J2491/86400) + DATE(1970,1,1)</f>
        <v>41403.690266203703</v>
      </c>
      <c r="L2491">
        <v>1365525239</v>
      </c>
      <c r="M2491" s="9">
        <f>(L2491/86400) + DATE(1970,1,1)</f>
        <v>41373.690266203703</v>
      </c>
      <c r="N2491" s="18">
        <f>YEAR(M2491)</f>
        <v>2013</v>
      </c>
      <c r="O2491" s="18">
        <f xml:space="preserve"> ROUND((J2491-L2491)/86400, 0)</f>
        <v>30</v>
      </c>
      <c r="P2491" t="b">
        <v>0</v>
      </c>
      <c r="Q2491">
        <v>75</v>
      </c>
      <c r="R2491" s="14">
        <f>IFERROR(ROUND(E2491/Q2491,2), "N/A")</f>
        <v>62.38</v>
      </c>
      <c r="S2491" t="b">
        <v>1</v>
      </c>
      <c r="T2491" t="s">
        <v>8283</v>
      </c>
      <c r="U2491" t="s">
        <v>8287</v>
      </c>
    </row>
    <row r="2492" spans="1:21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s="12">
        <f>ROUND(E2492/D2492, 0)</f>
        <v>1</v>
      </c>
      <c r="G2492" t="s">
        <v>8218</v>
      </c>
      <c r="H2492" t="s">
        <v>8223</v>
      </c>
      <c r="I2492" t="s">
        <v>8245</v>
      </c>
      <c r="J2492">
        <v>1340429276</v>
      </c>
      <c r="K2492" s="9">
        <f>(J2492/86400) + DATE(1970,1,1)</f>
        <v>41083.227731481486</v>
      </c>
      <c r="L2492">
        <v>1335245276</v>
      </c>
      <c r="M2492" s="9">
        <f>(L2492/86400) + DATE(1970,1,1)</f>
        <v>41023.227731481486</v>
      </c>
      <c r="N2492" s="18">
        <f>YEAR(M2492)</f>
        <v>2012</v>
      </c>
      <c r="O2492" s="18">
        <f xml:space="preserve"> ROUND((J2492-L2492)/86400, 0)</f>
        <v>60</v>
      </c>
      <c r="P2492" t="b">
        <v>0</v>
      </c>
      <c r="Q2492">
        <v>16</v>
      </c>
      <c r="R2492" s="14">
        <f>IFERROR(ROUND(E2492/Q2492,2), "N/A")</f>
        <v>37.94</v>
      </c>
      <c r="S2492" t="b">
        <v>1</v>
      </c>
      <c r="T2492" t="s">
        <v>8283</v>
      </c>
      <c r="U2492" t="s">
        <v>8287</v>
      </c>
    </row>
    <row r="2493" spans="1:21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s="12">
        <f>ROUND(E2493/D2493, 0)</f>
        <v>1</v>
      </c>
      <c r="G2493" t="s">
        <v>8218</v>
      </c>
      <c r="H2493" t="s">
        <v>8223</v>
      </c>
      <c r="I2493" t="s">
        <v>8245</v>
      </c>
      <c r="J2493">
        <v>1295142660</v>
      </c>
      <c r="K2493" s="9">
        <f>(J2493/86400) + DATE(1970,1,1)</f>
        <v>40559.077083333337</v>
      </c>
      <c r="L2493">
        <v>1293739714</v>
      </c>
      <c r="M2493" s="9">
        <f>(L2493/86400) + DATE(1970,1,1)</f>
        <v>40542.839282407411</v>
      </c>
      <c r="N2493" s="18">
        <f>YEAR(M2493)</f>
        <v>2010</v>
      </c>
      <c r="O2493" s="18">
        <f xml:space="preserve"> ROUND((J2493-L2493)/86400, 0)</f>
        <v>16</v>
      </c>
      <c r="P2493" t="b">
        <v>0</v>
      </c>
      <c r="Q2493">
        <v>10</v>
      </c>
      <c r="R2493" s="14">
        <f>IFERROR(ROUND(E2493/Q2493,2), "N/A")</f>
        <v>51.6</v>
      </c>
      <c r="S2493" t="b">
        <v>1</v>
      </c>
      <c r="T2493" t="s">
        <v>8283</v>
      </c>
      <c r="U2493" t="s">
        <v>8287</v>
      </c>
    </row>
    <row r="2494" spans="1:21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s="12">
        <f>ROUND(E2494/D2494, 0)</f>
        <v>1</v>
      </c>
      <c r="G2494" t="s">
        <v>8218</v>
      </c>
      <c r="H2494" t="s">
        <v>8223</v>
      </c>
      <c r="I2494" t="s">
        <v>8245</v>
      </c>
      <c r="J2494">
        <v>1339840740</v>
      </c>
      <c r="K2494" s="9">
        <f>(J2494/86400) + DATE(1970,1,1)</f>
        <v>41076.415972222225</v>
      </c>
      <c r="L2494">
        <v>1335397188</v>
      </c>
      <c r="M2494" s="9">
        <f>(L2494/86400) + DATE(1970,1,1)</f>
        <v>41024.985972222225</v>
      </c>
      <c r="N2494" s="18">
        <f>YEAR(M2494)</f>
        <v>2012</v>
      </c>
      <c r="O2494" s="18">
        <f xml:space="preserve"> ROUND((J2494-L2494)/86400, 0)</f>
        <v>51</v>
      </c>
      <c r="P2494" t="b">
        <v>0</v>
      </c>
      <c r="Q2494">
        <v>27</v>
      </c>
      <c r="R2494" s="14">
        <f>IFERROR(ROUND(E2494/Q2494,2), "N/A")</f>
        <v>27.78</v>
      </c>
      <c r="S2494" t="b">
        <v>1</v>
      </c>
      <c r="T2494" t="s">
        <v>8283</v>
      </c>
      <c r="U2494" t="s">
        <v>8287</v>
      </c>
    </row>
    <row r="2495" spans="1:21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s="12">
        <f>ROUND(E2495/D2495, 0)</f>
        <v>1</v>
      </c>
      <c r="G2495" t="s">
        <v>8218</v>
      </c>
      <c r="H2495" t="s">
        <v>8223</v>
      </c>
      <c r="I2495" t="s">
        <v>8245</v>
      </c>
      <c r="J2495">
        <v>1367208140</v>
      </c>
      <c r="K2495" s="9">
        <f>(J2495/86400) + DATE(1970,1,1)</f>
        <v>41393.168287037035</v>
      </c>
      <c r="L2495">
        <v>1363320140</v>
      </c>
      <c r="M2495" s="9">
        <f>(L2495/86400) + DATE(1970,1,1)</f>
        <v>41348.168287037035</v>
      </c>
      <c r="N2495" s="18">
        <f>YEAR(M2495)</f>
        <v>2013</v>
      </c>
      <c r="O2495" s="18">
        <f xml:space="preserve"> ROUND((J2495-L2495)/86400, 0)</f>
        <v>45</v>
      </c>
      <c r="P2495" t="b">
        <v>0</v>
      </c>
      <c r="Q2495">
        <v>259</v>
      </c>
      <c r="R2495" s="14">
        <f>IFERROR(ROUND(E2495/Q2495,2), "N/A")</f>
        <v>99.38</v>
      </c>
      <c r="S2495" t="b">
        <v>1</v>
      </c>
      <c r="T2495" t="s">
        <v>8283</v>
      </c>
      <c r="U2495" t="s">
        <v>8287</v>
      </c>
    </row>
    <row r="2496" spans="1:21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s="12">
        <f>ROUND(E2496/D2496, 0)</f>
        <v>1</v>
      </c>
      <c r="G2496" t="s">
        <v>8218</v>
      </c>
      <c r="H2496" t="s">
        <v>8223</v>
      </c>
      <c r="I2496" t="s">
        <v>8245</v>
      </c>
      <c r="J2496">
        <v>1337786944</v>
      </c>
      <c r="K2496" s="9">
        <f>(J2496/86400) + DATE(1970,1,1)</f>
        <v>41052.645185185189</v>
      </c>
      <c r="L2496">
        <v>1335194944</v>
      </c>
      <c r="M2496" s="9">
        <f>(L2496/86400) + DATE(1970,1,1)</f>
        <v>41022.645185185189</v>
      </c>
      <c r="N2496" s="18">
        <f>YEAR(M2496)</f>
        <v>2012</v>
      </c>
      <c r="O2496" s="18">
        <f xml:space="preserve"> ROUND((J2496-L2496)/86400, 0)</f>
        <v>30</v>
      </c>
      <c r="P2496" t="b">
        <v>0</v>
      </c>
      <c r="Q2496">
        <v>39</v>
      </c>
      <c r="R2496" s="14">
        <f>IFERROR(ROUND(E2496/Q2496,2), "N/A")</f>
        <v>38.85</v>
      </c>
      <c r="S2496" t="b">
        <v>1</v>
      </c>
      <c r="T2496" t="s">
        <v>8283</v>
      </c>
      <c r="U2496" t="s">
        <v>8287</v>
      </c>
    </row>
    <row r="2497" spans="1:21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s="12">
        <f>ROUND(E2497/D2497, 0)</f>
        <v>1</v>
      </c>
      <c r="G2497" t="s">
        <v>8218</v>
      </c>
      <c r="H2497" t="s">
        <v>8223</v>
      </c>
      <c r="I2497" t="s">
        <v>8245</v>
      </c>
      <c r="J2497">
        <v>1339022575</v>
      </c>
      <c r="K2497" s="9">
        <f>(J2497/86400) + DATE(1970,1,1)</f>
        <v>41066.946469907409</v>
      </c>
      <c r="L2497">
        <v>1336430575</v>
      </c>
      <c r="M2497" s="9">
        <f>(L2497/86400) + DATE(1970,1,1)</f>
        <v>41036.946469907409</v>
      </c>
      <c r="N2497" s="18">
        <f>YEAR(M2497)</f>
        <v>2012</v>
      </c>
      <c r="O2497" s="18">
        <f xml:space="preserve"> ROUND((J2497-L2497)/86400, 0)</f>
        <v>30</v>
      </c>
      <c r="P2497" t="b">
        <v>0</v>
      </c>
      <c r="Q2497">
        <v>42</v>
      </c>
      <c r="R2497" s="14">
        <f>IFERROR(ROUND(E2497/Q2497,2), "N/A")</f>
        <v>45.55</v>
      </c>
      <c r="S2497" t="b">
        <v>1</v>
      </c>
      <c r="T2497" t="s">
        <v>8283</v>
      </c>
      <c r="U2497" t="s">
        <v>8287</v>
      </c>
    </row>
    <row r="2498" spans="1:21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s="12">
        <f>ROUND(E2498/D2498, 0)</f>
        <v>1</v>
      </c>
      <c r="G2498" t="s">
        <v>8218</v>
      </c>
      <c r="H2498" t="s">
        <v>8223</v>
      </c>
      <c r="I2498" t="s">
        <v>8245</v>
      </c>
      <c r="J2498">
        <v>1364597692</v>
      </c>
      <c r="K2498" s="9">
        <f>(J2498/86400) + DATE(1970,1,1)</f>
        <v>41362.954768518517</v>
      </c>
      <c r="L2498">
        <v>1361577292</v>
      </c>
      <c r="M2498" s="9">
        <f>(L2498/86400) + DATE(1970,1,1)</f>
        <v>41327.996435185181</v>
      </c>
      <c r="N2498" s="18">
        <f>YEAR(M2498)</f>
        <v>2013</v>
      </c>
      <c r="O2498" s="18">
        <f xml:space="preserve"> ROUND((J2498-L2498)/86400, 0)</f>
        <v>35</v>
      </c>
      <c r="P2498" t="b">
        <v>0</v>
      </c>
      <c r="Q2498">
        <v>10</v>
      </c>
      <c r="R2498" s="14">
        <f>IFERROR(ROUND(E2498/Q2498,2), "N/A")</f>
        <v>600</v>
      </c>
      <c r="S2498" t="b">
        <v>1</v>
      </c>
      <c r="T2498" t="s">
        <v>8283</v>
      </c>
      <c r="U2498" t="s">
        <v>8287</v>
      </c>
    </row>
    <row r="2499" spans="1:21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s="12">
        <f>ROUND(E2499/D2499, 0)</f>
        <v>1</v>
      </c>
      <c r="G2499" t="s">
        <v>8218</v>
      </c>
      <c r="H2499" t="s">
        <v>8223</v>
      </c>
      <c r="I2499" t="s">
        <v>8245</v>
      </c>
      <c r="J2499">
        <v>1312578338</v>
      </c>
      <c r="K2499" s="9">
        <f>(J2499/86400) + DATE(1970,1,1)</f>
        <v>40760.878912037035</v>
      </c>
      <c r="L2499">
        <v>1309986338</v>
      </c>
      <c r="M2499" s="9">
        <f>(L2499/86400) + DATE(1970,1,1)</f>
        <v>40730.878912037035</v>
      </c>
      <c r="N2499" s="18">
        <f>YEAR(M2499)</f>
        <v>2011</v>
      </c>
      <c r="O2499" s="18">
        <f xml:space="preserve"> ROUND((J2499-L2499)/86400, 0)</f>
        <v>30</v>
      </c>
      <c r="P2499" t="b">
        <v>0</v>
      </c>
      <c r="Q2499">
        <v>56</v>
      </c>
      <c r="R2499" s="14">
        <f>IFERROR(ROUND(E2499/Q2499,2), "N/A")</f>
        <v>80.55</v>
      </c>
      <c r="S2499" t="b">
        <v>1</v>
      </c>
      <c r="T2499" t="s">
        <v>8283</v>
      </c>
      <c r="U2499" t="s">
        <v>8287</v>
      </c>
    </row>
    <row r="2500" spans="1:21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s="12">
        <f>ROUND(E2500/D2500, 0)</f>
        <v>1</v>
      </c>
      <c r="G2500" t="s">
        <v>8218</v>
      </c>
      <c r="H2500" t="s">
        <v>8223</v>
      </c>
      <c r="I2500" t="s">
        <v>8245</v>
      </c>
      <c r="J2500">
        <v>1422400387</v>
      </c>
      <c r="K2500" s="9">
        <f>(J2500/86400) + DATE(1970,1,1)</f>
        <v>42031.967442129629</v>
      </c>
      <c r="L2500">
        <v>1421190787</v>
      </c>
      <c r="M2500" s="9">
        <f>(L2500/86400) + DATE(1970,1,1)</f>
        <v>42017.967442129629</v>
      </c>
      <c r="N2500" s="18">
        <f>YEAR(M2500)</f>
        <v>2015</v>
      </c>
      <c r="O2500" s="18">
        <f xml:space="preserve"> ROUND((J2500-L2500)/86400, 0)</f>
        <v>14</v>
      </c>
      <c r="P2500" t="b">
        <v>0</v>
      </c>
      <c r="Q2500">
        <v>20</v>
      </c>
      <c r="R2500" s="14">
        <f>IFERROR(ROUND(E2500/Q2500,2), "N/A")</f>
        <v>52.8</v>
      </c>
      <c r="S2500" t="b">
        <v>1</v>
      </c>
      <c r="T2500" t="s">
        <v>8283</v>
      </c>
      <c r="U2500" t="s">
        <v>8287</v>
      </c>
    </row>
    <row r="2501" spans="1:21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s="12">
        <f>ROUND(E2501/D2501, 0)</f>
        <v>2</v>
      </c>
      <c r="G2501" t="s">
        <v>8218</v>
      </c>
      <c r="H2501" t="s">
        <v>8223</v>
      </c>
      <c r="I2501" t="s">
        <v>8245</v>
      </c>
      <c r="J2501">
        <v>1356976800</v>
      </c>
      <c r="K2501" s="9">
        <f>(J2501/86400) + DATE(1970,1,1)</f>
        <v>41274.75</v>
      </c>
      <c r="L2501">
        <v>1352820837</v>
      </c>
      <c r="M2501" s="9">
        <f>(L2501/86400) + DATE(1970,1,1)</f>
        <v>41226.648576388892</v>
      </c>
      <c r="N2501" s="18">
        <f>YEAR(M2501)</f>
        <v>2012</v>
      </c>
      <c r="O2501" s="18">
        <f xml:space="preserve"> ROUND((J2501-L2501)/86400, 0)</f>
        <v>48</v>
      </c>
      <c r="P2501" t="b">
        <v>0</v>
      </c>
      <c r="Q2501">
        <v>170</v>
      </c>
      <c r="R2501" s="14">
        <f>IFERROR(ROUND(E2501/Q2501,2), "N/A")</f>
        <v>47.68</v>
      </c>
      <c r="S2501" t="b">
        <v>1</v>
      </c>
      <c r="T2501" t="s">
        <v>8283</v>
      </c>
      <c r="U2501" t="s">
        <v>8287</v>
      </c>
    </row>
    <row r="2502" spans="1:21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s="12">
        <f>ROUND(E2502/D2502, 0)</f>
        <v>1</v>
      </c>
      <c r="G2502" t="s">
        <v>8218</v>
      </c>
      <c r="H2502" t="s">
        <v>8223</v>
      </c>
      <c r="I2502" t="s">
        <v>8245</v>
      </c>
      <c r="J2502">
        <v>1340476375</v>
      </c>
      <c r="K2502" s="9">
        <f>(J2502/86400) + DATE(1970,1,1)</f>
        <v>41083.772858796292</v>
      </c>
      <c r="L2502">
        <v>1337884375</v>
      </c>
      <c r="M2502" s="9">
        <f>(L2502/86400) + DATE(1970,1,1)</f>
        <v>41053.772858796292</v>
      </c>
      <c r="N2502" s="18">
        <f>YEAR(M2502)</f>
        <v>2012</v>
      </c>
      <c r="O2502" s="18">
        <f xml:space="preserve"> ROUND((J2502-L2502)/86400, 0)</f>
        <v>30</v>
      </c>
      <c r="P2502" t="b">
        <v>0</v>
      </c>
      <c r="Q2502">
        <v>29</v>
      </c>
      <c r="R2502" s="14">
        <f>IFERROR(ROUND(E2502/Q2502,2), "N/A")</f>
        <v>23.45</v>
      </c>
      <c r="S2502" t="b">
        <v>1</v>
      </c>
      <c r="T2502" t="s">
        <v>8283</v>
      </c>
      <c r="U2502" t="s">
        <v>8287</v>
      </c>
    </row>
    <row r="2503" spans="1:21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s="12">
        <f>ROUND(E2503/D2503, 0)</f>
        <v>0</v>
      </c>
      <c r="G2503" t="s">
        <v>8220</v>
      </c>
      <c r="H2503" t="s">
        <v>8228</v>
      </c>
      <c r="I2503" t="s">
        <v>8250</v>
      </c>
      <c r="J2503">
        <v>1443379104</v>
      </c>
      <c r="K2503" s="9">
        <f>(J2503/86400) + DATE(1970,1,1)</f>
        <v>42274.776666666672</v>
      </c>
      <c r="L2503">
        <v>1440787104</v>
      </c>
      <c r="M2503" s="9">
        <f>(L2503/86400) + DATE(1970,1,1)</f>
        <v>42244.776666666672</v>
      </c>
      <c r="N2503" s="18">
        <f>YEAR(M2503)</f>
        <v>2015</v>
      </c>
      <c r="O2503" s="18">
        <f xml:space="preserve"> ROUND((J2503-L2503)/86400, 0)</f>
        <v>30</v>
      </c>
      <c r="P2503" t="b">
        <v>0</v>
      </c>
      <c r="Q2503">
        <v>7</v>
      </c>
      <c r="R2503" s="14">
        <f>IFERROR(ROUND(E2503/Q2503,2), "N/A")</f>
        <v>40.14</v>
      </c>
      <c r="S2503" t="b">
        <v>0</v>
      </c>
      <c r="T2503" t="s">
        <v>8294</v>
      </c>
      <c r="U2503" t="s">
        <v>8311</v>
      </c>
    </row>
    <row r="2504" spans="1:21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s="12">
        <f>ROUND(E2504/D2504, 0)</f>
        <v>0</v>
      </c>
      <c r="G2504" t="s">
        <v>8220</v>
      </c>
      <c r="H2504" t="s">
        <v>8223</v>
      </c>
      <c r="I2504" t="s">
        <v>8245</v>
      </c>
      <c r="J2504">
        <v>1411328918</v>
      </c>
      <c r="K2504" s="9">
        <f>(J2504/86400) + DATE(1970,1,1)</f>
        <v>41903.825439814813</v>
      </c>
      <c r="L2504">
        <v>1407440918</v>
      </c>
      <c r="M2504" s="9">
        <f>(L2504/86400) + DATE(1970,1,1)</f>
        <v>41858.825439814813</v>
      </c>
      <c r="N2504" s="18">
        <f>YEAR(M2504)</f>
        <v>2014</v>
      </c>
      <c r="O2504" s="18">
        <f xml:space="preserve"> ROUND((J2504-L2504)/86400, 0)</f>
        <v>45</v>
      </c>
      <c r="P2504" t="b">
        <v>0</v>
      </c>
      <c r="Q2504">
        <v>5</v>
      </c>
      <c r="R2504" s="14">
        <f>IFERROR(ROUND(E2504/Q2504,2), "N/A")</f>
        <v>17.2</v>
      </c>
      <c r="S2504" t="b">
        <v>0</v>
      </c>
      <c r="T2504" t="s">
        <v>8294</v>
      </c>
      <c r="U2504" t="s">
        <v>8311</v>
      </c>
    </row>
    <row r="2505" spans="1:21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s="12">
        <f>ROUND(E2505/D2505, 0)</f>
        <v>0</v>
      </c>
      <c r="G2505" t="s">
        <v>8220</v>
      </c>
      <c r="H2505" t="s">
        <v>8223</v>
      </c>
      <c r="I2505" t="s">
        <v>8245</v>
      </c>
      <c r="J2505">
        <v>1465333560</v>
      </c>
      <c r="K2505" s="9">
        <f>(J2505/86400) + DATE(1970,1,1)</f>
        <v>42528.879166666666</v>
      </c>
      <c r="L2505">
        <v>1462743308</v>
      </c>
      <c r="M2505" s="9">
        <f>(L2505/86400) + DATE(1970,1,1)</f>
        <v>42498.899398148147</v>
      </c>
      <c r="N2505" s="18">
        <f>YEAR(M2505)</f>
        <v>2016</v>
      </c>
      <c r="O2505" s="18">
        <f xml:space="preserve"> ROUND((J2505-L2505)/86400, 0)</f>
        <v>30</v>
      </c>
      <c r="P2505" t="b">
        <v>0</v>
      </c>
      <c r="Q2505">
        <v>0</v>
      </c>
      <c r="R2505" s="14" t="str">
        <f>IFERROR(ROUND(E2505/Q2505,2), "N/A")</f>
        <v>N/A</v>
      </c>
      <c r="S2505" t="b">
        <v>0</v>
      </c>
      <c r="T2505" t="s">
        <v>8294</v>
      </c>
      <c r="U2505" t="s">
        <v>8311</v>
      </c>
    </row>
    <row r="2506" spans="1:21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s="12">
        <f>ROUND(E2506/D2506, 0)</f>
        <v>0</v>
      </c>
      <c r="G2506" t="s">
        <v>8220</v>
      </c>
      <c r="H2506" t="s">
        <v>8223</v>
      </c>
      <c r="I2506" t="s">
        <v>8245</v>
      </c>
      <c r="J2506">
        <v>1416014534</v>
      </c>
      <c r="K2506" s="9">
        <f>(J2506/86400) + DATE(1970,1,1)</f>
        <v>41958.057106481487</v>
      </c>
      <c r="L2506">
        <v>1413418934</v>
      </c>
      <c r="M2506" s="9">
        <f>(L2506/86400) + DATE(1970,1,1)</f>
        <v>41928.015439814815</v>
      </c>
      <c r="N2506" s="18">
        <f>YEAR(M2506)</f>
        <v>2014</v>
      </c>
      <c r="O2506" s="18">
        <f xml:space="preserve"> ROUND((J2506-L2506)/86400, 0)</f>
        <v>30</v>
      </c>
      <c r="P2506" t="b">
        <v>0</v>
      </c>
      <c r="Q2506">
        <v>0</v>
      </c>
      <c r="R2506" s="14" t="str">
        <f>IFERROR(ROUND(E2506/Q2506,2), "N/A")</f>
        <v>N/A</v>
      </c>
      <c r="S2506" t="b">
        <v>0</v>
      </c>
      <c r="T2506" t="s">
        <v>8294</v>
      </c>
      <c r="U2506" t="s">
        <v>8311</v>
      </c>
    </row>
    <row r="2507" spans="1:21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s="12">
        <f>ROUND(E2507/D2507, 0)</f>
        <v>0</v>
      </c>
      <c r="G2507" t="s">
        <v>8220</v>
      </c>
      <c r="H2507" t="s">
        <v>8223</v>
      </c>
      <c r="I2507" t="s">
        <v>8245</v>
      </c>
      <c r="J2507">
        <v>1426292416</v>
      </c>
      <c r="K2507" s="9">
        <f>(J2507/86400) + DATE(1970,1,1)</f>
        <v>42077.014074074075</v>
      </c>
      <c r="L2507">
        <v>1423704016</v>
      </c>
      <c r="M2507" s="9">
        <f>(L2507/86400) + DATE(1970,1,1)</f>
        <v>42047.05574074074</v>
      </c>
      <c r="N2507" s="18">
        <f>YEAR(M2507)</f>
        <v>2015</v>
      </c>
      <c r="O2507" s="18">
        <f xml:space="preserve"> ROUND((J2507-L2507)/86400, 0)</f>
        <v>30</v>
      </c>
      <c r="P2507" t="b">
        <v>0</v>
      </c>
      <c r="Q2507">
        <v>0</v>
      </c>
      <c r="R2507" s="14" t="str">
        <f>IFERROR(ROUND(E2507/Q2507,2), "N/A")</f>
        <v>N/A</v>
      </c>
      <c r="S2507" t="b">
        <v>0</v>
      </c>
      <c r="T2507" t="s">
        <v>8294</v>
      </c>
      <c r="U2507" t="s">
        <v>8311</v>
      </c>
    </row>
    <row r="2508" spans="1:21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s="12">
        <f>ROUND(E2508/D2508, 0)</f>
        <v>0</v>
      </c>
      <c r="G2508" t="s">
        <v>8220</v>
      </c>
      <c r="H2508" t="s">
        <v>8224</v>
      </c>
      <c r="I2508" t="s">
        <v>8246</v>
      </c>
      <c r="J2508">
        <v>1443906000</v>
      </c>
      <c r="K2508" s="9">
        <f>(J2508/86400) + DATE(1970,1,1)</f>
        <v>42280.875</v>
      </c>
      <c r="L2508">
        <v>1441955269</v>
      </c>
      <c r="M2508" s="9">
        <f>(L2508/86400) + DATE(1970,1,1)</f>
        <v>42258.297094907408</v>
      </c>
      <c r="N2508" s="18">
        <f>YEAR(M2508)</f>
        <v>2015</v>
      </c>
      <c r="O2508" s="18">
        <f xml:space="preserve"> ROUND((J2508-L2508)/86400, 0)</f>
        <v>23</v>
      </c>
      <c r="P2508" t="b">
        <v>0</v>
      </c>
      <c r="Q2508">
        <v>2</v>
      </c>
      <c r="R2508" s="14">
        <f>IFERROR(ROUND(E2508/Q2508,2), "N/A")</f>
        <v>15</v>
      </c>
      <c r="S2508" t="b">
        <v>0</v>
      </c>
      <c r="T2508" t="s">
        <v>8294</v>
      </c>
      <c r="U2508" t="s">
        <v>8311</v>
      </c>
    </row>
    <row r="2509" spans="1:21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s="12">
        <f>ROUND(E2509/D2509, 0)</f>
        <v>0</v>
      </c>
      <c r="G2509" t="s">
        <v>8220</v>
      </c>
      <c r="H2509" t="s">
        <v>8223</v>
      </c>
      <c r="I2509" t="s">
        <v>8245</v>
      </c>
      <c r="J2509">
        <v>1431308704</v>
      </c>
      <c r="K2509" s="9">
        <f>(J2509/86400) + DATE(1970,1,1)</f>
        <v>42135.072962962964</v>
      </c>
      <c r="L2509">
        <v>1428716704</v>
      </c>
      <c r="M2509" s="9">
        <f>(L2509/86400) + DATE(1970,1,1)</f>
        <v>42105.072962962964</v>
      </c>
      <c r="N2509" s="18">
        <f>YEAR(M2509)</f>
        <v>2015</v>
      </c>
      <c r="O2509" s="18">
        <f xml:space="preserve"> ROUND((J2509-L2509)/86400, 0)</f>
        <v>30</v>
      </c>
      <c r="P2509" t="b">
        <v>0</v>
      </c>
      <c r="Q2509">
        <v>0</v>
      </c>
      <c r="R2509" s="14" t="str">
        <f>IFERROR(ROUND(E2509/Q2509,2), "N/A")</f>
        <v>N/A</v>
      </c>
      <c r="S2509" t="b">
        <v>0</v>
      </c>
      <c r="T2509" t="s">
        <v>8294</v>
      </c>
      <c r="U2509" t="s">
        <v>8311</v>
      </c>
    </row>
    <row r="2510" spans="1:21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s="12">
        <f>ROUND(E2510/D2510, 0)</f>
        <v>0</v>
      </c>
      <c r="G2510" t="s">
        <v>8220</v>
      </c>
      <c r="H2510" t="s">
        <v>8223</v>
      </c>
      <c r="I2510" t="s">
        <v>8245</v>
      </c>
      <c r="J2510">
        <v>1408056634</v>
      </c>
      <c r="K2510" s="9">
        <f>(J2510/86400) + DATE(1970,1,1)</f>
        <v>41865.951782407406</v>
      </c>
      <c r="L2510">
        <v>1405464634</v>
      </c>
      <c r="M2510" s="9">
        <f>(L2510/86400) + DATE(1970,1,1)</f>
        <v>41835.951782407406</v>
      </c>
      <c r="N2510" s="18">
        <f>YEAR(M2510)</f>
        <v>2014</v>
      </c>
      <c r="O2510" s="18">
        <f xml:space="preserve"> ROUND((J2510-L2510)/86400, 0)</f>
        <v>30</v>
      </c>
      <c r="P2510" t="b">
        <v>0</v>
      </c>
      <c r="Q2510">
        <v>0</v>
      </c>
      <c r="R2510" s="14" t="str">
        <f>IFERROR(ROUND(E2510/Q2510,2), "N/A")</f>
        <v>N/A</v>
      </c>
      <c r="S2510" t="b">
        <v>0</v>
      </c>
      <c r="T2510" t="s">
        <v>8294</v>
      </c>
      <c r="U2510" t="s">
        <v>8311</v>
      </c>
    </row>
    <row r="2511" spans="1:21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s="12">
        <f>ROUND(E2511/D2511, 0)</f>
        <v>0</v>
      </c>
      <c r="G2511" t="s">
        <v>8220</v>
      </c>
      <c r="H2511" t="s">
        <v>8224</v>
      </c>
      <c r="I2511" t="s">
        <v>8246</v>
      </c>
      <c r="J2511">
        <v>1429554349</v>
      </c>
      <c r="K2511" s="9">
        <f>(J2511/86400) + DATE(1970,1,1)</f>
        <v>42114.767928240741</v>
      </c>
      <c r="L2511">
        <v>1424719549</v>
      </c>
      <c r="M2511" s="9">
        <f>(L2511/86400) + DATE(1970,1,1)</f>
        <v>42058.809594907405</v>
      </c>
      <c r="N2511" s="18">
        <f>YEAR(M2511)</f>
        <v>2015</v>
      </c>
      <c r="O2511" s="18">
        <f xml:space="preserve"> ROUND((J2511-L2511)/86400, 0)</f>
        <v>56</v>
      </c>
      <c r="P2511" t="b">
        <v>0</v>
      </c>
      <c r="Q2511">
        <v>28</v>
      </c>
      <c r="R2511" s="14">
        <f>IFERROR(ROUND(E2511/Q2511,2), "N/A")</f>
        <v>35.71</v>
      </c>
      <c r="S2511" t="b">
        <v>0</v>
      </c>
      <c r="T2511" t="s">
        <v>8294</v>
      </c>
      <c r="U2511" t="s">
        <v>8311</v>
      </c>
    </row>
    <row r="2512" spans="1:21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s="12">
        <f>ROUND(E2512/D2512, 0)</f>
        <v>0</v>
      </c>
      <c r="G2512" t="s">
        <v>8220</v>
      </c>
      <c r="H2512" t="s">
        <v>8223</v>
      </c>
      <c r="I2512" t="s">
        <v>8245</v>
      </c>
      <c r="J2512">
        <v>1431647772</v>
      </c>
      <c r="K2512" s="9">
        <f>(J2512/86400) + DATE(1970,1,1)</f>
        <v>42138.997361111113</v>
      </c>
      <c r="L2512">
        <v>1426463772</v>
      </c>
      <c r="M2512" s="9">
        <f>(L2512/86400) + DATE(1970,1,1)</f>
        <v>42078.997361111113</v>
      </c>
      <c r="N2512" s="18">
        <f>YEAR(M2512)</f>
        <v>2015</v>
      </c>
      <c r="O2512" s="18">
        <f xml:space="preserve"> ROUND((J2512-L2512)/86400, 0)</f>
        <v>60</v>
      </c>
      <c r="P2512" t="b">
        <v>0</v>
      </c>
      <c r="Q2512">
        <v>2</v>
      </c>
      <c r="R2512" s="14">
        <f>IFERROR(ROUND(E2512/Q2512,2), "N/A")</f>
        <v>37.5</v>
      </c>
      <c r="S2512" t="b">
        <v>0</v>
      </c>
      <c r="T2512" t="s">
        <v>8294</v>
      </c>
      <c r="U2512" t="s">
        <v>8311</v>
      </c>
    </row>
    <row r="2513" spans="1:21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s="12">
        <f>ROUND(E2513/D2513, 0)</f>
        <v>0</v>
      </c>
      <c r="G2513" t="s">
        <v>8220</v>
      </c>
      <c r="H2513" t="s">
        <v>8224</v>
      </c>
      <c r="I2513" t="s">
        <v>8246</v>
      </c>
      <c r="J2513">
        <v>1454323413</v>
      </c>
      <c r="K2513" s="9">
        <f>(J2513/86400) + DATE(1970,1,1)</f>
        <v>42401.446909722217</v>
      </c>
      <c r="L2513">
        <v>1451731413</v>
      </c>
      <c r="M2513" s="9">
        <f>(L2513/86400) + DATE(1970,1,1)</f>
        <v>42371.446909722217</v>
      </c>
      <c r="N2513" s="18">
        <f>YEAR(M2513)</f>
        <v>2016</v>
      </c>
      <c r="O2513" s="18">
        <f xml:space="preserve"> ROUND((J2513-L2513)/86400, 0)</f>
        <v>30</v>
      </c>
      <c r="P2513" t="b">
        <v>0</v>
      </c>
      <c r="Q2513">
        <v>0</v>
      </c>
      <c r="R2513" s="14" t="str">
        <f>IFERROR(ROUND(E2513/Q2513,2), "N/A")</f>
        <v>N/A</v>
      </c>
      <c r="S2513" t="b">
        <v>0</v>
      </c>
      <c r="T2513" t="s">
        <v>8294</v>
      </c>
      <c r="U2513" t="s">
        <v>8311</v>
      </c>
    </row>
    <row r="2514" spans="1:21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s="12">
        <f>ROUND(E2514/D2514, 0)</f>
        <v>0</v>
      </c>
      <c r="G2514" t="s">
        <v>8220</v>
      </c>
      <c r="H2514" t="s">
        <v>8223</v>
      </c>
      <c r="I2514" t="s">
        <v>8245</v>
      </c>
      <c r="J2514">
        <v>1418504561</v>
      </c>
      <c r="K2514" s="9">
        <f>(J2514/86400) + DATE(1970,1,1)</f>
        <v>41986.876863425925</v>
      </c>
      <c r="L2514">
        <v>1417208561</v>
      </c>
      <c r="M2514" s="9">
        <f>(L2514/86400) + DATE(1970,1,1)</f>
        <v>41971.876863425925</v>
      </c>
      <c r="N2514" s="18">
        <f>YEAR(M2514)</f>
        <v>2014</v>
      </c>
      <c r="O2514" s="18">
        <f xml:space="preserve"> ROUND((J2514-L2514)/86400, 0)</f>
        <v>15</v>
      </c>
      <c r="P2514" t="b">
        <v>0</v>
      </c>
      <c r="Q2514">
        <v>0</v>
      </c>
      <c r="R2514" s="14" t="str">
        <f>IFERROR(ROUND(E2514/Q2514,2), "N/A")</f>
        <v>N/A</v>
      </c>
      <c r="S2514" t="b">
        <v>0</v>
      </c>
      <c r="T2514" t="s">
        <v>8294</v>
      </c>
      <c r="U2514" t="s">
        <v>8311</v>
      </c>
    </row>
    <row r="2515" spans="1:21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s="12">
        <f>ROUND(E2515/D2515, 0)</f>
        <v>0</v>
      </c>
      <c r="G2515" t="s">
        <v>8220</v>
      </c>
      <c r="H2515" t="s">
        <v>8235</v>
      </c>
      <c r="I2515" t="s">
        <v>8248</v>
      </c>
      <c r="J2515">
        <v>1488067789</v>
      </c>
      <c r="K2515" s="9">
        <f>(J2515/86400) + DATE(1970,1,1)</f>
        <v>42792.00681712963</v>
      </c>
      <c r="L2515">
        <v>1482883789</v>
      </c>
      <c r="M2515" s="9">
        <f>(L2515/86400) + DATE(1970,1,1)</f>
        <v>42732.00681712963</v>
      </c>
      <c r="N2515" s="18">
        <f>YEAR(M2515)</f>
        <v>2016</v>
      </c>
      <c r="O2515" s="18">
        <f xml:space="preserve"> ROUND((J2515-L2515)/86400, 0)</f>
        <v>60</v>
      </c>
      <c r="P2515" t="b">
        <v>0</v>
      </c>
      <c r="Q2515">
        <v>0</v>
      </c>
      <c r="R2515" s="14" t="str">
        <f>IFERROR(ROUND(E2515/Q2515,2), "N/A")</f>
        <v>N/A</v>
      </c>
      <c r="S2515" t="b">
        <v>0</v>
      </c>
      <c r="T2515" t="s">
        <v>8294</v>
      </c>
      <c r="U2515" t="s">
        <v>8311</v>
      </c>
    </row>
    <row r="2516" spans="1:21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s="12">
        <f>ROUND(E2516/D2516, 0)</f>
        <v>0</v>
      </c>
      <c r="G2516" t="s">
        <v>8220</v>
      </c>
      <c r="H2516" t="s">
        <v>8223</v>
      </c>
      <c r="I2516" t="s">
        <v>8245</v>
      </c>
      <c r="J2516">
        <v>1408526477</v>
      </c>
      <c r="K2516" s="9">
        <f>(J2516/86400) + DATE(1970,1,1)</f>
        <v>41871.389780092592</v>
      </c>
      <c r="L2516">
        <v>1407057677</v>
      </c>
      <c r="M2516" s="9">
        <f>(L2516/86400) + DATE(1970,1,1)</f>
        <v>41854.389780092592</v>
      </c>
      <c r="N2516" s="18">
        <f>YEAR(M2516)</f>
        <v>2014</v>
      </c>
      <c r="O2516" s="18">
        <f xml:space="preserve"> ROUND((J2516-L2516)/86400, 0)</f>
        <v>17</v>
      </c>
      <c r="P2516" t="b">
        <v>0</v>
      </c>
      <c r="Q2516">
        <v>4</v>
      </c>
      <c r="R2516" s="14">
        <f>IFERROR(ROUND(E2516/Q2516,2), "N/A")</f>
        <v>52.5</v>
      </c>
      <c r="S2516" t="b">
        <v>0</v>
      </c>
      <c r="T2516" t="s">
        <v>8294</v>
      </c>
      <c r="U2516" t="s">
        <v>8311</v>
      </c>
    </row>
    <row r="2517" spans="1:21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s="12">
        <f>ROUND(E2517/D2517, 0)</f>
        <v>0</v>
      </c>
      <c r="G2517" t="s">
        <v>8220</v>
      </c>
      <c r="H2517" t="s">
        <v>8223</v>
      </c>
      <c r="I2517" t="s">
        <v>8245</v>
      </c>
      <c r="J2517">
        <v>1424635753</v>
      </c>
      <c r="K2517" s="9">
        <f>(J2517/86400) + DATE(1970,1,1)</f>
        <v>42057.839733796296</v>
      </c>
      <c r="L2517">
        <v>1422043753</v>
      </c>
      <c r="M2517" s="9">
        <f>(L2517/86400) + DATE(1970,1,1)</f>
        <v>42027.839733796296</v>
      </c>
      <c r="N2517" s="18">
        <f>YEAR(M2517)</f>
        <v>2015</v>
      </c>
      <c r="O2517" s="18">
        <f xml:space="preserve"> ROUND((J2517-L2517)/86400, 0)</f>
        <v>30</v>
      </c>
      <c r="P2517" t="b">
        <v>0</v>
      </c>
      <c r="Q2517">
        <v>12</v>
      </c>
      <c r="R2517" s="14">
        <f>IFERROR(ROUND(E2517/Q2517,2), "N/A")</f>
        <v>77.5</v>
      </c>
      <c r="S2517" t="b">
        <v>0</v>
      </c>
      <c r="T2517" t="s">
        <v>8294</v>
      </c>
      <c r="U2517" t="s">
        <v>8311</v>
      </c>
    </row>
    <row r="2518" spans="1:21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s="12">
        <f>ROUND(E2518/D2518, 0)</f>
        <v>0</v>
      </c>
      <c r="G2518" t="s">
        <v>8220</v>
      </c>
      <c r="H2518" t="s">
        <v>8223</v>
      </c>
      <c r="I2518" t="s">
        <v>8245</v>
      </c>
      <c r="J2518">
        <v>1417279252</v>
      </c>
      <c r="K2518" s="9">
        <f>(J2518/86400) + DATE(1970,1,1)</f>
        <v>41972.6950462963</v>
      </c>
      <c r="L2518">
        <v>1414683652</v>
      </c>
      <c r="M2518" s="9">
        <f>(L2518/86400) + DATE(1970,1,1)</f>
        <v>41942.653379629628</v>
      </c>
      <c r="N2518" s="18">
        <f>YEAR(M2518)</f>
        <v>2014</v>
      </c>
      <c r="O2518" s="18">
        <f xml:space="preserve"> ROUND((J2518-L2518)/86400, 0)</f>
        <v>30</v>
      </c>
      <c r="P2518" t="b">
        <v>0</v>
      </c>
      <c r="Q2518">
        <v>0</v>
      </c>
      <c r="R2518" s="14" t="str">
        <f>IFERROR(ROUND(E2518/Q2518,2), "N/A")</f>
        <v>N/A</v>
      </c>
      <c r="S2518" t="b">
        <v>0</v>
      </c>
      <c r="T2518" t="s">
        <v>8294</v>
      </c>
      <c r="U2518" t="s">
        <v>8311</v>
      </c>
    </row>
    <row r="2519" spans="1:21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s="12">
        <f>ROUND(E2519/D2519, 0)</f>
        <v>0</v>
      </c>
      <c r="G2519" t="s">
        <v>8220</v>
      </c>
      <c r="H2519" t="s">
        <v>8228</v>
      </c>
      <c r="I2519" t="s">
        <v>8250</v>
      </c>
      <c r="J2519">
        <v>1426788930</v>
      </c>
      <c r="K2519" s="9">
        <f>(J2519/86400) + DATE(1970,1,1)</f>
        <v>42082.760763888888</v>
      </c>
      <c r="L2519">
        <v>1424200530</v>
      </c>
      <c r="M2519" s="9">
        <f>(L2519/86400) + DATE(1970,1,1)</f>
        <v>42052.802430555559</v>
      </c>
      <c r="N2519" s="18">
        <f>YEAR(M2519)</f>
        <v>2015</v>
      </c>
      <c r="O2519" s="18">
        <f xml:space="preserve"> ROUND((J2519-L2519)/86400, 0)</f>
        <v>30</v>
      </c>
      <c r="P2519" t="b">
        <v>0</v>
      </c>
      <c r="Q2519">
        <v>33</v>
      </c>
      <c r="R2519" s="14">
        <f>IFERROR(ROUND(E2519/Q2519,2), "N/A")</f>
        <v>53.55</v>
      </c>
      <c r="S2519" t="b">
        <v>0</v>
      </c>
      <c r="T2519" t="s">
        <v>8294</v>
      </c>
      <c r="U2519" t="s">
        <v>8311</v>
      </c>
    </row>
    <row r="2520" spans="1:21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s="12">
        <f>ROUND(E2520/D2520, 0)</f>
        <v>0</v>
      </c>
      <c r="G2520" t="s">
        <v>8220</v>
      </c>
      <c r="H2520" t="s">
        <v>8223</v>
      </c>
      <c r="I2520" t="s">
        <v>8245</v>
      </c>
      <c r="J2520">
        <v>1415899228</v>
      </c>
      <c r="K2520" s="9">
        <f>(J2520/86400) + DATE(1970,1,1)</f>
        <v>41956.722546296296</v>
      </c>
      <c r="L2520">
        <v>1413303628</v>
      </c>
      <c r="M2520" s="9">
        <f>(L2520/86400) + DATE(1970,1,1)</f>
        <v>41926.680879629632</v>
      </c>
      <c r="N2520" s="18">
        <f>YEAR(M2520)</f>
        <v>2014</v>
      </c>
      <c r="O2520" s="18">
        <f xml:space="preserve"> ROUND((J2520-L2520)/86400, 0)</f>
        <v>30</v>
      </c>
      <c r="P2520" t="b">
        <v>0</v>
      </c>
      <c r="Q2520">
        <v>0</v>
      </c>
      <c r="R2520" s="14" t="str">
        <f>IFERROR(ROUND(E2520/Q2520,2), "N/A")</f>
        <v>N/A</v>
      </c>
      <c r="S2520" t="b">
        <v>0</v>
      </c>
      <c r="T2520" t="s">
        <v>8294</v>
      </c>
      <c r="U2520" t="s">
        <v>8311</v>
      </c>
    </row>
    <row r="2521" spans="1:21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s="12">
        <f>ROUND(E2521/D2521, 0)</f>
        <v>0</v>
      </c>
      <c r="G2521" t="s">
        <v>8220</v>
      </c>
      <c r="H2521" t="s">
        <v>8223</v>
      </c>
      <c r="I2521" t="s">
        <v>8245</v>
      </c>
      <c r="J2521">
        <v>1405741404</v>
      </c>
      <c r="K2521" s="9">
        <f>(J2521/86400) + DATE(1970,1,1)</f>
        <v>41839.155138888891</v>
      </c>
      <c r="L2521">
        <v>1403149404</v>
      </c>
      <c r="M2521" s="9">
        <f>(L2521/86400) + DATE(1970,1,1)</f>
        <v>41809.155138888891</v>
      </c>
      <c r="N2521" s="18">
        <f>YEAR(M2521)</f>
        <v>2014</v>
      </c>
      <c r="O2521" s="18">
        <f xml:space="preserve"> ROUND((J2521-L2521)/86400, 0)</f>
        <v>30</v>
      </c>
      <c r="P2521" t="b">
        <v>0</v>
      </c>
      <c r="Q2521">
        <v>4</v>
      </c>
      <c r="R2521" s="14">
        <f>IFERROR(ROUND(E2521/Q2521,2), "N/A")</f>
        <v>16.25</v>
      </c>
      <c r="S2521" t="b">
        <v>0</v>
      </c>
      <c r="T2521" t="s">
        <v>8294</v>
      </c>
      <c r="U2521" t="s">
        <v>8311</v>
      </c>
    </row>
    <row r="2522" spans="1:21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s="12">
        <f>ROUND(E2522/D2522, 0)</f>
        <v>0</v>
      </c>
      <c r="G2522" t="s">
        <v>8220</v>
      </c>
      <c r="H2522" t="s">
        <v>8223</v>
      </c>
      <c r="I2522" t="s">
        <v>8245</v>
      </c>
      <c r="J2522">
        <v>1476559260</v>
      </c>
      <c r="K2522" s="9">
        <f>(J2522/86400) + DATE(1970,1,1)</f>
        <v>42658.806250000001</v>
      </c>
      <c r="L2522">
        <v>1472567085</v>
      </c>
      <c r="M2522" s="9">
        <f>(L2522/86400) + DATE(1970,1,1)</f>
        <v>42612.600520833337</v>
      </c>
      <c r="N2522" s="18">
        <f>YEAR(M2522)</f>
        <v>2016</v>
      </c>
      <c r="O2522" s="18">
        <f xml:space="preserve"> ROUND((J2522-L2522)/86400, 0)</f>
        <v>46</v>
      </c>
      <c r="P2522" t="b">
        <v>0</v>
      </c>
      <c r="Q2522">
        <v>0</v>
      </c>
      <c r="R2522" s="14" t="str">
        <f>IFERROR(ROUND(E2522/Q2522,2), "N/A")</f>
        <v>N/A</v>
      </c>
      <c r="S2522" t="b">
        <v>0</v>
      </c>
      <c r="T2522" t="s">
        <v>8294</v>
      </c>
      <c r="U2522" t="s">
        <v>8311</v>
      </c>
    </row>
    <row r="2523" spans="1:21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s="12">
        <f>ROUND(E2523/D2523, 0)</f>
        <v>1</v>
      </c>
      <c r="G2523" t="s">
        <v>8218</v>
      </c>
      <c r="H2523" t="s">
        <v>8223</v>
      </c>
      <c r="I2523" t="s">
        <v>8245</v>
      </c>
      <c r="J2523">
        <v>1444778021</v>
      </c>
      <c r="K2523" s="9">
        <f>(J2523/86400) + DATE(1970,1,1)</f>
        <v>42290.967835648145</v>
      </c>
      <c r="L2523">
        <v>1442963621</v>
      </c>
      <c r="M2523" s="9">
        <f>(L2523/86400) + DATE(1970,1,1)</f>
        <v>42269.967835648145</v>
      </c>
      <c r="N2523" s="18">
        <f>YEAR(M2523)</f>
        <v>2015</v>
      </c>
      <c r="O2523" s="18">
        <f xml:space="preserve"> ROUND((J2523-L2523)/86400, 0)</f>
        <v>21</v>
      </c>
      <c r="P2523" t="b">
        <v>0</v>
      </c>
      <c r="Q2523">
        <v>132</v>
      </c>
      <c r="R2523" s="14">
        <f>IFERROR(ROUND(E2523/Q2523,2), "N/A")</f>
        <v>103.68</v>
      </c>
      <c r="S2523" t="b">
        <v>1</v>
      </c>
      <c r="T2523" t="s">
        <v>8283</v>
      </c>
      <c r="U2523" t="s">
        <v>8312</v>
      </c>
    </row>
    <row r="2524" spans="1:21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s="12">
        <f>ROUND(E2524/D2524, 0)</f>
        <v>1</v>
      </c>
      <c r="G2524" t="s">
        <v>8218</v>
      </c>
      <c r="H2524" t="s">
        <v>8223</v>
      </c>
      <c r="I2524" t="s">
        <v>8245</v>
      </c>
      <c r="J2524">
        <v>1461336720</v>
      </c>
      <c r="K2524" s="9">
        <f>(J2524/86400) + DATE(1970,1,1)</f>
        <v>42482.619444444441</v>
      </c>
      <c r="L2524">
        <v>1459431960</v>
      </c>
      <c r="M2524" s="9">
        <f>(L2524/86400) + DATE(1970,1,1)</f>
        <v>42460.573611111111</v>
      </c>
      <c r="N2524" s="18">
        <f>YEAR(M2524)</f>
        <v>2016</v>
      </c>
      <c r="O2524" s="18">
        <f xml:space="preserve"> ROUND((J2524-L2524)/86400, 0)</f>
        <v>22</v>
      </c>
      <c r="P2524" t="b">
        <v>0</v>
      </c>
      <c r="Q2524">
        <v>27</v>
      </c>
      <c r="R2524" s="14">
        <f>IFERROR(ROUND(E2524/Q2524,2), "N/A")</f>
        <v>185.19</v>
      </c>
      <c r="S2524" t="b">
        <v>1</v>
      </c>
      <c r="T2524" t="s">
        <v>8283</v>
      </c>
      <c r="U2524" t="s">
        <v>8312</v>
      </c>
    </row>
    <row r="2525" spans="1:21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s="12">
        <f>ROUND(E2525/D2525, 0)</f>
        <v>2</v>
      </c>
      <c r="G2525" t="s">
        <v>8218</v>
      </c>
      <c r="H2525" t="s">
        <v>8223</v>
      </c>
      <c r="I2525" t="s">
        <v>8245</v>
      </c>
      <c r="J2525">
        <v>1416270292</v>
      </c>
      <c r="K2525" s="9">
        <f>(J2525/86400) + DATE(1970,1,1)</f>
        <v>41961.017268518517</v>
      </c>
      <c r="L2525">
        <v>1413674692</v>
      </c>
      <c r="M2525" s="9">
        <f>(L2525/86400) + DATE(1970,1,1)</f>
        <v>41930.975601851853</v>
      </c>
      <c r="N2525" s="18">
        <f>YEAR(M2525)</f>
        <v>2014</v>
      </c>
      <c r="O2525" s="18">
        <f xml:space="preserve"> ROUND((J2525-L2525)/86400, 0)</f>
        <v>30</v>
      </c>
      <c r="P2525" t="b">
        <v>0</v>
      </c>
      <c r="Q2525">
        <v>26</v>
      </c>
      <c r="R2525" s="14">
        <f>IFERROR(ROUND(E2525/Q2525,2), "N/A")</f>
        <v>54.15</v>
      </c>
      <c r="S2525" t="b">
        <v>1</v>
      </c>
      <c r="T2525" t="s">
        <v>8283</v>
      </c>
      <c r="U2525" t="s">
        <v>8312</v>
      </c>
    </row>
    <row r="2526" spans="1:21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s="12">
        <f>ROUND(E2526/D2526, 0)</f>
        <v>1</v>
      </c>
      <c r="G2526" t="s">
        <v>8218</v>
      </c>
      <c r="H2526" t="s">
        <v>8223</v>
      </c>
      <c r="I2526" t="s">
        <v>8245</v>
      </c>
      <c r="J2526">
        <v>1419136200</v>
      </c>
      <c r="K2526" s="9">
        <f>(J2526/86400) + DATE(1970,1,1)</f>
        <v>41994.1875</v>
      </c>
      <c r="L2526">
        <v>1416338557</v>
      </c>
      <c r="M2526" s="9">
        <f>(L2526/86400) + DATE(1970,1,1)</f>
        <v>41961.807372685187</v>
      </c>
      <c r="N2526" s="18">
        <f>YEAR(M2526)</f>
        <v>2014</v>
      </c>
      <c r="O2526" s="18">
        <f xml:space="preserve"> ROUND((J2526-L2526)/86400, 0)</f>
        <v>32</v>
      </c>
      <c r="P2526" t="b">
        <v>0</v>
      </c>
      <c r="Q2526">
        <v>43</v>
      </c>
      <c r="R2526" s="14">
        <f>IFERROR(ROUND(E2526/Q2526,2), "N/A")</f>
        <v>177.21</v>
      </c>
      <c r="S2526" t="b">
        <v>1</v>
      </c>
      <c r="T2526" t="s">
        <v>8283</v>
      </c>
      <c r="U2526" t="s">
        <v>8312</v>
      </c>
    </row>
    <row r="2527" spans="1:21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s="12">
        <f>ROUND(E2527/D2527, 0)</f>
        <v>1</v>
      </c>
      <c r="G2527" t="s">
        <v>8218</v>
      </c>
      <c r="H2527" t="s">
        <v>8223</v>
      </c>
      <c r="I2527" t="s">
        <v>8245</v>
      </c>
      <c r="J2527">
        <v>1340914571</v>
      </c>
      <c r="K2527" s="9">
        <f>(J2527/86400) + DATE(1970,1,1)</f>
        <v>41088.844571759255</v>
      </c>
      <c r="L2527">
        <v>1338322571</v>
      </c>
      <c r="M2527" s="9">
        <f>(L2527/86400) + DATE(1970,1,1)</f>
        <v>41058.844571759255</v>
      </c>
      <c r="N2527" s="18">
        <f>YEAR(M2527)</f>
        <v>2012</v>
      </c>
      <c r="O2527" s="18">
        <f xml:space="preserve"> ROUND((J2527-L2527)/86400, 0)</f>
        <v>30</v>
      </c>
      <c r="P2527" t="b">
        <v>0</v>
      </c>
      <c r="Q2527">
        <v>80</v>
      </c>
      <c r="R2527" s="14">
        <f>IFERROR(ROUND(E2527/Q2527,2), "N/A")</f>
        <v>100.33</v>
      </c>
      <c r="S2527" t="b">
        <v>1</v>
      </c>
      <c r="T2527" t="s">
        <v>8283</v>
      </c>
      <c r="U2527" t="s">
        <v>8312</v>
      </c>
    </row>
    <row r="2528" spans="1:21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s="12">
        <f>ROUND(E2528/D2528, 0)</f>
        <v>1</v>
      </c>
      <c r="G2528" t="s">
        <v>8218</v>
      </c>
      <c r="H2528" t="s">
        <v>8223</v>
      </c>
      <c r="I2528" t="s">
        <v>8245</v>
      </c>
      <c r="J2528">
        <v>1418014740</v>
      </c>
      <c r="K2528" s="9">
        <f>(J2528/86400) + DATE(1970,1,1)</f>
        <v>41981.207638888889</v>
      </c>
      <c r="L2528">
        <v>1415585474</v>
      </c>
      <c r="M2528" s="9">
        <f>(L2528/86400) + DATE(1970,1,1)</f>
        <v>41953.091134259259</v>
      </c>
      <c r="N2528" s="18">
        <f>YEAR(M2528)</f>
        <v>2014</v>
      </c>
      <c r="O2528" s="18">
        <f xml:space="preserve"> ROUND((J2528-L2528)/86400, 0)</f>
        <v>28</v>
      </c>
      <c r="P2528" t="b">
        <v>0</v>
      </c>
      <c r="Q2528">
        <v>33</v>
      </c>
      <c r="R2528" s="14">
        <f>IFERROR(ROUND(E2528/Q2528,2), "N/A")</f>
        <v>136.91</v>
      </c>
      <c r="S2528" t="b">
        <v>1</v>
      </c>
      <c r="T2528" t="s">
        <v>8283</v>
      </c>
      <c r="U2528" t="s">
        <v>8312</v>
      </c>
    </row>
    <row r="2529" spans="1:21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s="12">
        <f>ROUND(E2529/D2529, 0)</f>
        <v>1</v>
      </c>
      <c r="G2529" t="s">
        <v>8218</v>
      </c>
      <c r="H2529" t="s">
        <v>8223</v>
      </c>
      <c r="I2529" t="s">
        <v>8245</v>
      </c>
      <c r="J2529">
        <v>1382068740</v>
      </c>
      <c r="K2529" s="9">
        <f>(J2529/86400) + DATE(1970,1,1)</f>
        <v>41565.165972222225</v>
      </c>
      <c r="L2529">
        <v>1380477691</v>
      </c>
      <c r="M2529" s="9">
        <f>(L2529/86400) + DATE(1970,1,1)</f>
        <v>41546.75105324074</v>
      </c>
      <c r="N2529" s="18">
        <f>YEAR(M2529)</f>
        <v>2013</v>
      </c>
      <c r="O2529" s="18">
        <f xml:space="preserve"> ROUND((J2529-L2529)/86400, 0)</f>
        <v>18</v>
      </c>
      <c r="P2529" t="b">
        <v>0</v>
      </c>
      <c r="Q2529">
        <v>71</v>
      </c>
      <c r="R2529" s="14">
        <f>IFERROR(ROUND(E2529/Q2529,2), "N/A")</f>
        <v>57.54</v>
      </c>
      <c r="S2529" t="b">
        <v>1</v>
      </c>
      <c r="T2529" t="s">
        <v>8283</v>
      </c>
      <c r="U2529" t="s">
        <v>8312</v>
      </c>
    </row>
    <row r="2530" spans="1:21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s="12">
        <f>ROUND(E2530/D2530, 0)</f>
        <v>1</v>
      </c>
      <c r="G2530" t="s">
        <v>8218</v>
      </c>
      <c r="H2530" t="s">
        <v>8224</v>
      </c>
      <c r="I2530" t="s">
        <v>8246</v>
      </c>
      <c r="J2530">
        <v>1440068400</v>
      </c>
      <c r="K2530" s="9">
        <f>(J2530/86400) + DATE(1970,1,1)</f>
        <v>42236.458333333328</v>
      </c>
      <c r="L2530">
        <v>1438459303</v>
      </c>
      <c r="M2530" s="9">
        <f>(L2530/86400) + DATE(1970,1,1)</f>
        <v>42217.834525462968</v>
      </c>
      <c r="N2530" s="18">
        <f>YEAR(M2530)</f>
        <v>2015</v>
      </c>
      <c r="O2530" s="18">
        <f xml:space="preserve"> ROUND((J2530-L2530)/86400, 0)</f>
        <v>19</v>
      </c>
      <c r="P2530" t="b">
        <v>0</v>
      </c>
      <c r="Q2530">
        <v>81</v>
      </c>
      <c r="R2530" s="14">
        <f>IFERROR(ROUND(E2530/Q2530,2), "N/A")</f>
        <v>52.96</v>
      </c>
      <c r="S2530" t="b">
        <v>1</v>
      </c>
      <c r="T2530" t="s">
        <v>8283</v>
      </c>
      <c r="U2530" t="s">
        <v>8312</v>
      </c>
    </row>
    <row r="2531" spans="1:21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s="12">
        <f>ROUND(E2531/D2531, 0)</f>
        <v>1</v>
      </c>
      <c r="G2531" t="s">
        <v>8218</v>
      </c>
      <c r="H2531" t="s">
        <v>8223</v>
      </c>
      <c r="I2531" t="s">
        <v>8245</v>
      </c>
      <c r="J2531">
        <v>1332636975</v>
      </c>
      <c r="K2531" s="9">
        <f>(J2531/86400) + DATE(1970,1,1)</f>
        <v>40993.0390625</v>
      </c>
      <c r="L2531">
        <v>1328752575</v>
      </c>
      <c r="M2531" s="9">
        <f>(L2531/86400) + DATE(1970,1,1)</f>
        <v>40948.080729166664</v>
      </c>
      <c r="N2531" s="18">
        <f>YEAR(M2531)</f>
        <v>2012</v>
      </c>
      <c r="O2531" s="18">
        <f xml:space="preserve"> ROUND((J2531-L2531)/86400, 0)</f>
        <v>45</v>
      </c>
      <c r="P2531" t="b">
        <v>0</v>
      </c>
      <c r="Q2531">
        <v>76</v>
      </c>
      <c r="R2531" s="14">
        <f>IFERROR(ROUND(E2531/Q2531,2), "N/A")</f>
        <v>82.33</v>
      </c>
      <c r="S2531" t="b">
        <v>1</v>
      </c>
      <c r="T2531" t="s">
        <v>8283</v>
      </c>
      <c r="U2531" t="s">
        <v>8312</v>
      </c>
    </row>
    <row r="2532" spans="1:21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s="12">
        <f>ROUND(E2532/D2532, 0)</f>
        <v>1</v>
      </c>
      <c r="G2532" t="s">
        <v>8218</v>
      </c>
      <c r="H2532" t="s">
        <v>8223</v>
      </c>
      <c r="I2532" t="s">
        <v>8245</v>
      </c>
      <c r="J2532">
        <v>1429505400</v>
      </c>
      <c r="K2532" s="9">
        <f>(J2532/86400) + DATE(1970,1,1)</f>
        <v>42114.201388888891</v>
      </c>
      <c r="L2532">
        <v>1426711505</v>
      </c>
      <c r="M2532" s="9">
        <f>(L2532/86400) + DATE(1970,1,1)</f>
        <v>42081.864641203705</v>
      </c>
      <c r="N2532" s="18">
        <f>YEAR(M2532)</f>
        <v>2015</v>
      </c>
      <c r="O2532" s="18">
        <f xml:space="preserve"> ROUND((J2532-L2532)/86400, 0)</f>
        <v>32</v>
      </c>
      <c r="P2532" t="b">
        <v>0</v>
      </c>
      <c r="Q2532">
        <v>48</v>
      </c>
      <c r="R2532" s="14">
        <f>IFERROR(ROUND(E2532/Q2532,2), "N/A")</f>
        <v>135.41999999999999</v>
      </c>
      <c r="S2532" t="b">
        <v>1</v>
      </c>
      <c r="T2532" t="s">
        <v>8283</v>
      </c>
      <c r="U2532" t="s">
        <v>8312</v>
      </c>
    </row>
    <row r="2533" spans="1:21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s="12">
        <f>ROUND(E2533/D2533, 0)</f>
        <v>1</v>
      </c>
      <c r="G2533" t="s">
        <v>8218</v>
      </c>
      <c r="H2533" t="s">
        <v>8223</v>
      </c>
      <c r="I2533" t="s">
        <v>8245</v>
      </c>
      <c r="J2533">
        <v>1439611140</v>
      </c>
      <c r="K2533" s="9">
        <f>(J2533/86400) + DATE(1970,1,1)</f>
        <v>42231.165972222225</v>
      </c>
      <c r="L2533">
        <v>1437668354</v>
      </c>
      <c r="M2533" s="9">
        <f>(L2533/86400) + DATE(1970,1,1)</f>
        <v>42208.680023148147</v>
      </c>
      <c r="N2533" s="18">
        <f>YEAR(M2533)</f>
        <v>2015</v>
      </c>
      <c r="O2533" s="18">
        <f xml:space="preserve"> ROUND((J2533-L2533)/86400, 0)</f>
        <v>22</v>
      </c>
      <c r="P2533" t="b">
        <v>0</v>
      </c>
      <c r="Q2533">
        <v>61</v>
      </c>
      <c r="R2533" s="14">
        <f>IFERROR(ROUND(E2533/Q2533,2), "N/A")</f>
        <v>74.069999999999993</v>
      </c>
      <c r="S2533" t="b">
        <v>1</v>
      </c>
      <c r="T2533" t="s">
        <v>8283</v>
      </c>
      <c r="U2533" t="s">
        <v>8312</v>
      </c>
    </row>
    <row r="2534" spans="1:21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s="12">
        <f>ROUND(E2534/D2534, 0)</f>
        <v>1</v>
      </c>
      <c r="G2534" t="s">
        <v>8218</v>
      </c>
      <c r="H2534" t="s">
        <v>8223</v>
      </c>
      <c r="I2534" t="s">
        <v>8245</v>
      </c>
      <c r="J2534">
        <v>1345148566</v>
      </c>
      <c r="K2534" s="9">
        <f>(J2534/86400) + DATE(1970,1,1)</f>
        <v>41137.849143518521</v>
      </c>
      <c r="L2534">
        <v>1342556566</v>
      </c>
      <c r="M2534" s="9">
        <f>(L2534/86400) + DATE(1970,1,1)</f>
        <v>41107.849143518521</v>
      </c>
      <c r="N2534" s="18">
        <f>YEAR(M2534)</f>
        <v>2012</v>
      </c>
      <c r="O2534" s="18">
        <f xml:space="preserve"> ROUND((J2534-L2534)/86400, 0)</f>
        <v>30</v>
      </c>
      <c r="P2534" t="b">
        <v>0</v>
      </c>
      <c r="Q2534">
        <v>60</v>
      </c>
      <c r="R2534" s="14">
        <f>IFERROR(ROUND(E2534/Q2534,2), "N/A")</f>
        <v>84.08</v>
      </c>
      <c r="S2534" t="b">
        <v>1</v>
      </c>
      <c r="T2534" t="s">
        <v>8283</v>
      </c>
      <c r="U2534" t="s">
        <v>8312</v>
      </c>
    </row>
    <row r="2535" spans="1:21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s="12">
        <f>ROUND(E2535/D2535, 0)</f>
        <v>1</v>
      </c>
      <c r="G2535" t="s">
        <v>8218</v>
      </c>
      <c r="H2535" t="s">
        <v>8223</v>
      </c>
      <c r="I2535" t="s">
        <v>8245</v>
      </c>
      <c r="J2535">
        <v>1362160868</v>
      </c>
      <c r="K2535" s="9">
        <f>(J2535/86400) + DATE(1970,1,1)</f>
        <v>41334.750787037039</v>
      </c>
      <c r="L2535">
        <v>1359568911</v>
      </c>
      <c r="M2535" s="9">
        <f>(L2535/86400) + DATE(1970,1,1)</f>
        <v>41304.751284722224</v>
      </c>
      <c r="N2535" s="18">
        <f>YEAR(M2535)</f>
        <v>2013</v>
      </c>
      <c r="O2535" s="18">
        <f xml:space="preserve"> ROUND((J2535-L2535)/86400, 0)</f>
        <v>30</v>
      </c>
      <c r="P2535" t="b">
        <v>0</v>
      </c>
      <c r="Q2535">
        <v>136</v>
      </c>
      <c r="R2535" s="14">
        <f>IFERROR(ROUND(E2535/Q2535,2), "N/A")</f>
        <v>61.03</v>
      </c>
      <c r="S2535" t="b">
        <v>1</v>
      </c>
      <c r="T2535" t="s">
        <v>8283</v>
      </c>
      <c r="U2535" t="s">
        <v>8312</v>
      </c>
    </row>
    <row r="2536" spans="1:21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s="12">
        <f>ROUND(E2536/D2536, 0)</f>
        <v>1</v>
      </c>
      <c r="G2536" t="s">
        <v>8218</v>
      </c>
      <c r="H2536" t="s">
        <v>8223</v>
      </c>
      <c r="I2536" t="s">
        <v>8245</v>
      </c>
      <c r="J2536">
        <v>1262325600</v>
      </c>
      <c r="K2536" s="9">
        <f>(J2536/86400) + DATE(1970,1,1)</f>
        <v>40179.25</v>
      </c>
      <c r="L2536">
        <v>1257871712</v>
      </c>
      <c r="M2536" s="9">
        <f>(L2536/86400) + DATE(1970,1,1)</f>
        <v>40127.700370370367</v>
      </c>
      <c r="N2536" s="18">
        <f>YEAR(M2536)</f>
        <v>2009</v>
      </c>
      <c r="O2536" s="18">
        <f xml:space="preserve"> ROUND((J2536-L2536)/86400, 0)</f>
        <v>52</v>
      </c>
      <c r="P2536" t="b">
        <v>0</v>
      </c>
      <c r="Q2536">
        <v>14</v>
      </c>
      <c r="R2536" s="14">
        <f>IFERROR(ROUND(E2536/Q2536,2), "N/A")</f>
        <v>150</v>
      </c>
      <c r="S2536" t="b">
        <v>1</v>
      </c>
      <c r="T2536" t="s">
        <v>8283</v>
      </c>
      <c r="U2536" t="s">
        <v>8312</v>
      </c>
    </row>
    <row r="2537" spans="1:21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s="12">
        <f>ROUND(E2537/D2537, 0)</f>
        <v>1</v>
      </c>
      <c r="G2537" t="s">
        <v>8218</v>
      </c>
      <c r="H2537" t="s">
        <v>8223</v>
      </c>
      <c r="I2537" t="s">
        <v>8245</v>
      </c>
      <c r="J2537">
        <v>1417463945</v>
      </c>
      <c r="K2537" s="9">
        <f>(J2537/86400) + DATE(1970,1,1)</f>
        <v>41974.832696759258</v>
      </c>
      <c r="L2537">
        <v>1414781945</v>
      </c>
      <c r="M2537" s="9">
        <f>(L2537/86400) + DATE(1970,1,1)</f>
        <v>41943.791030092594</v>
      </c>
      <c r="N2537" s="18">
        <f>YEAR(M2537)</f>
        <v>2014</v>
      </c>
      <c r="O2537" s="18">
        <f xml:space="preserve"> ROUND((J2537-L2537)/86400, 0)</f>
        <v>31</v>
      </c>
      <c r="P2537" t="b">
        <v>0</v>
      </c>
      <c r="Q2537">
        <v>78</v>
      </c>
      <c r="R2537" s="14">
        <f>IFERROR(ROUND(E2537/Q2537,2), "N/A")</f>
        <v>266.08999999999997</v>
      </c>
      <c r="S2537" t="b">
        <v>1</v>
      </c>
      <c r="T2537" t="s">
        <v>8283</v>
      </c>
      <c r="U2537" t="s">
        <v>8312</v>
      </c>
    </row>
    <row r="2538" spans="1:21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s="12">
        <f>ROUND(E2538/D2538, 0)</f>
        <v>1</v>
      </c>
      <c r="G2538" t="s">
        <v>8218</v>
      </c>
      <c r="H2538" t="s">
        <v>8223</v>
      </c>
      <c r="I2538" t="s">
        <v>8245</v>
      </c>
      <c r="J2538">
        <v>1375151566</v>
      </c>
      <c r="K2538" s="9">
        <f>(J2538/86400) + DATE(1970,1,1)</f>
        <v>41485.106087962966</v>
      </c>
      <c r="L2538">
        <v>1373337166</v>
      </c>
      <c r="M2538" s="9">
        <f>(L2538/86400) + DATE(1970,1,1)</f>
        <v>41464.106087962966</v>
      </c>
      <c r="N2538" s="18">
        <f>YEAR(M2538)</f>
        <v>2013</v>
      </c>
      <c r="O2538" s="18">
        <f xml:space="preserve"> ROUND((J2538-L2538)/86400, 0)</f>
        <v>21</v>
      </c>
      <c r="P2538" t="b">
        <v>0</v>
      </c>
      <c r="Q2538">
        <v>4</v>
      </c>
      <c r="R2538" s="14">
        <f>IFERROR(ROUND(E2538/Q2538,2), "N/A")</f>
        <v>7.25</v>
      </c>
      <c r="S2538" t="b">
        <v>1</v>
      </c>
      <c r="T2538" t="s">
        <v>8283</v>
      </c>
      <c r="U2538" t="s">
        <v>8312</v>
      </c>
    </row>
    <row r="2539" spans="1:21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s="12">
        <f>ROUND(E2539/D2539, 0)</f>
        <v>1</v>
      </c>
      <c r="G2539" t="s">
        <v>8218</v>
      </c>
      <c r="H2539" t="s">
        <v>8223</v>
      </c>
      <c r="I2539" t="s">
        <v>8245</v>
      </c>
      <c r="J2539">
        <v>1312212855</v>
      </c>
      <c r="K2539" s="9">
        <f>(J2539/86400) + DATE(1970,1,1)</f>
        <v>40756.648784722223</v>
      </c>
      <c r="L2539">
        <v>1307028855</v>
      </c>
      <c r="M2539" s="9">
        <f>(L2539/86400) + DATE(1970,1,1)</f>
        <v>40696.648784722223</v>
      </c>
      <c r="N2539" s="18">
        <f>YEAR(M2539)</f>
        <v>2011</v>
      </c>
      <c r="O2539" s="18">
        <f xml:space="preserve"> ROUND((J2539-L2539)/86400, 0)</f>
        <v>60</v>
      </c>
      <c r="P2539" t="b">
        <v>0</v>
      </c>
      <c r="Q2539">
        <v>11</v>
      </c>
      <c r="R2539" s="14">
        <f>IFERROR(ROUND(E2539/Q2539,2), "N/A")</f>
        <v>100</v>
      </c>
      <c r="S2539" t="b">
        <v>1</v>
      </c>
      <c r="T2539" t="s">
        <v>8283</v>
      </c>
      <c r="U2539" t="s">
        <v>8312</v>
      </c>
    </row>
    <row r="2540" spans="1:21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s="12">
        <f>ROUND(E2540/D2540, 0)</f>
        <v>1</v>
      </c>
      <c r="G2540" t="s">
        <v>8218</v>
      </c>
      <c r="H2540" t="s">
        <v>8223</v>
      </c>
      <c r="I2540" t="s">
        <v>8245</v>
      </c>
      <c r="J2540">
        <v>1361681940</v>
      </c>
      <c r="K2540" s="9">
        <f>(J2540/86400) + DATE(1970,1,1)</f>
        <v>41329.207638888889</v>
      </c>
      <c r="L2540">
        <v>1359029661</v>
      </c>
      <c r="M2540" s="9">
        <f>(L2540/86400) + DATE(1970,1,1)</f>
        <v>41298.509965277779</v>
      </c>
      <c r="N2540" s="18">
        <f>YEAR(M2540)</f>
        <v>2013</v>
      </c>
      <c r="O2540" s="18">
        <f xml:space="preserve"> ROUND((J2540-L2540)/86400, 0)</f>
        <v>31</v>
      </c>
      <c r="P2540" t="b">
        <v>0</v>
      </c>
      <c r="Q2540">
        <v>185</v>
      </c>
      <c r="R2540" s="14">
        <f>IFERROR(ROUND(E2540/Q2540,2), "N/A")</f>
        <v>109.96</v>
      </c>
      <c r="S2540" t="b">
        <v>1</v>
      </c>
      <c r="T2540" t="s">
        <v>8283</v>
      </c>
      <c r="U2540" t="s">
        <v>8312</v>
      </c>
    </row>
    <row r="2541" spans="1:21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s="12">
        <f>ROUND(E2541/D2541, 0)</f>
        <v>1</v>
      </c>
      <c r="G2541" t="s">
        <v>8218</v>
      </c>
      <c r="H2541" t="s">
        <v>8223</v>
      </c>
      <c r="I2541" t="s">
        <v>8245</v>
      </c>
      <c r="J2541">
        <v>1422913152</v>
      </c>
      <c r="K2541" s="9">
        <f>(J2541/86400) + DATE(1970,1,1)</f>
        <v>42037.902222222227</v>
      </c>
      <c r="L2541">
        <v>1417729152</v>
      </c>
      <c r="M2541" s="9">
        <f>(L2541/86400) + DATE(1970,1,1)</f>
        <v>41977.902222222227</v>
      </c>
      <c r="N2541" s="18">
        <f>YEAR(M2541)</f>
        <v>2014</v>
      </c>
      <c r="O2541" s="18">
        <f xml:space="preserve"> ROUND((J2541-L2541)/86400, 0)</f>
        <v>60</v>
      </c>
      <c r="P2541" t="b">
        <v>0</v>
      </c>
      <c r="Q2541">
        <v>59</v>
      </c>
      <c r="R2541" s="14">
        <f>IFERROR(ROUND(E2541/Q2541,2), "N/A")</f>
        <v>169.92</v>
      </c>
      <c r="S2541" t="b">
        <v>1</v>
      </c>
      <c r="T2541" t="s">
        <v>8283</v>
      </c>
      <c r="U2541" t="s">
        <v>8312</v>
      </c>
    </row>
    <row r="2542" spans="1:21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s="12">
        <f>ROUND(E2542/D2542, 0)</f>
        <v>1</v>
      </c>
      <c r="G2542" t="s">
        <v>8218</v>
      </c>
      <c r="H2542" t="s">
        <v>8223</v>
      </c>
      <c r="I2542" t="s">
        <v>8245</v>
      </c>
      <c r="J2542">
        <v>1319904721</v>
      </c>
      <c r="K2542" s="9">
        <f>(J2542/86400) + DATE(1970,1,1)</f>
        <v>40845.675011574072</v>
      </c>
      <c r="L2542">
        <v>1314720721</v>
      </c>
      <c r="M2542" s="9">
        <f>(L2542/86400) + DATE(1970,1,1)</f>
        <v>40785.675011574072</v>
      </c>
      <c r="N2542" s="18">
        <f>YEAR(M2542)</f>
        <v>2011</v>
      </c>
      <c r="O2542" s="18">
        <f xml:space="preserve"> ROUND((J2542-L2542)/86400, 0)</f>
        <v>60</v>
      </c>
      <c r="P2542" t="b">
        <v>0</v>
      </c>
      <c r="Q2542">
        <v>27</v>
      </c>
      <c r="R2542" s="14">
        <f>IFERROR(ROUND(E2542/Q2542,2), "N/A")</f>
        <v>95.74</v>
      </c>
      <c r="S2542" t="b">
        <v>1</v>
      </c>
      <c r="T2542" t="s">
        <v>8283</v>
      </c>
      <c r="U2542" t="s">
        <v>8312</v>
      </c>
    </row>
    <row r="2543" spans="1:21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s="12">
        <f>ROUND(E2543/D2543, 0)</f>
        <v>1</v>
      </c>
      <c r="G2543" t="s">
        <v>8218</v>
      </c>
      <c r="H2543" t="s">
        <v>8224</v>
      </c>
      <c r="I2543" t="s">
        <v>8246</v>
      </c>
      <c r="J2543">
        <v>1380192418</v>
      </c>
      <c r="K2543" s="9">
        <f>(J2543/86400) + DATE(1970,1,1)</f>
        <v>41543.449282407411</v>
      </c>
      <c r="L2543">
        <v>1375008418</v>
      </c>
      <c r="M2543" s="9">
        <f>(L2543/86400) + DATE(1970,1,1)</f>
        <v>41483.449282407411</v>
      </c>
      <c r="N2543" s="18">
        <f>YEAR(M2543)</f>
        <v>2013</v>
      </c>
      <c r="O2543" s="18">
        <f xml:space="preserve"> ROUND((J2543-L2543)/86400, 0)</f>
        <v>60</v>
      </c>
      <c r="P2543" t="b">
        <v>0</v>
      </c>
      <c r="Q2543">
        <v>63</v>
      </c>
      <c r="R2543" s="14">
        <f>IFERROR(ROUND(E2543/Q2543,2), "N/A")</f>
        <v>59.46</v>
      </c>
      <c r="S2543" t="b">
        <v>1</v>
      </c>
      <c r="T2543" t="s">
        <v>8283</v>
      </c>
      <c r="U2543" t="s">
        <v>8312</v>
      </c>
    </row>
    <row r="2544" spans="1:21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s="12">
        <f>ROUND(E2544/D2544, 0)</f>
        <v>1</v>
      </c>
      <c r="G2544" t="s">
        <v>8218</v>
      </c>
      <c r="H2544" t="s">
        <v>8223</v>
      </c>
      <c r="I2544" t="s">
        <v>8245</v>
      </c>
      <c r="J2544">
        <v>1380599940</v>
      </c>
      <c r="K2544" s="9">
        <f>(J2544/86400) + DATE(1970,1,1)</f>
        <v>41548.165972222225</v>
      </c>
      <c r="L2544">
        <v>1377252857</v>
      </c>
      <c r="M2544" s="9">
        <f>(L2544/86400) + DATE(1970,1,1)</f>
        <v>41509.426585648151</v>
      </c>
      <c r="N2544" s="18">
        <f>YEAR(M2544)</f>
        <v>2013</v>
      </c>
      <c r="O2544" s="18">
        <f xml:space="preserve"> ROUND((J2544-L2544)/86400, 0)</f>
        <v>39</v>
      </c>
      <c r="P2544" t="b">
        <v>0</v>
      </c>
      <c r="Q2544">
        <v>13</v>
      </c>
      <c r="R2544" s="14">
        <f>IFERROR(ROUND(E2544/Q2544,2), "N/A")</f>
        <v>55.77</v>
      </c>
      <c r="S2544" t="b">
        <v>1</v>
      </c>
      <c r="T2544" t="s">
        <v>8283</v>
      </c>
      <c r="U2544" t="s">
        <v>8312</v>
      </c>
    </row>
    <row r="2545" spans="1:21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s="12">
        <f>ROUND(E2545/D2545, 0)</f>
        <v>2</v>
      </c>
      <c r="G2545" t="s">
        <v>8218</v>
      </c>
      <c r="H2545" t="s">
        <v>8223</v>
      </c>
      <c r="I2545" t="s">
        <v>8245</v>
      </c>
      <c r="J2545">
        <v>1293937200</v>
      </c>
      <c r="K2545" s="9">
        <f>(J2545/86400) + DATE(1970,1,1)</f>
        <v>40545.125</v>
      </c>
      <c r="L2545">
        <v>1291257298</v>
      </c>
      <c r="M2545" s="9">
        <f>(L2545/86400) + DATE(1970,1,1)</f>
        <v>40514.107615740737</v>
      </c>
      <c r="N2545" s="18">
        <f>YEAR(M2545)</f>
        <v>2010</v>
      </c>
      <c r="O2545" s="18">
        <f xml:space="preserve"> ROUND((J2545-L2545)/86400, 0)</f>
        <v>31</v>
      </c>
      <c r="P2545" t="b">
        <v>0</v>
      </c>
      <c r="Q2545">
        <v>13</v>
      </c>
      <c r="R2545" s="14">
        <f>IFERROR(ROUND(E2545/Q2545,2), "N/A")</f>
        <v>30.08</v>
      </c>
      <c r="S2545" t="b">
        <v>1</v>
      </c>
      <c r="T2545" t="s">
        <v>8283</v>
      </c>
      <c r="U2545" t="s">
        <v>8312</v>
      </c>
    </row>
    <row r="2546" spans="1:21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s="12">
        <f>ROUND(E2546/D2546, 0)</f>
        <v>1</v>
      </c>
      <c r="G2546" t="s">
        <v>8218</v>
      </c>
      <c r="H2546" t="s">
        <v>8223</v>
      </c>
      <c r="I2546" t="s">
        <v>8245</v>
      </c>
      <c r="J2546">
        <v>1341750569</v>
      </c>
      <c r="K2546" s="9">
        <f>(J2546/86400) + DATE(1970,1,1)</f>
        <v>41098.520474537036</v>
      </c>
      <c r="L2546">
        <v>1339158569</v>
      </c>
      <c r="M2546" s="9">
        <f>(L2546/86400) + DATE(1970,1,1)</f>
        <v>41068.520474537036</v>
      </c>
      <c r="N2546" s="18">
        <f>YEAR(M2546)</f>
        <v>2012</v>
      </c>
      <c r="O2546" s="18">
        <f xml:space="preserve"> ROUND((J2546-L2546)/86400, 0)</f>
        <v>30</v>
      </c>
      <c r="P2546" t="b">
        <v>0</v>
      </c>
      <c r="Q2546">
        <v>57</v>
      </c>
      <c r="R2546" s="14">
        <f>IFERROR(ROUND(E2546/Q2546,2), "N/A")</f>
        <v>88.44</v>
      </c>
      <c r="S2546" t="b">
        <v>1</v>
      </c>
      <c r="T2546" t="s">
        <v>8283</v>
      </c>
      <c r="U2546" t="s">
        <v>8312</v>
      </c>
    </row>
    <row r="2547" spans="1:21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s="12">
        <f>ROUND(E2547/D2547, 0)</f>
        <v>2</v>
      </c>
      <c r="G2547" t="s">
        <v>8218</v>
      </c>
      <c r="H2547" t="s">
        <v>8223</v>
      </c>
      <c r="I2547" t="s">
        <v>8245</v>
      </c>
      <c r="J2547">
        <v>1424997000</v>
      </c>
      <c r="K2547" s="9">
        <f>(J2547/86400) + DATE(1970,1,1)</f>
        <v>42062.020833333328</v>
      </c>
      <c r="L2547">
        <v>1421983138</v>
      </c>
      <c r="M2547" s="9">
        <f>(L2547/86400) + DATE(1970,1,1)</f>
        <v>42027.138171296298</v>
      </c>
      <c r="N2547" s="18">
        <f>YEAR(M2547)</f>
        <v>2015</v>
      </c>
      <c r="O2547" s="18">
        <f xml:space="preserve"> ROUND((J2547-L2547)/86400, 0)</f>
        <v>35</v>
      </c>
      <c r="P2547" t="b">
        <v>0</v>
      </c>
      <c r="Q2547">
        <v>61</v>
      </c>
      <c r="R2547" s="14">
        <f>IFERROR(ROUND(E2547/Q2547,2), "N/A")</f>
        <v>64.03</v>
      </c>
      <c r="S2547" t="b">
        <v>1</v>
      </c>
      <c r="T2547" t="s">
        <v>8283</v>
      </c>
      <c r="U2547" t="s">
        <v>8312</v>
      </c>
    </row>
    <row r="2548" spans="1:21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s="12">
        <f>ROUND(E2548/D2548, 0)</f>
        <v>1</v>
      </c>
      <c r="G2548" t="s">
        <v>8218</v>
      </c>
      <c r="H2548" t="s">
        <v>8223</v>
      </c>
      <c r="I2548" t="s">
        <v>8245</v>
      </c>
      <c r="J2548">
        <v>1380949200</v>
      </c>
      <c r="K2548" s="9">
        <f>(J2548/86400) + DATE(1970,1,1)</f>
        <v>41552.208333333336</v>
      </c>
      <c r="L2548">
        <v>1378586179</v>
      </c>
      <c r="M2548" s="9">
        <f>(L2548/86400) + DATE(1970,1,1)</f>
        <v>41524.858553240745</v>
      </c>
      <c r="N2548" s="18">
        <f>YEAR(M2548)</f>
        <v>2013</v>
      </c>
      <c r="O2548" s="18">
        <f xml:space="preserve"> ROUND((J2548-L2548)/86400, 0)</f>
        <v>27</v>
      </c>
      <c r="P2548" t="b">
        <v>0</v>
      </c>
      <c r="Q2548">
        <v>65</v>
      </c>
      <c r="R2548" s="14">
        <f>IFERROR(ROUND(E2548/Q2548,2), "N/A")</f>
        <v>60.15</v>
      </c>
      <c r="S2548" t="b">
        <v>1</v>
      </c>
      <c r="T2548" t="s">
        <v>8283</v>
      </c>
      <c r="U2548" t="s">
        <v>8312</v>
      </c>
    </row>
    <row r="2549" spans="1:21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s="12">
        <f>ROUND(E2549/D2549, 0)</f>
        <v>1</v>
      </c>
      <c r="G2549" t="s">
        <v>8218</v>
      </c>
      <c r="H2549" t="s">
        <v>8223</v>
      </c>
      <c r="I2549" t="s">
        <v>8245</v>
      </c>
      <c r="J2549">
        <v>1333560803</v>
      </c>
      <c r="K2549" s="9">
        <f>(J2549/86400) + DATE(1970,1,1)</f>
        <v>41003.731516203705</v>
      </c>
      <c r="L2549">
        <v>1330972403</v>
      </c>
      <c r="M2549" s="9">
        <f>(L2549/86400) + DATE(1970,1,1)</f>
        <v>40973.773182870369</v>
      </c>
      <c r="N2549" s="18">
        <f>YEAR(M2549)</f>
        <v>2012</v>
      </c>
      <c r="O2549" s="18">
        <f xml:space="preserve"> ROUND((J2549-L2549)/86400, 0)</f>
        <v>30</v>
      </c>
      <c r="P2549" t="b">
        <v>0</v>
      </c>
      <c r="Q2549">
        <v>134</v>
      </c>
      <c r="R2549" s="14">
        <f>IFERROR(ROUND(E2549/Q2549,2), "N/A")</f>
        <v>49.19</v>
      </c>
      <c r="S2549" t="b">
        <v>1</v>
      </c>
      <c r="T2549" t="s">
        <v>8283</v>
      </c>
      <c r="U2549" t="s">
        <v>8312</v>
      </c>
    </row>
    <row r="2550" spans="1:21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s="12">
        <f>ROUND(E2550/D2550, 0)</f>
        <v>1</v>
      </c>
      <c r="G2550" t="s">
        <v>8218</v>
      </c>
      <c r="H2550" t="s">
        <v>8229</v>
      </c>
      <c r="I2550" t="s">
        <v>8248</v>
      </c>
      <c r="J2550">
        <v>1475209620</v>
      </c>
      <c r="K2550" s="9">
        <f>(J2550/86400) + DATE(1970,1,1)</f>
        <v>42643.185416666667</v>
      </c>
      <c r="L2550">
        <v>1473087637</v>
      </c>
      <c r="M2550" s="9">
        <f>(L2550/86400) + DATE(1970,1,1)</f>
        <v>42618.625428240739</v>
      </c>
      <c r="N2550" s="18">
        <f>YEAR(M2550)</f>
        <v>2016</v>
      </c>
      <c r="O2550" s="18">
        <f xml:space="preserve"> ROUND((J2550-L2550)/86400, 0)</f>
        <v>25</v>
      </c>
      <c r="P2550" t="b">
        <v>0</v>
      </c>
      <c r="Q2550">
        <v>37</v>
      </c>
      <c r="R2550" s="14">
        <f>IFERROR(ROUND(E2550/Q2550,2), "N/A")</f>
        <v>165.16</v>
      </c>
      <c r="S2550" t="b">
        <v>1</v>
      </c>
      <c r="T2550" t="s">
        <v>8283</v>
      </c>
      <c r="U2550" t="s">
        <v>8312</v>
      </c>
    </row>
    <row r="2551" spans="1:21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s="12">
        <f>ROUND(E2551/D2551, 0)</f>
        <v>1</v>
      </c>
      <c r="G2551" t="s">
        <v>8218</v>
      </c>
      <c r="H2551" t="s">
        <v>8224</v>
      </c>
      <c r="I2551" t="s">
        <v>8246</v>
      </c>
      <c r="J2551">
        <v>1370019600</v>
      </c>
      <c r="K2551" s="9">
        <f>(J2551/86400) + DATE(1970,1,1)</f>
        <v>41425.708333333336</v>
      </c>
      <c r="L2551">
        <v>1366999870</v>
      </c>
      <c r="M2551" s="9">
        <f>(L2551/86400) + DATE(1970,1,1)</f>
        <v>41390.757754629631</v>
      </c>
      <c r="N2551" s="18">
        <f>YEAR(M2551)</f>
        <v>2013</v>
      </c>
      <c r="O2551" s="18">
        <f xml:space="preserve"> ROUND((J2551-L2551)/86400, 0)</f>
        <v>35</v>
      </c>
      <c r="P2551" t="b">
        <v>0</v>
      </c>
      <c r="Q2551">
        <v>37</v>
      </c>
      <c r="R2551" s="14">
        <f>IFERROR(ROUND(E2551/Q2551,2), "N/A")</f>
        <v>43.62</v>
      </c>
      <c r="S2551" t="b">
        <v>1</v>
      </c>
      <c r="T2551" t="s">
        <v>8283</v>
      </c>
      <c r="U2551" t="s">
        <v>8312</v>
      </c>
    </row>
    <row r="2552" spans="1:21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s="12">
        <f>ROUND(E2552/D2552, 0)</f>
        <v>1</v>
      </c>
      <c r="G2552" t="s">
        <v>8218</v>
      </c>
      <c r="H2552" t="s">
        <v>8223</v>
      </c>
      <c r="I2552" t="s">
        <v>8245</v>
      </c>
      <c r="J2552">
        <v>1444276740</v>
      </c>
      <c r="K2552" s="9">
        <f>(J2552/86400) + DATE(1970,1,1)</f>
        <v>42285.165972222225</v>
      </c>
      <c r="L2552">
        <v>1439392406</v>
      </c>
      <c r="M2552" s="9">
        <f>(L2552/86400) + DATE(1970,1,1)</f>
        <v>42228.634328703702</v>
      </c>
      <c r="N2552" s="18">
        <f>YEAR(M2552)</f>
        <v>2015</v>
      </c>
      <c r="O2552" s="18">
        <f xml:space="preserve"> ROUND((J2552-L2552)/86400, 0)</f>
        <v>57</v>
      </c>
      <c r="P2552" t="b">
        <v>0</v>
      </c>
      <c r="Q2552">
        <v>150</v>
      </c>
      <c r="R2552" s="14">
        <f>IFERROR(ROUND(E2552/Q2552,2), "N/A")</f>
        <v>43.7</v>
      </c>
      <c r="S2552" t="b">
        <v>1</v>
      </c>
      <c r="T2552" t="s">
        <v>8283</v>
      </c>
      <c r="U2552" t="s">
        <v>8312</v>
      </c>
    </row>
    <row r="2553" spans="1:21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s="12">
        <f>ROUND(E2553/D2553, 0)</f>
        <v>1</v>
      </c>
      <c r="G2553" t="s">
        <v>8218</v>
      </c>
      <c r="H2553" t="s">
        <v>8223</v>
      </c>
      <c r="I2553" t="s">
        <v>8245</v>
      </c>
      <c r="J2553">
        <v>1332362880</v>
      </c>
      <c r="K2553" s="9">
        <f>(J2553/86400) + DATE(1970,1,1)</f>
        <v>40989.866666666669</v>
      </c>
      <c r="L2553">
        <v>1329890585</v>
      </c>
      <c r="M2553" s="9">
        <f>(L2553/86400) + DATE(1970,1,1)</f>
        <v>40961.252141203702</v>
      </c>
      <c r="N2553" s="18">
        <f>YEAR(M2553)</f>
        <v>2012</v>
      </c>
      <c r="O2553" s="18">
        <f xml:space="preserve"> ROUND((J2553-L2553)/86400, 0)</f>
        <v>29</v>
      </c>
      <c r="P2553" t="b">
        <v>0</v>
      </c>
      <c r="Q2553">
        <v>56</v>
      </c>
      <c r="R2553" s="14">
        <f>IFERROR(ROUND(E2553/Q2553,2), "N/A")</f>
        <v>67.42</v>
      </c>
      <c r="S2553" t="b">
        <v>1</v>
      </c>
      <c r="T2553" t="s">
        <v>8283</v>
      </c>
      <c r="U2553" t="s">
        <v>8312</v>
      </c>
    </row>
    <row r="2554" spans="1:21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s="12">
        <f>ROUND(E2554/D2554, 0)</f>
        <v>1</v>
      </c>
      <c r="G2554" t="s">
        <v>8218</v>
      </c>
      <c r="H2554" t="s">
        <v>8223</v>
      </c>
      <c r="I2554" t="s">
        <v>8245</v>
      </c>
      <c r="J2554">
        <v>1488741981</v>
      </c>
      <c r="K2554" s="9">
        <f>(J2554/86400) + DATE(1970,1,1)</f>
        <v>42799.809965277775</v>
      </c>
      <c r="L2554">
        <v>1486149981</v>
      </c>
      <c r="M2554" s="9">
        <f>(L2554/86400) + DATE(1970,1,1)</f>
        <v>42769.809965277775</v>
      </c>
      <c r="N2554" s="18">
        <f>YEAR(M2554)</f>
        <v>2017</v>
      </c>
      <c r="O2554" s="18">
        <f xml:space="preserve"> ROUND((J2554-L2554)/86400, 0)</f>
        <v>30</v>
      </c>
      <c r="P2554" t="b">
        <v>0</v>
      </c>
      <c r="Q2554">
        <v>18</v>
      </c>
      <c r="R2554" s="14">
        <f>IFERROR(ROUND(E2554/Q2554,2), "N/A")</f>
        <v>177.5</v>
      </c>
      <c r="S2554" t="b">
        <v>1</v>
      </c>
      <c r="T2554" t="s">
        <v>8283</v>
      </c>
      <c r="U2554" t="s">
        <v>8312</v>
      </c>
    </row>
    <row r="2555" spans="1:21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s="12">
        <f>ROUND(E2555/D2555, 0)</f>
        <v>2</v>
      </c>
      <c r="G2555" t="s">
        <v>8218</v>
      </c>
      <c r="H2555" t="s">
        <v>8223</v>
      </c>
      <c r="I2555" t="s">
        <v>8245</v>
      </c>
      <c r="J2555">
        <v>1348202807</v>
      </c>
      <c r="K2555" s="9">
        <f>(J2555/86400) + DATE(1970,1,1)</f>
        <v>41173.199155092589</v>
      </c>
      <c r="L2555">
        <v>1343018807</v>
      </c>
      <c r="M2555" s="9">
        <f>(L2555/86400) + DATE(1970,1,1)</f>
        <v>41113.199155092589</v>
      </c>
      <c r="N2555" s="18">
        <f>YEAR(M2555)</f>
        <v>2012</v>
      </c>
      <c r="O2555" s="18">
        <f xml:space="preserve"> ROUND((J2555-L2555)/86400, 0)</f>
        <v>60</v>
      </c>
      <c r="P2555" t="b">
        <v>0</v>
      </c>
      <c r="Q2555">
        <v>60</v>
      </c>
      <c r="R2555" s="14">
        <f>IFERROR(ROUND(E2555/Q2555,2), "N/A")</f>
        <v>38.880000000000003</v>
      </c>
      <c r="S2555" t="b">
        <v>1</v>
      </c>
      <c r="T2555" t="s">
        <v>8283</v>
      </c>
      <c r="U2555" t="s">
        <v>8312</v>
      </c>
    </row>
    <row r="2556" spans="1:21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s="12">
        <f>ROUND(E2556/D2556, 0)</f>
        <v>1</v>
      </c>
      <c r="G2556" t="s">
        <v>8218</v>
      </c>
      <c r="H2556" t="s">
        <v>8223</v>
      </c>
      <c r="I2556" t="s">
        <v>8245</v>
      </c>
      <c r="J2556">
        <v>1433131140</v>
      </c>
      <c r="K2556" s="9">
        <f>(J2556/86400) + DATE(1970,1,1)</f>
        <v>42156.165972222225</v>
      </c>
      <c r="L2556">
        <v>1430445163</v>
      </c>
      <c r="M2556" s="9">
        <f>(L2556/86400) + DATE(1970,1,1)</f>
        <v>42125.078275462962</v>
      </c>
      <c r="N2556" s="18">
        <f>YEAR(M2556)</f>
        <v>2015</v>
      </c>
      <c r="O2556" s="18">
        <f xml:space="preserve"> ROUND((J2556-L2556)/86400, 0)</f>
        <v>31</v>
      </c>
      <c r="P2556" t="b">
        <v>0</v>
      </c>
      <c r="Q2556">
        <v>67</v>
      </c>
      <c r="R2556" s="14">
        <f>IFERROR(ROUND(E2556/Q2556,2), "N/A")</f>
        <v>54.99</v>
      </c>
      <c r="S2556" t="b">
        <v>1</v>
      </c>
      <c r="T2556" t="s">
        <v>8283</v>
      </c>
      <c r="U2556" t="s">
        <v>8312</v>
      </c>
    </row>
    <row r="2557" spans="1:21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s="12">
        <f>ROUND(E2557/D2557, 0)</f>
        <v>1</v>
      </c>
      <c r="G2557" t="s">
        <v>8218</v>
      </c>
      <c r="H2557" t="s">
        <v>8223</v>
      </c>
      <c r="I2557" t="s">
        <v>8245</v>
      </c>
      <c r="J2557">
        <v>1338219793</v>
      </c>
      <c r="K2557" s="9">
        <f>(J2557/86400) + DATE(1970,1,1)</f>
        <v>41057.655011574076</v>
      </c>
      <c r="L2557">
        <v>1335541393</v>
      </c>
      <c r="M2557" s="9">
        <f>(L2557/86400) + DATE(1970,1,1)</f>
        <v>41026.655011574076</v>
      </c>
      <c r="N2557" s="18">
        <f>YEAR(M2557)</f>
        <v>2012</v>
      </c>
      <c r="O2557" s="18">
        <f xml:space="preserve"> ROUND((J2557-L2557)/86400, 0)</f>
        <v>31</v>
      </c>
      <c r="P2557" t="b">
        <v>0</v>
      </c>
      <c r="Q2557">
        <v>35</v>
      </c>
      <c r="R2557" s="14">
        <f>IFERROR(ROUND(E2557/Q2557,2), "N/A")</f>
        <v>61.34</v>
      </c>
      <c r="S2557" t="b">
        <v>1</v>
      </c>
      <c r="T2557" t="s">
        <v>8283</v>
      </c>
      <c r="U2557" t="s">
        <v>8312</v>
      </c>
    </row>
    <row r="2558" spans="1:21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s="12">
        <f>ROUND(E2558/D2558, 0)</f>
        <v>1</v>
      </c>
      <c r="G2558" t="s">
        <v>8218</v>
      </c>
      <c r="H2558" t="s">
        <v>8223</v>
      </c>
      <c r="I2558" t="s">
        <v>8245</v>
      </c>
      <c r="J2558">
        <v>1356392857</v>
      </c>
      <c r="K2558" s="9">
        <f>(J2558/86400) + DATE(1970,1,1)</f>
        <v>41267.991400462961</v>
      </c>
      <c r="L2558">
        <v>1352504857</v>
      </c>
      <c r="M2558" s="9">
        <f>(L2558/86400) + DATE(1970,1,1)</f>
        <v>41222.991400462961</v>
      </c>
      <c r="N2558" s="18">
        <f>YEAR(M2558)</f>
        <v>2012</v>
      </c>
      <c r="O2558" s="18">
        <f xml:space="preserve"> ROUND((J2558-L2558)/86400, 0)</f>
        <v>45</v>
      </c>
      <c r="P2558" t="b">
        <v>0</v>
      </c>
      <c r="Q2558">
        <v>34</v>
      </c>
      <c r="R2558" s="14">
        <f>IFERROR(ROUND(E2558/Q2558,2), "N/A")</f>
        <v>23.12</v>
      </c>
      <c r="S2558" t="b">
        <v>1</v>
      </c>
      <c r="T2558" t="s">
        <v>8283</v>
      </c>
      <c r="U2558" t="s">
        <v>8312</v>
      </c>
    </row>
    <row r="2559" spans="1:21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s="12">
        <f>ROUND(E2559/D2559, 0)</f>
        <v>1</v>
      </c>
      <c r="G2559" t="s">
        <v>8218</v>
      </c>
      <c r="H2559" t="s">
        <v>8224</v>
      </c>
      <c r="I2559" t="s">
        <v>8246</v>
      </c>
      <c r="J2559">
        <v>1400176386</v>
      </c>
      <c r="K2559" s="9">
        <f>(J2559/86400) + DATE(1970,1,1)</f>
        <v>41774.745208333334</v>
      </c>
      <c r="L2559">
        <v>1397584386</v>
      </c>
      <c r="M2559" s="9">
        <f>(L2559/86400) + DATE(1970,1,1)</f>
        <v>41744.745208333334</v>
      </c>
      <c r="N2559" s="18">
        <f>YEAR(M2559)</f>
        <v>2014</v>
      </c>
      <c r="O2559" s="18">
        <f xml:space="preserve"> ROUND((J2559-L2559)/86400, 0)</f>
        <v>30</v>
      </c>
      <c r="P2559" t="b">
        <v>0</v>
      </c>
      <c r="Q2559">
        <v>36</v>
      </c>
      <c r="R2559" s="14">
        <f>IFERROR(ROUND(E2559/Q2559,2), "N/A")</f>
        <v>29.61</v>
      </c>
      <c r="S2559" t="b">
        <v>1</v>
      </c>
      <c r="T2559" t="s">
        <v>8283</v>
      </c>
      <c r="U2559" t="s">
        <v>8312</v>
      </c>
    </row>
    <row r="2560" spans="1:21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s="12">
        <f>ROUND(E2560/D2560, 0)</f>
        <v>1</v>
      </c>
      <c r="G2560" t="s">
        <v>8218</v>
      </c>
      <c r="H2560" t="s">
        <v>8225</v>
      </c>
      <c r="I2560" t="s">
        <v>8247</v>
      </c>
      <c r="J2560">
        <v>1430488740</v>
      </c>
      <c r="K2560" s="9">
        <f>(J2560/86400) + DATE(1970,1,1)</f>
        <v>42125.582638888889</v>
      </c>
      <c r="L2560">
        <v>1427747906</v>
      </c>
      <c r="M2560" s="9">
        <f>(L2560/86400) + DATE(1970,1,1)</f>
        <v>42093.860023148147</v>
      </c>
      <c r="N2560" s="18">
        <f>YEAR(M2560)</f>
        <v>2015</v>
      </c>
      <c r="O2560" s="18">
        <f xml:space="preserve"> ROUND((J2560-L2560)/86400, 0)</f>
        <v>32</v>
      </c>
      <c r="P2560" t="b">
        <v>0</v>
      </c>
      <c r="Q2560">
        <v>18</v>
      </c>
      <c r="R2560" s="14">
        <f>IFERROR(ROUND(E2560/Q2560,2), "N/A")</f>
        <v>75.61</v>
      </c>
      <c r="S2560" t="b">
        <v>1</v>
      </c>
      <c r="T2560" t="s">
        <v>8283</v>
      </c>
      <c r="U2560" t="s">
        <v>8312</v>
      </c>
    </row>
    <row r="2561" spans="1:21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s="12">
        <f>ROUND(E2561/D2561, 0)</f>
        <v>1</v>
      </c>
      <c r="G2561" t="s">
        <v>8218</v>
      </c>
      <c r="H2561" t="s">
        <v>8223</v>
      </c>
      <c r="I2561" t="s">
        <v>8245</v>
      </c>
      <c r="J2561">
        <v>1321385820</v>
      </c>
      <c r="K2561" s="9">
        <f>(J2561/86400) + DATE(1970,1,1)</f>
        <v>40862.817361111112</v>
      </c>
      <c r="L2561">
        <v>1318539484</v>
      </c>
      <c r="M2561" s="9">
        <f>(L2561/86400) + DATE(1970,1,1)</f>
        <v>40829.873657407406</v>
      </c>
      <c r="N2561" s="18">
        <f>YEAR(M2561)</f>
        <v>2011</v>
      </c>
      <c r="O2561" s="18">
        <f xml:space="preserve"> ROUND((J2561-L2561)/86400, 0)</f>
        <v>33</v>
      </c>
      <c r="P2561" t="b">
        <v>0</v>
      </c>
      <c r="Q2561">
        <v>25</v>
      </c>
      <c r="R2561" s="14">
        <f>IFERROR(ROUND(E2561/Q2561,2), "N/A")</f>
        <v>35.6</v>
      </c>
      <c r="S2561" t="b">
        <v>1</v>
      </c>
      <c r="T2561" t="s">
        <v>8283</v>
      </c>
      <c r="U2561" t="s">
        <v>8312</v>
      </c>
    </row>
    <row r="2562" spans="1:21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s="12">
        <f>ROUND(E2562/D2562, 0)</f>
        <v>1</v>
      </c>
      <c r="G2562" t="s">
        <v>8218</v>
      </c>
      <c r="H2562" t="s">
        <v>8224</v>
      </c>
      <c r="I2562" t="s">
        <v>8246</v>
      </c>
      <c r="J2562">
        <v>1425682174</v>
      </c>
      <c r="K2562" s="9">
        <f>(J2562/86400) + DATE(1970,1,1)</f>
        <v>42069.951087962967</v>
      </c>
      <c r="L2562">
        <v>1423090174</v>
      </c>
      <c r="M2562" s="9">
        <f>(L2562/86400) + DATE(1970,1,1)</f>
        <v>42039.951087962967</v>
      </c>
      <c r="N2562" s="18">
        <f>YEAR(M2562)</f>
        <v>2015</v>
      </c>
      <c r="O2562" s="18">
        <f xml:space="preserve"> ROUND((J2562-L2562)/86400, 0)</f>
        <v>30</v>
      </c>
      <c r="P2562" t="b">
        <v>0</v>
      </c>
      <c r="Q2562">
        <v>21</v>
      </c>
      <c r="R2562" s="14">
        <f>IFERROR(ROUND(E2562/Q2562,2), "N/A")</f>
        <v>143</v>
      </c>
      <c r="S2562" t="b">
        <v>1</v>
      </c>
      <c r="T2562" t="s">
        <v>8283</v>
      </c>
      <c r="U2562" t="s">
        <v>8312</v>
      </c>
    </row>
    <row r="2563" spans="1:21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s="12">
        <f>ROUND(E2563/D2563, 0)</f>
        <v>0</v>
      </c>
      <c r="G2563" t="s">
        <v>8219</v>
      </c>
      <c r="H2563" t="s">
        <v>8228</v>
      </c>
      <c r="I2563" t="s">
        <v>8250</v>
      </c>
      <c r="J2563">
        <v>1444740089</v>
      </c>
      <c r="K2563" s="9">
        <f>(J2563/86400) + DATE(1970,1,1)</f>
        <v>42290.528807870374</v>
      </c>
      <c r="L2563">
        <v>1442148089</v>
      </c>
      <c r="M2563" s="9">
        <f>(L2563/86400) + DATE(1970,1,1)</f>
        <v>42260.528807870374</v>
      </c>
      <c r="N2563" s="18">
        <f>YEAR(M2563)</f>
        <v>2015</v>
      </c>
      <c r="O2563" s="18">
        <f xml:space="preserve"> ROUND((J2563-L2563)/86400, 0)</f>
        <v>30</v>
      </c>
      <c r="P2563" t="b">
        <v>0</v>
      </c>
      <c r="Q2563">
        <v>0</v>
      </c>
      <c r="R2563" s="14" t="str">
        <f>IFERROR(ROUND(E2563/Q2563,2), "N/A")</f>
        <v>N/A</v>
      </c>
      <c r="S2563" t="b">
        <v>0</v>
      </c>
      <c r="T2563" t="s">
        <v>8294</v>
      </c>
      <c r="U2563" t="s">
        <v>8295</v>
      </c>
    </row>
    <row r="2564" spans="1:21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s="12">
        <f>ROUND(E2564/D2564, 0)</f>
        <v>0</v>
      </c>
      <c r="G2564" t="s">
        <v>8219</v>
      </c>
      <c r="H2564" t="s">
        <v>8235</v>
      </c>
      <c r="I2564" t="s">
        <v>8248</v>
      </c>
      <c r="J2564">
        <v>1476189339</v>
      </c>
      <c r="K2564" s="9">
        <f>(J2564/86400) + DATE(1970,1,1)</f>
        <v>42654.524756944447</v>
      </c>
      <c r="L2564">
        <v>1471005339</v>
      </c>
      <c r="M2564" s="9">
        <f>(L2564/86400) + DATE(1970,1,1)</f>
        <v>42594.524756944447</v>
      </c>
      <c r="N2564" s="18">
        <f>YEAR(M2564)</f>
        <v>2016</v>
      </c>
      <c r="O2564" s="18">
        <f xml:space="preserve"> ROUND((J2564-L2564)/86400, 0)</f>
        <v>60</v>
      </c>
      <c r="P2564" t="b">
        <v>0</v>
      </c>
      <c r="Q2564">
        <v>3</v>
      </c>
      <c r="R2564" s="14">
        <f>IFERROR(ROUND(E2564/Q2564,2), "N/A")</f>
        <v>25</v>
      </c>
      <c r="S2564" t="b">
        <v>0</v>
      </c>
      <c r="T2564" t="s">
        <v>8294</v>
      </c>
      <c r="U2564" t="s">
        <v>8295</v>
      </c>
    </row>
    <row r="2565" spans="1:21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s="12">
        <f>ROUND(E2565/D2565, 0)</f>
        <v>0</v>
      </c>
      <c r="G2565" t="s">
        <v>8219</v>
      </c>
      <c r="H2565" t="s">
        <v>8223</v>
      </c>
      <c r="I2565" t="s">
        <v>8245</v>
      </c>
      <c r="J2565">
        <v>1438226451</v>
      </c>
      <c r="K2565" s="9">
        <f>(J2565/86400) + DATE(1970,1,1)</f>
        <v>42215.139479166668</v>
      </c>
      <c r="L2565">
        <v>1433042451</v>
      </c>
      <c r="M2565" s="9">
        <f>(L2565/86400) + DATE(1970,1,1)</f>
        <v>42155.139479166668</v>
      </c>
      <c r="N2565" s="18">
        <f>YEAR(M2565)</f>
        <v>2015</v>
      </c>
      <c r="O2565" s="18">
        <f xml:space="preserve"> ROUND((J2565-L2565)/86400, 0)</f>
        <v>60</v>
      </c>
      <c r="P2565" t="b">
        <v>0</v>
      </c>
      <c r="Q2565">
        <v>0</v>
      </c>
      <c r="R2565" s="14" t="str">
        <f>IFERROR(ROUND(E2565/Q2565,2), "N/A")</f>
        <v>N/A</v>
      </c>
      <c r="S2565" t="b">
        <v>0</v>
      </c>
      <c r="T2565" t="s">
        <v>8294</v>
      </c>
      <c r="U2565" t="s">
        <v>8295</v>
      </c>
    </row>
    <row r="2566" spans="1:21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s="12">
        <f>ROUND(E2566/D2566, 0)</f>
        <v>0</v>
      </c>
      <c r="G2566" t="s">
        <v>8219</v>
      </c>
      <c r="H2566" t="s">
        <v>8228</v>
      </c>
      <c r="I2566" t="s">
        <v>8250</v>
      </c>
      <c r="J2566">
        <v>1406854699</v>
      </c>
      <c r="K2566" s="9">
        <f>(J2566/86400) + DATE(1970,1,1)</f>
        <v>41852.040497685186</v>
      </c>
      <c r="L2566">
        <v>1404262699</v>
      </c>
      <c r="M2566" s="9">
        <f>(L2566/86400) + DATE(1970,1,1)</f>
        <v>41822.040497685186</v>
      </c>
      <c r="N2566" s="18">
        <f>YEAR(M2566)</f>
        <v>2014</v>
      </c>
      <c r="O2566" s="18">
        <f xml:space="preserve"> ROUND((J2566-L2566)/86400, 0)</f>
        <v>30</v>
      </c>
      <c r="P2566" t="b">
        <v>0</v>
      </c>
      <c r="Q2566">
        <v>0</v>
      </c>
      <c r="R2566" s="14" t="str">
        <f>IFERROR(ROUND(E2566/Q2566,2), "N/A")</f>
        <v>N/A</v>
      </c>
      <c r="S2566" t="b">
        <v>0</v>
      </c>
      <c r="T2566" t="s">
        <v>8294</v>
      </c>
      <c r="U2566" t="s">
        <v>8295</v>
      </c>
    </row>
    <row r="2567" spans="1:21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s="12">
        <f>ROUND(E2567/D2567, 0)</f>
        <v>0</v>
      </c>
      <c r="G2567" t="s">
        <v>8219</v>
      </c>
      <c r="H2567" t="s">
        <v>8223</v>
      </c>
      <c r="I2567" t="s">
        <v>8245</v>
      </c>
      <c r="J2567">
        <v>1462827000</v>
      </c>
      <c r="K2567" s="9">
        <f>(J2567/86400) + DATE(1970,1,1)</f>
        <v>42499.868055555555</v>
      </c>
      <c r="L2567">
        <v>1457710589</v>
      </c>
      <c r="M2567" s="9">
        <f>(L2567/86400) + DATE(1970,1,1)</f>
        <v>42440.650335648148</v>
      </c>
      <c r="N2567" s="18">
        <f>YEAR(M2567)</f>
        <v>2016</v>
      </c>
      <c r="O2567" s="18">
        <f xml:space="preserve"> ROUND((J2567-L2567)/86400, 0)</f>
        <v>59</v>
      </c>
      <c r="P2567" t="b">
        <v>0</v>
      </c>
      <c r="Q2567">
        <v>1</v>
      </c>
      <c r="R2567" s="14">
        <f>IFERROR(ROUND(E2567/Q2567,2), "N/A")</f>
        <v>100</v>
      </c>
      <c r="S2567" t="b">
        <v>0</v>
      </c>
      <c r="T2567" t="s">
        <v>8294</v>
      </c>
      <c r="U2567" t="s">
        <v>8295</v>
      </c>
    </row>
    <row r="2568" spans="1:21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s="12">
        <f>ROUND(E2568/D2568, 0)</f>
        <v>0</v>
      </c>
      <c r="G2568" t="s">
        <v>8219</v>
      </c>
      <c r="H2568" t="s">
        <v>8223</v>
      </c>
      <c r="I2568" t="s">
        <v>8245</v>
      </c>
      <c r="J2568">
        <v>1408663948</v>
      </c>
      <c r="K2568" s="9">
        <f>(J2568/86400) + DATE(1970,1,1)</f>
        <v>41872.980879629627</v>
      </c>
      <c r="L2568">
        <v>1406071948</v>
      </c>
      <c r="M2568" s="9">
        <f>(L2568/86400) + DATE(1970,1,1)</f>
        <v>41842.980879629627</v>
      </c>
      <c r="N2568" s="18">
        <f>YEAR(M2568)</f>
        <v>2014</v>
      </c>
      <c r="O2568" s="18">
        <f xml:space="preserve"> ROUND((J2568-L2568)/86400, 0)</f>
        <v>30</v>
      </c>
      <c r="P2568" t="b">
        <v>0</v>
      </c>
      <c r="Q2568">
        <v>0</v>
      </c>
      <c r="R2568" s="14" t="str">
        <f>IFERROR(ROUND(E2568/Q2568,2), "N/A")</f>
        <v>N/A</v>
      </c>
      <c r="S2568" t="b">
        <v>0</v>
      </c>
      <c r="T2568" t="s">
        <v>8294</v>
      </c>
      <c r="U2568" t="s">
        <v>8295</v>
      </c>
    </row>
    <row r="2569" spans="1:21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s="12">
        <f>ROUND(E2569/D2569, 0)</f>
        <v>0</v>
      </c>
      <c r="G2569" t="s">
        <v>8219</v>
      </c>
      <c r="H2569" t="s">
        <v>8223</v>
      </c>
      <c r="I2569" t="s">
        <v>8245</v>
      </c>
      <c r="J2569">
        <v>1429823138</v>
      </c>
      <c r="K2569" s="9">
        <f>(J2569/86400) + DATE(1970,1,1)</f>
        <v>42117.878912037035</v>
      </c>
      <c r="L2569">
        <v>1427231138</v>
      </c>
      <c r="M2569" s="9">
        <f>(L2569/86400) + DATE(1970,1,1)</f>
        <v>42087.878912037035</v>
      </c>
      <c r="N2569" s="18">
        <f>YEAR(M2569)</f>
        <v>2015</v>
      </c>
      <c r="O2569" s="18">
        <f xml:space="preserve"> ROUND((J2569-L2569)/86400, 0)</f>
        <v>30</v>
      </c>
      <c r="P2569" t="b">
        <v>0</v>
      </c>
      <c r="Q2569">
        <v>2</v>
      </c>
      <c r="R2569" s="14">
        <f>IFERROR(ROUND(E2569/Q2569,2), "N/A")</f>
        <v>60</v>
      </c>
      <c r="S2569" t="b">
        <v>0</v>
      </c>
      <c r="T2569" t="s">
        <v>8294</v>
      </c>
      <c r="U2569" t="s">
        <v>8295</v>
      </c>
    </row>
    <row r="2570" spans="1:21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s="12">
        <f>ROUND(E2570/D2570, 0)</f>
        <v>0</v>
      </c>
      <c r="G2570" t="s">
        <v>8219</v>
      </c>
      <c r="H2570" t="s">
        <v>8224</v>
      </c>
      <c r="I2570" t="s">
        <v>8246</v>
      </c>
      <c r="J2570">
        <v>1472745594</v>
      </c>
      <c r="K2570" s="9">
        <f>(J2570/86400) + DATE(1970,1,1)</f>
        <v>42614.666597222225</v>
      </c>
      <c r="L2570">
        <v>1470153594</v>
      </c>
      <c r="M2570" s="9">
        <f>(L2570/86400) + DATE(1970,1,1)</f>
        <v>42584.666597222225</v>
      </c>
      <c r="N2570" s="18">
        <f>YEAR(M2570)</f>
        <v>2016</v>
      </c>
      <c r="O2570" s="18">
        <f xml:space="preserve"> ROUND((J2570-L2570)/86400, 0)</f>
        <v>30</v>
      </c>
      <c r="P2570" t="b">
        <v>0</v>
      </c>
      <c r="Q2570">
        <v>1</v>
      </c>
      <c r="R2570" s="14">
        <f>IFERROR(ROUND(E2570/Q2570,2), "N/A")</f>
        <v>50</v>
      </c>
      <c r="S2570" t="b">
        <v>0</v>
      </c>
      <c r="T2570" t="s">
        <v>8294</v>
      </c>
      <c r="U2570" t="s">
        <v>8295</v>
      </c>
    </row>
    <row r="2571" spans="1:21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s="12">
        <f>ROUND(E2571/D2571, 0)</f>
        <v>0</v>
      </c>
      <c r="G2571" t="s">
        <v>8219</v>
      </c>
      <c r="H2571" t="s">
        <v>8223</v>
      </c>
      <c r="I2571" t="s">
        <v>8245</v>
      </c>
      <c r="J2571">
        <v>1442457112</v>
      </c>
      <c r="K2571" s="9">
        <f>(J2571/86400) + DATE(1970,1,1)</f>
        <v>42264.105462962965</v>
      </c>
      <c r="L2571">
        <v>1439865112</v>
      </c>
      <c r="M2571" s="9">
        <f>(L2571/86400) + DATE(1970,1,1)</f>
        <v>42234.105462962965</v>
      </c>
      <c r="N2571" s="18">
        <f>YEAR(M2571)</f>
        <v>2015</v>
      </c>
      <c r="O2571" s="18">
        <f xml:space="preserve"> ROUND((J2571-L2571)/86400, 0)</f>
        <v>30</v>
      </c>
      <c r="P2571" t="b">
        <v>0</v>
      </c>
      <c r="Q2571">
        <v>2</v>
      </c>
      <c r="R2571" s="14">
        <f>IFERROR(ROUND(E2571/Q2571,2), "N/A")</f>
        <v>72.5</v>
      </c>
      <c r="S2571" t="b">
        <v>0</v>
      </c>
      <c r="T2571" t="s">
        <v>8294</v>
      </c>
      <c r="U2571" t="s">
        <v>8295</v>
      </c>
    </row>
    <row r="2572" spans="1:21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s="12">
        <f>ROUND(E2572/D2572, 0)</f>
        <v>0</v>
      </c>
      <c r="G2572" t="s">
        <v>8219</v>
      </c>
      <c r="H2572" t="s">
        <v>8223</v>
      </c>
      <c r="I2572" t="s">
        <v>8245</v>
      </c>
      <c r="J2572">
        <v>1486590035</v>
      </c>
      <c r="K2572" s="9">
        <f>(J2572/86400) + DATE(1970,1,1)</f>
        <v>42774.903182870374</v>
      </c>
      <c r="L2572">
        <v>1483998035</v>
      </c>
      <c r="M2572" s="9">
        <f>(L2572/86400) + DATE(1970,1,1)</f>
        <v>42744.903182870374</v>
      </c>
      <c r="N2572" s="18">
        <f>YEAR(M2572)</f>
        <v>2017</v>
      </c>
      <c r="O2572" s="18">
        <f xml:space="preserve"> ROUND((J2572-L2572)/86400, 0)</f>
        <v>30</v>
      </c>
      <c r="P2572" t="b">
        <v>0</v>
      </c>
      <c r="Q2572">
        <v>2</v>
      </c>
      <c r="R2572" s="14">
        <f>IFERROR(ROUND(E2572/Q2572,2), "N/A")</f>
        <v>29.5</v>
      </c>
      <c r="S2572" t="b">
        <v>0</v>
      </c>
      <c r="T2572" t="s">
        <v>8294</v>
      </c>
      <c r="U2572" t="s">
        <v>8295</v>
      </c>
    </row>
    <row r="2573" spans="1:21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s="12">
        <f>ROUND(E2573/D2573, 0)</f>
        <v>0</v>
      </c>
      <c r="G2573" t="s">
        <v>8219</v>
      </c>
      <c r="H2573" t="s">
        <v>8225</v>
      </c>
      <c r="I2573" t="s">
        <v>8247</v>
      </c>
      <c r="J2573">
        <v>1463645521</v>
      </c>
      <c r="K2573" s="9">
        <f>(J2573/86400) + DATE(1970,1,1)</f>
        <v>42509.341678240744</v>
      </c>
      <c r="L2573">
        <v>1458461521</v>
      </c>
      <c r="M2573" s="9">
        <f>(L2573/86400) + DATE(1970,1,1)</f>
        <v>42449.341678240744</v>
      </c>
      <c r="N2573" s="18">
        <f>YEAR(M2573)</f>
        <v>2016</v>
      </c>
      <c r="O2573" s="18">
        <f xml:space="preserve"> ROUND((J2573-L2573)/86400, 0)</f>
        <v>60</v>
      </c>
      <c r="P2573" t="b">
        <v>0</v>
      </c>
      <c r="Q2573">
        <v>4</v>
      </c>
      <c r="R2573" s="14">
        <f>IFERROR(ROUND(E2573/Q2573,2), "N/A")</f>
        <v>62.5</v>
      </c>
      <c r="S2573" t="b">
        <v>0</v>
      </c>
      <c r="T2573" t="s">
        <v>8294</v>
      </c>
      <c r="U2573" t="s">
        <v>8295</v>
      </c>
    </row>
    <row r="2574" spans="1:21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s="12">
        <f>ROUND(E2574/D2574, 0)</f>
        <v>0</v>
      </c>
      <c r="G2574" t="s">
        <v>8219</v>
      </c>
      <c r="H2574" t="s">
        <v>8223</v>
      </c>
      <c r="I2574" t="s">
        <v>8245</v>
      </c>
      <c r="J2574">
        <v>1428893517</v>
      </c>
      <c r="K2574" s="9">
        <f>(J2574/86400) + DATE(1970,1,1)</f>
        <v>42107.119409722218</v>
      </c>
      <c r="L2574">
        <v>1426301517</v>
      </c>
      <c r="M2574" s="9">
        <f>(L2574/86400) + DATE(1970,1,1)</f>
        <v>42077.119409722218</v>
      </c>
      <c r="N2574" s="18">
        <f>YEAR(M2574)</f>
        <v>2015</v>
      </c>
      <c r="O2574" s="18">
        <f xml:space="preserve"> ROUND((J2574-L2574)/86400, 0)</f>
        <v>30</v>
      </c>
      <c r="P2574" t="b">
        <v>0</v>
      </c>
      <c r="Q2574">
        <v>0</v>
      </c>
      <c r="R2574" s="14" t="str">
        <f>IFERROR(ROUND(E2574/Q2574,2), "N/A")</f>
        <v>N/A</v>
      </c>
      <c r="S2574" t="b">
        <v>0</v>
      </c>
      <c r="T2574" t="s">
        <v>8294</v>
      </c>
      <c r="U2574" t="s">
        <v>8295</v>
      </c>
    </row>
    <row r="2575" spans="1:21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s="12">
        <f>ROUND(E2575/D2575, 0)</f>
        <v>0</v>
      </c>
      <c r="G2575" t="s">
        <v>8219</v>
      </c>
      <c r="H2575" t="s">
        <v>8223</v>
      </c>
      <c r="I2575" t="s">
        <v>8245</v>
      </c>
      <c r="J2575">
        <v>1408803149</v>
      </c>
      <c r="K2575" s="9">
        <f>(J2575/86400) + DATE(1970,1,1)</f>
        <v>41874.592002314814</v>
      </c>
      <c r="L2575">
        <v>1404915149</v>
      </c>
      <c r="M2575" s="9">
        <f>(L2575/86400) + DATE(1970,1,1)</f>
        <v>41829.592002314814</v>
      </c>
      <c r="N2575" s="18">
        <f>YEAR(M2575)</f>
        <v>2014</v>
      </c>
      <c r="O2575" s="18">
        <f xml:space="preserve"> ROUND((J2575-L2575)/86400, 0)</f>
        <v>45</v>
      </c>
      <c r="P2575" t="b">
        <v>0</v>
      </c>
      <c r="Q2575">
        <v>0</v>
      </c>
      <c r="R2575" s="14" t="str">
        <f>IFERROR(ROUND(E2575/Q2575,2), "N/A")</f>
        <v>N/A</v>
      </c>
      <c r="S2575" t="b">
        <v>0</v>
      </c>
      <c r="T2575" t="s">
        <v>8294</v>
      </c>
      <c r="U2575" t="s">
        <v>8295</v>
      </c>
    </row>
    <row r="2576" spans="1:21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s="12">
        <f>ROUND(E2576/D2576, 0)</f>
        <v>0</v>
      </c>
      <c r="G2576" t="s">
        <v>8219</v>
      </c>
      <c r="H2576" t="s">
        <v>8223</v>
      </c>
      <c r="I2576" t="s">
        <v>8245</v>
      </c>
      <c r="J2576">
        <v>1463600945</v>
      </c>
      <c r="K2576" s="9">
        <f>(J2576/86400) + DATE(1970,1,1)</f>
        <v>42508.825752314813</v>
      </c>
      <c r="L2576">
        <v>1461786545</v>
      </c>
      <c r="M2576" s="9">
        <f>(L2576/86400) + DATE(1970,1,1)</f>
        <v>42487.825752314813</v>
      </c>
      <c r="N2576" s="18">
        <f>YEAR(M2576)</f>
        <v>2016</v>
      </c>
      <c r="O2576" s="18">
        <f xml:space="preserve"> ROUND((J2576-L2576)/86400, 0)</f>
        <v>21</v>
      </c>
      <c r="P2576" t="b">
        <v>0</v>
      </c>
      <c r="Q2576">
        <v>0</v>
      </c>
      <c r="R2576" s="14" t="str">
        <f>IFERROR(ROUND(E2576/Q2576,2), "N/A")</f>
        <v>N/A</v>
      </c>
      <c r="S2576" t="b">
        <v>0</v>
      </c>
      <c r="T2576" t="s">
        <v>8294</v>
      </c>
      <c r="U2576" t="s">
        <v>8295</v>
      </c>
    </row>
    <row r="2577" spans="1:21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s="12">
        <f>ROUND(E2577/D2577, 0)</f>
        <v>0</v>
      </c>
      <c r="G2577" t="s">
        <v>8219</v>
      </c>
      <c r="H2577" t="s">
        <v>8223</v>
      </c>
      <c r="I2577" t="s">
        <v>8245</v>
      </c>
      <c r="J2577">
        <v>1421030194</v>
      </c>
      <c r="K2577" s="9">
        <f>(J2577/86400) + DATE(1970,1,1)</f>
        <v>42016.108726851853</v>
      </c>
      <c r="L2577">
        <v>1418438194</v>
      </c>
      <c r="M2577" s="9">
        <f>(L2577/86400) + DATE(1970,1,1)</f>
        <v>41986.108726851853</v>
      </c>
      <c r="N2577" s="18">
        <f>YEAR(M2577)</f>
        <v>2014</v>
      </c>
      <c r="O2577" s="18">
        <f xml:space="preserve"> ROUND((J2577-L2577)/86400, 0)</f>
        <v>30</v>
      </c>
      <c r="P2577" t="b">
        <v>0</v>
      </c>
      <c r="Q2577">
        <v>0</v>
      </c>
      <c r="R2577" s="14" t="str">
        <f>IFERROR(ROUND(E2577/Q2577,2), "N/A")</f>
        <v>N/A</v>
      </c>
      <c r="S2577" t="b">
        <v>0</v>
      </c>
      <c r="T2577" t="s">
        <v>8294</v>
      </c>
      <c r="U2577" t="s">
        <v>8295</v>
      </c>
    </row>
    <row r="2578" spans="1:21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s="12">
        <f>ROUND(E2578/D2578, 0)</f>
        <v>0</v>
      </c>
      <c r="G2578" t="s">
        <v>8219</v>
      </c>
      <c r="H2578" t="s">
        <v>8223</v>
      </c>
      <c r="I2578" t="s">
        <v>8245</v>
      </c>
      <c r="J2578">
        <v>1428707647</v>
      </c>
      <c r="K2578" s="9">
        <f>(J2578/86400) + DATE(1970,1,1)</f>
        <v>42104.968136574069</v>
      </c>
      <c r="L2578">
        <v>1424823247</v>
      </c>
      <c r="M2578" s="9">
        <f>(L2578/86400) + DATE(1970,1,1)</f>
        <v>42060.00980324074</v>
      </c>
      <c r="N2578" s="18">
        <f>YEAR(M2578)</f>
        <v>2015</v>
      </c>
      <c r="O2578" s="18">
        <f xml:space="preserve"> ROUND((J2578-L2578)/86400, 0)</f>
        <v>45</v>
      </c>
      <c r="P2578" t="b">
        <v>0</v>
      </c>
      <c r="Q2578">
        <v>0</v>
      </c>
      <c r="R2578" s="14" t="str">
        <f>IFERROR(ROUND(E2578/Q2578,2), "N/A")</f>
        <v>N/A</v>
      </c>
      <c r="S2578" t="b">
        <v>0</v>
      </c>
      <c r="T2578" t="s">
        <v>8294</v>
      </c>
      <c r="U2578" t="s">
        <v>8295</v>
      </c>
    </row>
    <row r="2579" spans="1:21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s="12">
        <f>ROUND(E2579/D2579, 0)</f>
        <v>0</v>
      </c>
      <c r="G2579" t="s">
        <v>8219</v>
      </c>
      <c r="H2579" t="s">
        <v>8223</v>
      </c>
      <c r="I2579" t="s">
        <v>8245</v>
      </c>
      <c r="J2579">
        <v>1407181297</v>
      </c>
      <c r="K2579" s="9">
        <f>(J2579/86400) + DATE(1970,1,1)</f>
        <v>41855.820567129631</v>
      </c>
      <c r="L2579">
        <v>1405021297</v>
      </c>
      <c r="M2579" s="9">
        <f>(L2579/86400) + DATE(1970,1,1)</f>
        <v>41830.820567129631</v>
      </c>
      <c r="N2579" s="18">
        <f>YEAR(M2579)</f>
        <v>2014</v>
      </c>
      <c r="O2579" s="18">
        <f xml:space="preserve"> ROUND((J2579-L2579)/86400, 0)</f>
        <v>25</v>
      </c>
      <c r="P2579" t="b">
        <v>0</v>
      </c>
      <c r="Q2579">
        <v>0</v>
      </c>
      <c r="R2579" s="14" t="str">
        <f>IFERROR(ROUND(E2579/Q2579,2), "N/A")</f>
        <v>N/A</v>
      </c>
      <c r="S2579" t="b">
        <v>0</v>
      </c>
      <c r="T2579" t="s">
        <v>8294</v>
      </c>
      <c r="U2579" t="s">
        <v>8295</v>
      </c>
    </row>
    <row r="2580" spans="1:21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s="12">
        <f>ROUND(E2580/D2580, 0)</f>
        <v>0</v>
      </c>
      <c r="G2580" t="s">
        <v>8219</v>
      </c>
      <c r="H2580" t="s">
        <v>8223</v>
      </c>
      <c r="I2580" t="s">
        <v>8245</v>
      </c>
      <c r="J2580">
        <v>1444410000</v>
      </c>
      <c r="K2580" s="9">
        <f>(J2580/86400) + DATE(1970,1,1)</f>
        <v>42286.708333333328</v>
      </c>
      <c r="L2580">
        <v>1440203579</v>
      </c>
      <c r="M2580" s="9">
        <f>(L2580/86400) + DATE(1970,1,1)</f>
        <v>42238.022905092592</v>
      </c>
      <c r="N2580" s="18">
        <f>YEAR(M2580)</f>
        <v>2015</v>
      </c>
      <c r="O2580" s="18">
        <f xml:space="preserve"> ROUND((J2580-L2580)/86400, 0)</f>
        <v>49</v>
      </c>
      <c r="P2580" t="b">
        <v>0</v>
      </c>
      <c r="Q2580">
        <v>0</v>
      </c>
      <c r="R2580" s="14" t="str">
        <f>IFERROR(ROUND(E2580/Q2580,2), "N/A")</f>
        <v>N/A</v>
      </c>
      <c r="S2580" t="b">
        <v>0</v>
      </c>
      <c r="T2580" t="s">
        <v>8294</v>
      </c>
      <c r="U2580" t="s">
        <v>8295</v>
      </c>
    </row>
    <row r="2581" spans="1:21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s="12">
        <f>ROUND(E2581/D2581, 0)</f>
        <v>0</v>
      </c>
      <c r="G2581" t="s">
        <v>8219</v>
      </c>
      <c r="H2581" t="s">
        <v>8223</v>
      </c>
      <c r="I2581" t="s">
        <v>8245</v>
      </c>
      <c r="J2581">
        <v>1410810903</v>
      </c>
      <c r="K2581" s="9">
        <f>(J2581/86400) + DATE(1970,1,1)</f>
        <v>41897.829895833333</v>
      </c>
      <c r="L2581">
        <v>1405626903</v>
      </c>
      <c r="M2581" s="9">
        <f>(L2581/86400) + DATE(1970,1,1)</f>
        <v>41837.829895833333</v>
      </c>
      <c r="N2581" s="18">
        <f>YEAR(M2581)</f>
        <v>2014</v>
      </c>
      <c r="O2581" s="18">
        <f xml:space="preserve"> ROUND((J2581-L2581)/86400, 0)</f>
        <v>60</v>
      </c>
      <c r="P2581" t="b">
        <v>0</v>
      </c>
      <c r="Q2581">
        <v>12</v>
      </c>
      <c r="R2581" s="14">
        <f>IFERROR(ROUND(E2581/Q2581,2), "N/A")</f>
        <v>23.08</v>
      </c>
      <c r="S2581" t="b">
        <v>0</v>
      </c>
      <c r="T2581" t="s">
        <v>8294</v>
      </c>
      <c r="U2581" t="s">
        <v>8295</v>
      </c>
    </row>
    <row r="2582" spans="1:21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s="12">
        <f>ROUND(E2582/D2582, 0)</f>
        <v>0</v>
      </c>
      <c r="G2582" t="s">
        <v>8219</v>
      </c>
      <c r="H2582" t="s">
        <v>8223</v>
      </c>
      <c r="I2582" t="s">
        <v>8245</v>
      </c>
      <c r="J2582">
        <v>1431745200</v>
      </c>
      <c r="K2582" s="9">
        <f>(J2582/86400) + DATE(1970,1,1)</f>
        <v>42140.125</v>
      </c>
      <c r="L2582">
        <v>1429170603</v>
      </c>
      <c r="M2582" s="9">
        <f>(L2582/86400) + DATE(1970,1,1)</f>
        <v>42110.326423611114</v>
      </c>
      <c r="N2582" s="18">
        <f>YEAR(M2582)</f>
        <v>2015</v>
      </c>
      <c r="O2582" s="18">
        <f xml:space="preserve"> ROUND((J2582-L2582)/86400, 0)</f>
        <v>30</v>
      </c>
      <c r="P2582" t="b">
        <v>0</v>
      </c>
      <c r="Q2582">
        <v>2</v>
      </c>
      <c r="R2582" s="14">
        <f>IFERROR(ROUND(E2582/Q2582,2), "N/A")</f>
        <v>25.5</v>
      </c>
      <c r="S2582" t="b">
        <v>0</v>
      </c>
      <c r="T2582" t="s">
        <v>8294</v>
      </c>
      <c r="U2582" t="s">
        <v>8295</v>
      </c>
    </row>
    <row r="2583" spans="1:21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s="12">
        <f>ROUND(E2583/D2583, 0)</f>
        <v>0</v>
      </c>
      <c r="G2583" t="s">
        <v>8220</v>
      </c>
      <c r="H2583" t="s">
        <v>8223</v>
      </c>
      <c r="I2583" t="s">
        <v>8245</v>
      </c>
      <c r="J2583">
        <v>1447689898</v>
      </c>
      <c r="K2583" s="9">
        <f>(J2583/86400) + DATE(1970,1,1)</f>
        <v>42324.670115740737</v>
      </c>
      <c r="L2583">
        <v>1445094298</v>
      </c>
      <c r="M2583" s="9">
        <f>(L2583/86400) + DATE(1970,1,1)</f>
        <v>42294.628449074073</v>
      </c>
      <c r="N2583" s="18">
        <f>YEAR(M2583)</f>
        <v>2015</v>
      </c>
      <c r="O2583" s="18">
        <f xml:space="preserve"> ROUND((J2583-L2583)/86400, 0)</f>
        <v>30</v>
      </c>
      <c r="P2583" t="b">
        <v>0</v>
      </c>
      <c r="Q2583">
        <v>11</v>
      </c>
      <c r="R2583" s="14">
        <f>IFERROR(ROUND(E2583/Q2583,2), "N/A")</f>
        <v>48.18</v>
      </c>
      <c r="S2583" t="b">
        <v>0</v>
      </c>
      <c r="T2583" t="s">
        <v>8294</v>
      </c>
      <c r="U2583" t="s">
        <v>8295</v>
      </c>
    </row>
    <row r="2584" spans="1:21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s="12">
        <f>ROUND(E2584/D2584, 0)</f>
        <v>0</v>
      </c>
      <c r="G2584" t="s">
        <v>8220</v>
      </c>
      <c r="H2584" t="s">
        <v>8223</v>
      </c>
      <c r="I2584" t="s">
        <v>8245</v>
      </c>
      <c r="J2584">
        <v>1477784634</v>
      </c>
      <c r="K2584" s="9">
        <f>(J2584/86400) + DATE(1970,1,1)</f>
        <v>42672.988819444443</v>
      </c>
      <c r="L2584">
        <v>1475192634</v>
      </c>
      <c r="M2584" s="9">
        <f>(L2584/86400) + DATE(1970,1,1)</f>
        <v>42642.988819444443</v>
      </c>
      <c r="N2584" s="18">
        <f>YEAR(M2584)</f>
        <v>2016</v>
      </c>
      <c r="O2584" s="18">
        <f xml:space="preserve"> ROUND((J2584-L2584)/86400, 0)</f>
        <v>30</v>
      </c>
      <c r="P2584" t="b">
        <v>0</v>
      </c>
      <c r="Q2584">
        <v>1</v>
      </c>
      <c r="R2584" s="14">
        <f>IFERROR(ROUND(E2584/Q2584,2), "N/A")</f>
        <v>1</v>
      </c>
      <c r="S2584" t="b">
        <v>0</v>
      </c>
      <c r="T2584" t="s">
        <v>8294</v>
      </c>
      <c r="U2584" t="s">
        <v>8295</v>
      </c>
    </row>
    <row r="2585" spans="1:21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s="12">
        <f>ROUND(E2585/D2585, 0)</f>
        <v>0</v>
      </c>
      <c r="G2585" t="s">
        <v>8220</v>
      </c>
      <c r="H2585" t="s">
        <v>8223</v>
      </c>
      <c r="I2585" t="s">
        <v>8245</v>
      </c>
      <c r="J2585">
        <v>1426526880</v>
      </c>
      <c r="K2585" s="9">
        <f>(J2585/86400) + DATE(1970,1,1)</f>
        <v>42079.727777777778</v>
      </c>
      <c r="L2585">
        <v>1421346480</v>
      </c>
      <c r="M2585" s="9">
        <f>(L2585/86400) + DATE(1970,1,1)</f>
        <v>42019.76944444445</v>
      </c>
      <c r="N2585" s="18">
        <f>YEAR(M2585)</f>
        <v>2015</v>
      </c>
      <c r="O2585" s="18">
        <f xml:space="preserve"> ROUND((J2585-L2585)/86400, 0)</f>
        <v>60</v>
      </c>
      <c r="P2585" t="b">
        <v>0</v>
      </c>
      <c r="Q2585">
        <v>5</v>
      </c>
      <c r="R2585" s="14">
        <f>IFERROR(ROUND(E2585/Q2585,2), "N/A")</f>
        <v>1</v>
      </c>
      <c r="S2585" t="b">
        <v>0</v>
      </c>
      <c r="T2585" t="s">
        <v>8294</v>
      </c>
      <c r="U2585" t="s">
        <v>8295</v>
      </c>
    </row>
    <row r="2586" spans="1:21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s="12">
        <f>ROUND(E2586/D2586, 0)</f>
        <v>0</v>
      </c>
      <c r="G2586" t="s">
        <v>8220</v>
      </c>
      <c r="H2586" t="s">
        <v>8223</v>
      </c>
      <c r="I2586" t="s">
        <v>8245</v>
      </c>
      <c r="J2586">
        <v>1434341369</v>
      </c>
      <c r="K2586" s="9">
        <f>(J2586/86400) + DATE(1970,1,1)</f>
        <v>42170.173252314809</v>
      </c>
      <c r="L2586">
        <v>1431749369</v>
      </c>
      <c r="M2586" s="9">
        <f>(L2586/86400) + DATE(1970,1,1)</f>
        <v>42140.173252314809</v>
      </c>
      <c r="N2586" s="18">
        <f>YEAR(M2586)</f>
        <v>2015</v>
      </c>
      <c r="O2586" s="18">
        <f xml:space="preserve"> ROUND((J2586-L2586)/86400, 0)</f>
        <v>30</v>
      </c>
      <c r="P2586" t="b">
        <v>0</v>
      </c>
      <c r="Q2586">
        <v>0</v>
      </c>
      <c r="R2586" s="14" t="str">
        <f>IFERROR(ROUND(E2586/Q2586,2), "N/A")</f>
        <v>N/A</v>
      </c>
      <c r="S2586" t="b">
        <v>0</v>
      </c>
      <c r="T2586" t="s">
        <v>8294</v>
      </c>
      <c r="U2586" t="s">
        <v>8295</v>
      </c>
    </row>
    <row r="2587" spans="1:21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s="12">
        <f>ROUND(E2587/D2587, 0)</f>
        <v>0</v>
      </c>
      <c r="G2587" t="s">
        <v>8220</v>
      </c>
      <c r="H2587" t="s">
        <v>8223</v>
      </c>
      <c r="I2587" t="s">
        <v>8245</v>
      </c>
      <c r="J2587">
        <v>1404601632</v>
      </c>
      <c r="K2587" s="9">
        <f>(J2587/86400) + DATE(1970,1,1)</f>
        <v>41825.963333333333</v>
      </c>
      <c r="L2587">
        <v>1402009632</v>
      </c>
      <c r="M2587" s="9">
        <f>(L2587/86400) + DATE(1970,1,1)</f>
        <v>41795.963333333333</v>
      </c>
      <c r="N2587" s="18">
        <f>YEAR(M2587)</f>
        <v>2014</v>
      </c>
      <c r="O2587" s="18">
        <f xml:space="preserve"> ROUND((J2587-L2587)/86400, 0)</f>
        <v>30</v>
      </c>
      <c r="P2587" t="b">
        <v>0</v>
      </c>
      <c r="Q2587">
        <v>1</v>
      </c>
      <c r="R2587" s="14">
        <f>IFERROR(ROUND(E2587/Q2587,2), "N/A")</f>
        <v>50</v>
      </c>
      <c r="S2587" t="b">
        <v>0</v>
      </c>
      <c r="T2587" t="s">
        <v>8294</v>
      </c>
      <c r="U2587" t="s">
        <v>8295</v>
      </c>
    </row>
    <row r="2588" spans="1:21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s="12">
        <f>ROUND(E2588/D2588, 0)</f>
        <v>0</v>
      </c>
      <c r="G2588" t="s">
        <v>8220</v>
      </c>
      <c r="H2588" t="s">
        <v>8224</v>
      </c>
      <c r="I2588" t="s">
        <v>8246</v>
      </c>
      <c r="J2588">
        <v>1451030136</v>
      </c>
      <c r="K2588" s="9">
        <f>(J2588/86400) + DATE(1970,1,1)</f>
        <v>42363.330277777779</v>
      </c>
      <c r="L2588">
        <v>1448438136</v>
      </c>
      <c r="M2588" s="9">
        <f>(L2588/86400) + DATE(1970,1,1)</f>
        <v>42333.330277777779</v>
      </c>
      <c r="N2588" s="18">
        <f>YEAR(M2588)</f>
        <v>2015</v>
      </c>
      <c r="O2588" s="18">
        <f xml:space="preserve"> ROUND((J2588-L2588)/86400, 0)</f>
        <v>30</v>
      </c>
      <c r="P2588" t="b">
        <v>0</v>
      </c>
      <c r="Q2588">
        <v>1</v>
      </c>
      <c r="R2588" s="14">
        <f>IFERROR(ROUND(E2588/Q2588,2), "N/A")</f>
        <v>5</v>
      </c>
      <c r="S2588" t="b">
        <v>0</v>
      </c>
      <c r="T2588" t="s">
        <v>8294</v>
      </c>
      <c r="U2588" t="s">
        <v>8295</v>
      </c>
    </row>
    <row r="2589" spans="1:21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s="12">
        <f>ROUND(E2589/D2589, 0)</f>
        <v>0</v>
      </c>
      <c r="G2589" t="s">
        <v>8220</v>
      </c>
      <c r="H2589" t="s">
        <v>8223</v>
      </c>
      <c r="I2589" t="s">
        <v>8245</v>
      </c>
      <c r="J2589">
        <v>1451491953</v>
      </c>
      <c r="K2589" s="9">
        <f>(J2589/86400) + DATE(1970,1,1)</f>
        <v>42368.675381944442</v>
      </c>
      <c r="L2589">
        <v>1448899953</v>
      </c>
      <c r="M2589" s="9">
        <f>(L2589/86400) + DATE(1970,1,1)</f>
        <v>42338.675381944442</v>
      </c>
      <c r="N2589" s="18">
        <f>YEAR(M2589)</f>
        <v>2015</v>
      </c>
      <c r="O2589" s="18">
        <f xml:space="preserve"> ROUND((J2589-L2589)/86400, 0)</f>
        <v>30</v>
      </c>
      <c r="P2589" t="b">
        <v>0</v>
      </c>
      <c r="Q2589">
        <v>6</v>
      </c>
      <c r="R2589" s="14">
        <f>IFERROR(ROUND(E2589/Q2589,2), "N/A")</f>
        <v>202.83</v>
      </c>
      <c r="S2589" t="b">
        <v>0</v>
      </c>
      <c r="T2589" t="s">
        <v>8294</v>
      </c>
      <c r="U2589" t="s">
        <v>8295</v>
      </c>
    </row>
    <row r="2590" spans="1:21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s="12">
        <f>ROUND(E2590/D2590, 0)</f>
        <v>0</v>
      </c>
      <c r="G2590" t="s">
        <v>8220</v>
      </c>
      <c r="H2590" t="s">
        <v>8223</v>
      </c>
      <c r="I2590" t="s">
        <v>8245</v>
      </c>
      <c r="J2590">
        <v>1427807640</v>
      </c>
      <c r="K2590" s="9">
        <f>(J2590/86400) + DATE(1970,1,1)</f>
        <v>42094.551388888889</v>
      </c>
      <c r="L2590">
        <v>1423325626</v>
      </c>
      <c r="M2590" s="9">
        <f>(L2590/86400) + DATE(1970,1,1)</f>
        <v>42042.676226851851</v>
      </c>
      <c r="N2590" s="18">
        <f>YEAR(M2590)</f>
        <v>2015</v>
      </c>
      <c r="O2590" s="18">
        <f xml:space="preserve"> ROUND((J2590-L2590)/86400, 0)</f>
        <v>52</v>
      </c>
      <c r="P2590" t="b">
        <v>0</v>
      </c>
      <c r="Q2590">
        <v>8</v>
      </c>
      <c r="R2590" s="14">
        <f>IFERROR(ROUND(E2590/Q2590,2), "N/A")</f>
        <v>29.13</v>
      </c>
      <c r="S2590" t="b">
        <v>0</v>
      </c>
      <c r="T2590" t="s">
        <v>8294</v>
      </c>
      <c r="U2590" t="s">
        <v>8295</v>
      </c>
    </row>
    <row r="2591" spans="1:21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s="12">
        <f>ROUND(E2591/D2591, 0)</f>
        <v>0</v>
      </c>
      <c r="G2591" t="s">
        <v>8220</v>
      </c>
      <c r="H2591" t="s">
        <v>8231</v>
      </c>
      <c r="I2591" t="s">
        <v>8252</v>
      </c>
      <c r="J2591">
        <v>1458733927</v>
      </c>
      <c r="K2591" s="9">
        <f>(J2591/86400) + DATE(1970,1,1)</f>
        <v>42452.494525462964</v>
      </c>
      <c r="L2591">
        <v>1456145527</v>
      </c>
      <c r="M2591" s="9">
        <f>(L2591/86400) + DATE(1970,1,1)</f>
        <v>42422.536192129628</v>
      </c>
      <c r="N2591" s="18">
        <f>YEAR(M2591)</f>
        <v>2016</v>
      </c>
      <c r="O2591" s="18">
        <f xml:space="preserve"> ROUND((J2591-L2591)/86400, 0)</f>
        <v>30</v>
      </c>
      <c r="P2591" t="b">
        <v>0</v>
      </c>
      <c r="Q2591">
        <v>1</v>
      </c>
      <c r="R2591" s="14">
        <f>IFERROR(ROUND(E2591/Q2591,2), "N/A")</f>
        <v>5</v>
      </c>
      <c r="S2591" t="b">
        <v>0</v>
      </c>
      <c r="T2591" t="s">
        <v>8294</v>
      </c>
      <c r="U2591" t="s">
        <v>8295</v>
      </c>
    </row>
    <row r="2592" spans="1:21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s="12">
        <f>ROUND(E2592/D2592, 0)</f>
        <v>0</v>
      </c>
      <c r="G2592" t="s">
        <v>8220</v>
      </c>
      <c r="H2592" t="s">
        <v>8225</v>
      </c>
      <c r="I2592" t="s">
        <v>8247</v>
      </c>
      <c r="J2592">
        <v>1453817297</v>
      </c>
      <c r="K2592" s="9">
        <f>(J2592/86400) + DATE(1970,1,1)</f>
        <v>42395.589085648149</v>
      </c>
      <c r="L2592">
        <v>1453212497</v>
      </c>
      <c r="M2592" s="9">
        <f>(L2592/86400) + DATE(1970,1,1)</f>
        <v>42388.589085648149</v>
      </c>
      <c r="N2592" s="18">
        <f>YEAR(M2592)</f>
        <v>2016</v>
      </c>
      <c r="O2592" s="18">
        <f xml:space="preserve"> ROUND((J2592-L2592)/86400, 0)</f>
        <v>7</v>
      </c>
      <c r="P2592" t="b">
        <v>0</v>
      </c>
      <c r="Q2592">
        <v>0</v>
      </c>
      <c r="R2592" s="14" t="str">
        <f>IFERROR(ROUND(E2592/Q2592,2), "N/A")</f>
        <v>N/A</v>
      </c>
      <c r="S2592" t="b">
        <v>0</v>
      </c>
      <c r="T2592" t="s">
        <v>8294</v>
      </c>
      <c r="U2592" t="s">
        <v>8295</v>
      </c>
    </row>
    <row r="2593" spans="1:21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s="12">
        <f>ROUND(E2593/D2593, 0)</f>
        <v>0</v>
      </c>
      <c r="G2593" t="s">
        <v>8220</v>
      </c>
      <c r="H2593" t="s">
        <v>8223</v>
      </c>
      <c r="I2593" t="s">
        <v>8245</v>
      </c>
      <c r="J2593">
        <v>1457901924</v>
      </c>
      <c r="K2593" s="9">
        <f>(J2593/86400) + DATE(1970,1,1)</f>
        <v>42442.864861111113</v>
      </c>
      <c r="L2593">
        <v>1452721524</v>
      </c>
      <c r="M2593" s="9">
        <f>(L2593/86400) + DATE(1970,1,1)</f>
        <v>42382.906527777777</v>
      </c>
      <c r="N2593" s="18">
        <f>YEAR(M2593)</f>
        <v>2016</v>
      </c>
      <c r="O2593" s="18">
        <f xml:space="preserve"> ROUND((J2593-L2593)/86400, 0)</f>
        <v>60</v>
      </c>
      <c r="P2593" t="b">
        <v>0</v>
      </c>
      <c r="Q2593">
        <v>2</v>
      </c>
      <c r="R2593" s="14">
        <f>IFERROR(ROUND(E2593/Q2593,2), "N/A")</f>
        <v>13</v>
      </c>
      <c r="S2593" t="b">
        <v>0</v>
      </c>
      <c r="T2593" t="s">
        <v>8294</v>
      </c>
      <c r="U2593" t="s">
        <v>8295</v>
      </c>
    </row>
    <row r="2594" spans="1:21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s="12">
        <f>ROUND(E2594/D2594, 0)</f>
        <v>0</v>
      </c>
      <c r="G2594" t="s">
        <v>8220</v>
      </c>
      <c r="H2594" t="s">
        <v>8223</v>
      </c>
      <c r="I2594" t="s">
        <v>8245</v>
      </c>
      <c r="J2594">
        <v>1412536421</v>
      </c>
      <c r="K2594" s="9">
        <f>(J2594/86400) + DATE(1970,1,1)</f>
        <v>41917.801168981481</v>
      </c>
      <c r="L2594">
        <v>1409944421</v>
      </c>
      <c r="M2594" s="9">
        <f>(L2594/86400) + DATE(1970,1,1)</f>
        <v>41887.801168981481</v>
      </c>
      <c r="N2594" s="18">
        <f>YEAR(M2594)</f>
        <v>2014</v>
      </c>
      <c r="O2594" s="18">
        <f xml:space="preserve"> ROUND((J2594-L2594)/86400, 0)</f>
        <v>30</v>
      </c>
      <c r="P2594" t="b">
        <v>0</v>
      </c>
      <c r="Q2594">
        <v>1</v>
      </c>
      <c r="R2594" s="14">
        <f>IFERROR(ROUND(E2594/Q2594,2), "N/A")</f>
        <v>50</v>
      </c>
      <c r="S2594" t="b">
        <v>0</v>
      </c>
      <c r="T2594" t="s">
        <v>8294</v>
      </c>
      <c r="U2594" t="s">
        <v>8295</v>
      </c>
    </row>
    <row r="2595" spans="1:21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s="12">
        <f>ROUND(E2595/D2595, 0)</f>
        <v>0</v>
      </c>
      <c r="G2595" t="s">
        <v>8220</v>
      </c>
      <c r="H2595" t="s">
        <v>8223</v>
      </c>
      <c r="I2595" t="s">
        <v>8245</v>
      </c>
      <c r="J2595">
        <v>1429993026</v>
      </c>
      <c r="K2595" s="9">
        <f>(J2595/86400) + DATE(1970,1,1)</f>
        <v>42119.845208333332</v>
      </c>
      <c r="L2595">
        <v>1427401026</v>
      </c>
      <c r="M2595" s="9">
        <f>(L2595/86400) + DATE(1970,1,1)</f>
        <v>42089.845208333332</v>
      </c>
      <c r="N2595" s="18">
        <f>YEAR(M2595)</f>
        <v>2015</v>
      </c>
      <c r="O2595" s="18">
        <f xml:space="preserve"> ROUND((J2595-L2595)/86400, 0)</f>
        <v>30</v>
      </c>
      <c r="P2595" t="b">
        <v>0</v>
      </c>
      <c r="Q2595">
        <v>0</v>
      </c>
      <c r="R2595" s="14" t="str">
        <f>IFERROR(ROUND(E2595/Q2595,2), "N/A")</f>
        <v>N/A</v>
      </c>
      <c r="S2595" t="b">
        <v>0</v>
      </c>
      <c r="T2595" t="s">
        <v>8294</v>
      </c>
      <c r="U2595" t="s">
        <v>8295</v>
      </c>
    </row>
    <row r="2596" spans="1:21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s="12">
        <f>ROUND(E2596/D2596, 0)</f>
        <v>0</v>
      </c>
      <c r="G2596" t="s">
        <v>8220</v>
      </c>
      <c r="H2596" t="s">
        <v>8223</v>
      </c>
      <c r="I2596" t="s">
        <v>8245</v>
      </c>
      <c r="J2596">
        <v>1407453228</v>
      </c>
      <c r="K2596" s="9">
        <f>(J2596/86400) + DATE(1970,1,1)</f>
        <v>41858.967916666668</v>
      </c>
      <c r="L2596">
        <v>1404861228</v>
      </c>
      <c r="M2596" s="9">
        <f>(L2596/86400) + DATE(1970,1,1)</f>
        <v>41828.967916666668</v>
      </c>
      <c r="N2596" s="18">
        <f>YEAR(M2596)</f>
        <v>2014</v>
      </c>
      <c r="O2596" s="18">
        <f xml:space="preserve"> ROUND((J2596-L2596)/86400, 0)</f>
        <v>30</v>
      </c>
      <c r="P2596" t="b">
        <v>0</v>
      </c>
      <c r="Q2596">
        <v>1</v>
      </c>
      <c r="R2596" s="14">
        <f>IFERROR(ROUND(E2596/Q2596,2), "N/A")</f>
        <v>1</v>
      </c>
      <c r="S2596" t="b">
        <v>0</v>
      </c>
      <c r="T2596" t="s">
        <v>8294</v>
      </c>
      <c r="U2596" t="s">
        <v>8295</v>
      </c>
    </row>
    <row r="2597" spans="1:21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s="12">
        <f>ROUND(E2597/D2597, 0)</f>
        <v>0</v>
      </c>
      <c r="G2597" t="s">
        <v>8220</v>
      </c>
      <c r="H2597" t="s">
        <v>8223</v>
      </c>
      <c r="I2597" t="s">
        <v>8245</v>
      </c>
      <c r="J2597">
        <v>1487915500</v>
      </c>
      <c r="K2597" s="9">
        <f>(J2597/86400) + DATE(1970,1,1)</f>
        <v>42790.244212962964</v>
      </c>
      <c r="L2597">
        <v>1485323500</v>
      </c>
      <c r="M2597" s="9">
        <f>(L2597/86400) + DATE(1970,1,1)</f>
        <v>42760.244212962964</v>
      </c>
      <c r="N2597" s="18">
        <f>YEAR(M2597)</f>
        <v>2017</v>
      </c>
      <c r="O2597" s="18">
        <f xml:space="preserve"> ROUND((J2597-L2597)/86400, 0)</f>
        <v>30</v>
      </c>
      <c r="P2597" t="b">
        <v>0</v>
      </c>
      <c r="Q2597">
        <v>19</v>
      </c>
      <c r="R2597" s="14">
        <f>IFERROR(ROUND(E2597/Q2597,2), "N/A")</f>
        <v>96.05</v>
      </c>
      <c r="S2597" t="b">
        <v>0</v>
      </c>
      <c r="T2597" t="s">
        <v>8294</v>
      </c>
      <c r="U2597" t="s">
        <v>8295</v>
      </c>
    </row>
    <row r="2598" spans="1:21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s="12">
        <f>ROUND(E2598/D2598, 0)</f>
        <v>0</v>
      </c>
      <c r="G2598" t="s">
        <v>8220</v>
      </c>
      <c r="H2598" t="s">
        <v>8228</v>
      </c>
      <c r="I2598" t="s">
        <v>8250</v>
      </c>
      <c r="J2598">
        <v>1407427009</v>
      </c>
      <c r="K2598" s="9">
        <f>(J2598/86400) + DATE(1970,1,1)</f>
        <v>41858.664456018516</v>
      </c>
      <c r="L2598">
        <v>1404835009</v>
      </c>
      <c r="M2598" s="9">
        <f>(L2598/86400) + DATE(1970,1,1)</f>
        <v>41828.664456018516</v>
      </c>
      <c r="N2598" s="18">
        <f>YEAR(M2598)</f>
        <v>2014</v>
      </c>
      <c r="O2598" s="18">
        <f xml:space="preserve"> ROUND((J2598-L2598)/86400, 0)</f>
        <v>30</v>
      </c>
      <c r="P2598" t="b">
        <v>0</v>
      </c>
      <c r="Q2598">
        <v>27</v>
      </c>
      <c r="R2598" s="14">
        <f>IFERROR(ROUND(E2598/Q2598,2), "N/A")</f>
        <v>305.77999999999997</v>
      </c>
      <c r="S2598" t="b">
        <v>0</v>
      </c>
      <c r="T2598" t="s">
        <v>8294</v>
      </c>
      <c r="U2598" t="s">
        <v>8295</v>
      </c>
    </row>
    <row r="2599" spans="1:21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s="12">
        <f>ROUND(E2599/D2599, 0)</f>
        <v>0</v>
      </c>
      <c r="G2599" t="s">
        <v>8220</v>
      </c>
      <c r="H2599" t="s">
        <v>8224</v>
      </c>
      <c r="I2599" t="s">
        <v>8246</v>
      </c>
      <c r="J2599">
        <v>1466323917</v>
      </c>
      <c r="K2599" s="9">
        <f>(J2599/86400) + DATE(1970,1,1)</f>
        <v>42540.341631944444</v>
      </c>
      <c r="L2599">
        <v>1463731917</v>
      </c>
      <c r="M2599" s="9">
        <f>(L2599/86400) + DATE(1970,1,1)</f>
        <v>42510.341631944444</v>
      </c>
      <c r="N2599" s="18">
        <f>YEAR(M2599)</f>
        <v>2016</v>
      </c>
      <c r="O2599" s="18">
        <f xml:space="preserve"> ROUND((J2599-L2599)/86400, 0)</f>
        <v>30</v>
      </c>
      <c r="P2599" t="b">
        <v>0</v>
      </c>
      <c r="Q2599">
        <v>7</v>
      </c>
      <c r="R2599" s="14">
        <f>IFERROR(ROUND(E2599/Q2599,2), "N/A")</f>
        <v>12.14</v>
      </c>
      <c r="S2599" t="b">
        <v>0</v>
      </c>
      <c r="T2599" t="s">
        <v>8294</v>
      </c>
      <c r="U2599" t="s">
        <v>8295</v>
      </c>
    </row>
    <row r="2600" spans="1:21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s="12">
        <f>ROUND(E2600/D2600, 0)</f>
        <v>0</v>
      </c>
      <c r="G2600" t="s">
        <v>8220</v>
      </c>
      <c r="H2600" t="s">
        <v>8223</v>
      </c>
      <c r="I2600" t="s">
        <v>8245</v>
      </c>
      <c r="J2600">
        <v>1443039001</v>
      </c>
      <c r="K2600" s="9">
        <f>(J2600/86400) + DATE(1970,1,1)</f>
        <v>42270.840289351851</v>
      </c>
      <c r="L2600">
        <v>1440447001</v>
      </c>
      <c r="M2600" s="9">
        <f>(L2600/86400) + DATE(1970,1,1)</f>
        <v>42240.840289351851</v>
      </c>
      <c r="N2600" s="18">
        <f>YEAR(M2600)</f>
        <v>2015</v>
      </c>
      <c r="O2600" s="18">
        <f xml:space="preserve"> ROUND((J2600-L2600)/86400, 0)</f>
        <v>30</v>
      </c>
      <c r="P2600" t="b">
        <v>0</v>
      </c>
      <c r="Q2600">
        <v>14</v>
      </c>
      <c r="R2600" s="14">
        <f>IFERROR(ROUND(E2600/Q2600,2), "N/A")</f>
        <v>83.57</v>
      </c>
      <c r="S2600" t="b">
        <v>0</v>
      </c>
      <c r="T2600" t="s">
        <v>8294</v>
      </c>
      <c r="U2600" t="s">
        <v>8295</v>
      </c>
    </row>
    <row r="2601" spans="1:21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s="12">
        <f>ROUND(E2601/D2601, 0)</f>
        <v>0</v>
      </c>
      <c r="G2601" t="s">
        <v>8220</v>
      </c>
      <c r="H2601" t="s">
        <v>8223</v>
      </c>
      <c r="I2601" t="s">
        <v>8245</v>
      </c>
      <c r="J2601">
        <v>1407089147</v>
      </c>
      <c r="K2601" s="9">
        <f>(J2601/86400) + DATE(1970,1,1)</f>
        <v>41854.754016203704</v>
      </c>
      <c r="L2601">
        <v>1403201147</v>
      </c>
      <c r="M2601" s="9">
        <f>(L2601/86400) + DATE(1970,1,1)</f>
        <v>41809.754016203704</v>
      </c>
      <c r="N2601" s="18">
        <f>YEAR(M2601)</f>
        <v>2014</v>
      </c>
      <c r="O2601" s="18">
        <f xml:space="preserve"> ROUND((J2601-L2601)/86400, 0)</f>
        <v>45</v>
      </c>
      <c r="P2601" t="b">
        <v>0</v>
      </c>
      <c r="Q2601">
        <v>5</v>
      </c>
      <c r="R2601" s="14">
        <f>IFERROR(ROUND(E2601/Q2601,2), "N/A")</f>
        <v>18</v>
      </c>
      <c r="S2601" t="b">
        <v>0</v>
      </c>
      <c r="T2601" t="s">
        <v>8294</v>
      </c>
      <c r="U2601" t="s">
        <v>8295</v>
      </c>
    </row>
    <row r="2602" spans="1:21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s="12">
        <f>ROUND(E2602/D2602, 0)</f>
        <v>0</v>
      </c>
      <c r="G2602" t="s">
        <v>8220</v>
      </c>
      <c r="H2602" t="s">
        <v>8223</v>
      </c>
      <c r="I2602" t="s">
        <v>8245</v>
      </c>
      <c r="J2602">
        <v>1458938200</v>
      </c>
      <c r="K2602" s="9">
        <f>(J2602/86400) + DATE(1970,1,1)</f>
        <v>42454.858796296292</v>
      </c>
      <c r="L2602">
        <v>1453757800</v>
      </c>
      <c r="M2602" s="9">
        <f>(L2602/86400) + DATE(1970,1,1)</f>
        <v>42394.900462962964</v>
      </c>
      <c r="N2602" s="18">
        <f>YEAR(M2602)</f>
        <v>2016</v>
      </c>
      <c r="O2602" s="18">
        <f xml:space="preserve"> ROUND((J2602-L2602)/86400, 0)</f>
        <v>60</v>
      </c>
      <c r="P2602" t="b">
        <v>0</v>
      </c>
      <c r="Q2602">
        <v>30</v>
      </c>
      <c r="R2602" s="14">
        <f>IFERROR(ROUND(E2602/Q2602,2), "N/A")</f>
        <v>115.53</v>
      </c>
      <c r="S2602" t="b">
        <v>0</v>
      </c>
      <c r="T2602" t="s">
        <v>8294</v>
      </c>
      <c r="U2602" t="s">
        <v>8295</v>
      </c>
    </row>
    <row r="2603" spans="1:21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s="12">
        <f>ROUND(E2603/D2603, 0)</f>
        <v>7</v>
      </c>
      <c r="G2603" t="s">
        <v>8218</v>
      </c>
      <c r="H2603" t="s">
        <v>8223</v>
      </c>
      <c r="I2603" t="s">
        <v>8245</v>
      </c>
      <c r="J2603">
        <v>1347508740</v>
      </c>
      <c r="K2603" s="9">
        <f>(J2603/86400) + DATE(1970,1,1)</f>
        <v>41165.165972222225</v>
      </c>
      <c r="L2603">
        <v>1346276349</v>
      </c>
      <c r="M2603" s="9">
        <f>(L2603/86400) + DATE(1970,1,1)</f>
        <v>41150.902187500003</v>
      </c>
      <c r="N2603" s="18">
        <f>YEAR(M2603)</f>
        <v>2012</v>
      </c>
      <c r="O2603" s="18">
        <f xml:space="preserve"> ROUND((J2603-L2603)/86400, 0)</f>
        <v>14</v>
      </c>
      <c r="P2603" t="b">
        <v>1</v>
      </c>
      <c r="Q2603">
        <v>151</v>
      </c>
      <c r="R2603" s="14">
        <f>IFERROR(ROUND(E2603/Q2603,2), "N/A")</f>
        <v>21.9</v>
      </c>
      <c r="S2603" t="b">
        <v>1</v>
      </c>
      <c r="T2603" t="s">
        <v>8277</v>
      </c>
      <c r="U2603" t="s">
        <v>8313</v>
      </c>
    </row>
    <row r="2604" spans="1:21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s="12">
        <f>ROUND(E2604/D2604, 0)</f>
        <v>3</v>
      </c>
      <c r="G2604" t="s">
        <v>8218</v>
      </c>
      <c r="H2604" t="s">
        <v>8223</v>
      </c>
      <c r="I2604" t="s">
        <v>8245</v>
      </c>
      <c r="J2604">
        <v>1415827200</v>
      </c>
      <c r="K2604" s="9">
        <f>(J2604/86400) + DATE(1970,1,1)</f>
        <v>41955.888888888891</v>
      </c>
      <c r="L2604">
        <v>1412358968</v>
      </c>
      <c r="M2604" s="9">
        <f>(L2604/86400) + DATE(1970,1,1)</f>
        <v>41915.747314814813</v>
      </c>
      <c r="N2604" s="18">
        <f>YEAR(M2604)</f>
        <v>2014</v>
      </c>
      <c r="O2604" s="18">
        <f xml:space="preserve"> ROUND((J2604-L2604)/86400, 0)</f>
        <v>40</v>
      </c>
      <c r="P2604" t="b">
        <v>1</v>
      </c>
      <c r="Q2604">
        <v>489</v>
      </c>
      <c r="R2604" s="14">
        <f>IFERROR(ROUND(E2604/Q2604,2), "N/A")</f>
        <v>80.02</v>
      </c>
      <c r="S2604" t="b">
        <v>1</v>
      </c>
      <c r="T2604" t="s">
        <v>8277</v>
      </c>
      <c r="U2604" t="s">
        <v>8313</v>
      </c>
    </row>
    <row r="2605" spans="1:21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s="12">
        <f>ROUND(E2605/D2605, 0)</f>
        <v>1</v>
      </c>
      <c r="G2605" t="s">
        <v>8218</v>
      </c>
      <c r="H2605" t="s">
        <v>8223</v>
      </c>
      <c r="I2605" t="s">
        <v>8245</v>
      </c>
      <c r="J2605">
        <v>1387835654</v>
      </c>
      <c r="K2605" s="9">
        <f>(J2605/86400) + DATE(1970,1,1)</f>
        <v>41631.912662037037</v>
      </c>
      <c r="L2605">
        <v>1386626054</v>
      </c>
      <c r="M2605" s="9">
        <f>(L2605/86400) + DATE(1970,1,1)</f>
        <v>41617.912662037037</v>
      </c>
      <c r="N2605" s="18">
        <f>YEAR(M2605)</f>
        <v>2013</v>
      </c>
      <c r="O2605" s="18">
        <f xml:space="preserve"> ROUND((J2605-L2605)/86400, 0)</f>
        <v>14</v>
      </c>
      <c r="P2605" t="b">
        <v>1</v>
      </c>
      <c r="Q2605">
        <v>50</v>
      </c>
      <c r="R2605" s="14">
        <f>IFERROR(ROUND(E2605/Q2605,2), "N/A")</f>
        <v>35.520000000000003</v>
      </c>
      <c r="S2605" t="b">
        <v>1</v>
      </c>
      <c r="T2605" t="s">
        <v>8277</v>
      </c>
      <c r="U2605" t="s">
        <v>8313</v>
      </c>
    </row>
    <row r="2606" spans="1:21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s="12">
        <f>ROUND(E2606/D2606, 0)</f>
        <v>1</v>
      </c>
      <c r="G2606" t="s">
        <v>8218</v>
      </c>
      <c r="H2606" t="s">
        <v>8223</v>
      </c>
      <c r="I2606" t="s">
        <v>8245</v>
      </c>
      <c r="J2606">
        <v>1335662023</v>
      </c>
      <c r="K2606" s="9">
        <f>(J2606/86400) + DATE(1970,1,1)</f>
        <v>41028.051192129627</v>
      </c>
      <c r="L2606">
        <v>1333070023</v>
      </c>
      <c r="M2606" s="9">
        <f>(L2606/86400) + DATE(1970,1,1)</f>
        <v>40998.051192129627</v>
      </c>
      <c r="N2606" s="18">
        <f>YEAR(M2606)</f>
        <v>2012</v>
      </c>
      <c r="O2606" s="18">
        <f xml:space="preserve"> ROUND((J2606-L2606)/86400, 0)</f>
        <v>30</v>
      </c>
      <c r="P2606" t="b">
        <v>1</v>
      </c>
      <c r="Q2606">
        <v>321</v>
      </c>
      <c r="R2606" s="14">
        <f>IFERROR(ROUND(E2606/Q2606,2), "N/A")</f>
        <v>64.930000000000007</v>
      </c>
      <c r="S2606" t="b">
        <v>1</v>
      </c>
      <c r="T2606" t="s">
        <v>8277</v>
      </c>
      <c r="U2606" t="s">
        <v>8313</v>
      </c>
    </row>
    <row r="2607" spans="1:21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s="12">
        <f>ROUND(E2607/D2607, 0)</f>
        <v>1</v>
      </c>
      <c r="G2607" t="s">
        <v>8218</v>
      </c>
      <c r="H2607" t="s">
        <v>8223</v>
      </c>
      <c r="I2607" t="s">
        <v>8245</v>
      </c>
      <c r="J2607">
        <v>1466168390</v>
      </c>
      <c r="K2607" s="9">
        <f>(J2607/86400) + DATE(1970,1,1)</f>
        <v>42538.541550925926</v>
      </c>
      <c r="L2607">
        <v>1463576390</v>
      </c>
      <c r="M2607" s="9">
        <f>(L2607/86400) + DATE(1970,1,1)</f>
        <v>42508.541550925926</v>
      </c>
      <c r="N2607" s="18">
        <f>YEAR(M2607)</f>
        <v>2016</v>
      </c>
      <c r="O2607" s="18">
        <f xml:space="preserve"> ROUND((J2607-L2607)/86400, 0)</f>
        <v>30</v>
      </c>
      <c r="P2607" t="b">
        <v>1</v>
      </c>
      <c r="Q2607">
        <v>1762</v>
      </c>
      <c r="R2607" s="14">
        <f>IFERROR(ROUND(E2607/Q2607,2), "N/A")</f>
        <v>60.97</v>
      </c>
      <c r="S2607" t="b">
        <v>1</v>
      </c>
      <c r="T2607" t="s">
        <v>8277</v>
      </c>
      <c r="U2607" t="s">
        <v>8313</v>
      </c>
    </row>
    <row r="2608" spans="1:21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s="12">
        <f>ROUND(E2608/D2608, 0)</f>
        <v>1</v>
      </c>
      <c r="G2608" t="s">
        <v>8218</v>
      </c>
      <c r="H2608" t="s">
        <v>8223</v>
      </c>
      <c r="I2608" t="s">
        <v>8245</v>
      </c>
      <c r="J2608">
        <v>1398791182</v>
      </c>
      <c r="K2608" s="9">
        <f>(J2608/86400) + DATE(1970,1,1)</f>
        <v>41758.712754629625</v>
      </c>
      <c r="L2608">
        <v>1396026382</v>
      </c>
      <c r="M2608" s="9">
        <f>(L2608/86400) + DATE(1970,1,1)</f>
        <v>41726.712754629625</v>
      </c>
      <c r="N2608" s="18">
        <f>YEAR(M2608)</f>
        <v>2014</v>
      </c>
      <c r="O2608" s="18">
        <f xml:space="preserve"> ROUND((J2608-L2608)/86400, 0)</f>
        <v>32</v>
      </c>
      <c r="P2608" t="b">
        <v>1</v>
      </c>
      <c r="Q2608">
        <v>385</v>
      </c>
      <c r="R2608" s="14">
        <f>IFERROR(ROUND(E2608/Q2608,2), "N/A")</f>
        <v>31.44</v>
      </c>
      <c r="S2608" t="b">
        <v>1</v>
      </c>
      <c r="T2608" t="s">
        <v>8277</v>
      </c>
      <c r="U2608" t="s">
        <v>8313</v>
      </c>
    </row>
    <row r="2609" spans="1:21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s="12">
        <f>ROUND(E2609/D2609, 0)</f>
        <v>4</v>
      </c>
      <c r="G2609" t="s">
        <v>8218</v>
      </c>
      <c r="H2609" t="s">
        <v>8223</v>
      </c>
      <c r="I2609" t="s">
        <v>8245</v>
      </c>
      <c r="J2609">
        <v>1439344800</v>
      </c>
      <c r="K2609" s="9">
        <f>(J2609/86400) + DATE(1970,1,1)</f>
        <v>42228.083333333328</v>
      </c>
      <c r="L2609">
        <v>1435611572</v>
      </c>
      <c r="M2609" s="9">
        <f>(L2609/86400) + DATE(1970,1,1)</f>
        <v>42184.874675925923</v>
      </c>
      <c r="N2609" s="18">
        <f>YEAR(M2609)</f>
        <v>2015</v>
      </c>
      <c r="O2609" s="18">
        <f xml:space="preserve"> ROUND((J2609-L2609)/86400, 0)</f>
        <v>43</v>
      </c>
      <c r="P2609" t="b">
        <v>1</v>
      </c>
      <c r="Q2609">
        <v>398</v>
      </c>
      <c r="R2609" s="14">
        <f>IFERROR(ROUND(E2609/Q2609,2), "N/A")</f>
        <v>81.95</v>
      </c>
      <c r="S2609" t="b">
        <v>1</v>
      </c>
      <c r="T2609" t="s">
        <v>8277</v>
      </c>
      <c r="U2609" t="s">
        <v>8313</v>
      </c>
    </row>
    <row r="2610" spans="1:21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s="12">
        <f>ROUND(E2610/D2610, 0)</f>
        <v>2</v>
      </c>
      <c r="G2610" t="s">
        <v>8218</v>
      </c>
      <c r="H2610" t="s">
        <v>8223</v>
      </c>
      <c r="I2610" t="s">
        <v>8245</v>
      </c>
      <c r="J2610">
        <v>1489536000</v>
      </c>
      <c r="K2610" s="9">
        <f>(J2610/86400) + DATE(1970,1,1)</f>
        <v>42809</v>
      </c>
      <c r="L2610">
        <v>1485976468</v>
      </c>
      <c r="M2610" s="9">
        <f>(L2610/86400) + DATE(1970,1,1)</f>
        <v>42767.801712962959</v>
      </c>
      <c r="N2610" s="18">
        <f>YEAR(M2610)</f>
        <v>2017</v>
      </c>
      <c r="O2610" s="18">
        <f xml:space="preserve"> ROUND((J2610-L2610)/86400, 0)</f>
        <v>41</v>
      </c>
      <c r="P2610" t="b">
        <v>1</v>
      </c>
      <c r="Q2610">
        <v>304</v>
      </c>
      <c r="R2610" s="14">
        <f>IFERROR(ROUND(E2610/Q2610,2), "N/A")</f>
        <v>58.93</v>
      </c>
      <c r="S2610" t="b">
        <v>1</v>
      </c>
      <c r="T2610" t="s">
        <v>8277</v>
      </c>
      <c r="U2610" t="s">
        <v>8313</v>
      </c>
    </row>
    <row r="2611" spans="1:21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s="12">
        <f>ROUND(E2611/D2611, 0)</f>
        <v>3</v>
      </c>
      <c r="G2611" t="s">
        <v>8218</v>
      </c>
      <c r="H2611" t="s">
        <v>8223</v>
      </c>
      <c r="I2611" t="s">
        <v>8245</v>
      </c>
      <c r="J2611">
        <v>1342330951</v>
      </c>
      <c r="K2611" s="9">
        <f>(J2611/86400) + DATE(1970,1,1)</f>
        <v>41105.237858796296</v>
      </c>
      <c r="L2611">
        <v>1339738951</v>
      </c>
      <c r="M2611" s="9">
        <f>(L2611/86400) + DATE(1970,1,1)</f>
        <v>41075.237858796296</v>
      </c>
      <c r="N2611" s="18">
        <f>YEAR(M2611)</f>
        <v>2012</v>
      </c>
      <c r="O2611" s="18">
        <f xml:space="preserve"> ROUND((J2611-L2611)/86400, 0)</f>
        <v>30</v>
      </c>
      <c r="P2611" t="b">
        <v>1</v>
      </c>
      <c r="Q2611">
        <v>676</v>
      </c>
      <c r="R2611" s="14">
        <f>IFERROR(ROUND(E2611/Q2611,2), "N/A")</f>
        <v>157.29</v>
      </c>
      <c r="S2611" t="b">
        <v>1</v>
      </c>
      <c r="T2611" t="s">
        <v>8277</v>
      </c>
      <c r="U2611" t="s">
        <v>8313</v>
      </c>
    </row>
    <row r="2612" spans="1:21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s="12">
        <f>ROUND(E2612/D2612, 0)</f>
        <v>1</v>
      </c>
      <c r="G2612" t="s">
        <v>8218</v>
      </c>
      <c r="H2612" t="s">
        <v>8223</v>
      </c>
      <c r="I2612" t="s">
        <v>8245</v>
      </c>
      <c r="J2612">
        <v>1471849140</v>
      </c>
      <c r="K2612" s="9">
        <f>(J2612/86400) + DATE(1970,1,1)</f>
        <v>42604.290972222225</v>
      </c>
      <c r="L2612">
        <v>1468444125</v>
      </c>
      <c r="M2612" s="9">
        <f>(L2612/86400) + DATE(1970,1,1)</f>
        <v>42564.881076388891</v>
      </c>
      <c r="N2612" s="18">
        <f>YEAR(M2612)</f>
        <v>2016</v>
      </c>
      <c r="O2612" s="18">
        <f xml:space="preserve"> ROUND((J2612-L2612)/86400, 0)</f>
        <v>39</v>
      </c>
      <c r="P2612" t="b">
        <v>1</v>
      </c>
      <c r="Q2612">
        <v>577</v>
      </c>
      <c r="R2612" s="14">
        <f>IFERROR(ROUND(E2612/Q2612,2), "N/A")</f>
        <v>55.76</v>
      </c>
      <c r="S2612" t="b">
        <v>1</v>
      </c>
      <c r="T2612" t="s">
        <v>8277</v>
      </c>
      <c r="U2612" t="s">
        <v>8313</v>
      </c>
    </row>
    <row r="2613" spans="1:21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s="12">
        <f>ROUND(E2613/D2613, 0)</f>
        <v>28</v>
      </c>
      <c r="G2613" t="s">
        <v>8218</v>
      </c>
      <c r="H2613" t="s">
        <v>8235</v>
      </c>
      <c r="I2613" t="s">
        <v>8248</v>
      </c>
      <c r="J2613">
        <v>1483397940</v>
      </c>
      <c r="K2613" s="9">
        <f>(J2613/86400) + DATE(1970,1,1)</f>
        <v>42737.957638888889</v>
      </c>
      <c r="L2613">
        <v>1480493014</v>
      </c>
      <c r="M2613" s="9">
        <f>(L2613/86400) + DATE(1970,1,1)</f>
        <v>42704.335810185185</v>
      </c>
      <c r="N2613" s="18">
        <f>YEAR(M2613)</f>
        <v>2016</v>
      </c>
      <c r="O2613" s="18">
        <f xml:space="preserve"> ROUND((J2613-L2613)/86400, 0)</f>
        <v>34</v>
      </c>
      <c r="P2613" t="b">
        <v>1</v>
      </c>
      <c r="Q2613">
        <v>3663</v>
      </c>
      <c r="R2613" s="14">
        <f>IFERROR(ROUND(E2613/Q2613,2), "N/A")</f>
        <v>83.8</v>
      </c>
      <c r="S2613" t="b">
        <v>1</v>
      </c>
      <c r="T2613" t="s">
        <v>8277</v>
      </c>
      <c r="U2613" t="s">
        <v>8313</v>
      </c>
    </row>
    <row r="2614" spans="1:21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s="12">
        <f>ROUND(E2614/D2614, 0)</f>
        <v>2</v>
      </c>
      <c r="G2614" t="s">
        <v>8218</v>
      </c>
      <c r="H2614" t="s">
        <v>8223</v>
      </c>
      <c r="I2614" t="s">
        <v>8245</v>
      </c>
      <c r="J2614">
        <v>1420773970</v>
      </c>
      <c r="K2614" s="9">
        <f>(J2614/86400) + DATE(1970,1,1)</f>
        <v>42013.143171296295</v>
      </c>
      <c r="L2614">
        <v>1418095570</v>
      </c>
      <c r="M2614" s="9">
        <f>(L2614/86400) + DATE(1970,1,1)</f>
        <v>41982.143171296295</v>
      </c>
      <c r="N2614" s="18">
        <f>YEAR(M2614)</f>
        <v>2014</v>
      </c>
      <c r="O2614" s="18">
        <f xml:space="preserve"> ROUND((J2614-L2614)/86400, 0)</f>
        <v>31</v>
      </c>
      <c r="P2614" t="b">
        <v>1</v>
      </c>
      <c r="Q2614">
        <v>294</v>
      </c>
      <c r="R2614" s="14">
        <f>IFERROR(ROUND(E2614/Q2614,2), "N/A")</f>
        <v>58.42</v>
      </c>
      <c r="S2614" t="b">
        <v>1</v>
      </c>
      <c r="T2614" t="s">
        <v>8277</v>
      </c>
      <c r="U2614" t="s">
        <v>8313</v>
      </c>
    </row>
    <row r="2615" spans="1:21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s="12">
        <f>ROUND(E2615/D2615, 0)</f>
        <v>1</v>
      </c>
      <c r="G2615" t="s">
        <v>8218</v>
      </c>
      <c r="H2615" t="s">
        <v>8223</v>
      </c>
      <c r="I2615" t="s">
        <v>8245</v>
      </c>
      <c r="J2615">
        <v>1348256294</v>
      </c>
      <c r="K2615" s="9">
        <f>(J2615/86400) + DATE(1970,1,1)</f>
        <v>41173.81821759259</v>
      </c>
      <c r="L2615">
        <v>1345664294</v>
      </c>
      <c r="M2615" s="9">
        <f>(L2615/86400) + DATE(1970,1,1)</f>
        <v>41143.81821759259</v>
      </c>
      <c r="N2615" s="18">
        <f>YEAR(M2615)</f>
        <v>2012</v>
      </c>
      <c r="O2615" s="18">
        <f xml:space="preserve"> ROUND((J2615-L2615)/86400, 0)</f>
        <v>30</v>
      </c>
      <c r="P2615" t="b">
        <v>1</v>
      </c>
      <c r="Q2615">
        <v>28</v>
      </c>
      <c r="R2615" s="14">
        <f>IFERROR(ROUND(E2615/Q2615,2), "N/A")</f>
        <v>270.57</v>
      </c>
      <c r="S2615" t="b">
        <v>1</v>
      </c>
      <c r="T2615" t="s">
        <v>8277</v>
      </c>
      <c r="U2615" t="s">
        <v>8313</v>
      </c>
    </row>
    <row r="2616" spans="1:21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s="12">
        <f>ROUND(E2616/D2616, 0)</f>
        <v>1</v>
      </c>
      <c r="G2616" t="s">
        <v>8218</v>
      </c>
      <c r="H2616" t="s">
        <v>8223</v>
      </c>
      <c r="I2616" t="s">
        <v>8245</v>
      </c>
      <c r="J2616">
        <v>1398834000</v>
      </c>
      <c r="K2616" s="9">
        <f>(J2616/86400) + DATE(1970,1,1)</f>
        <v>41759.208333333336</v>
      </c>
      <c r="L2616">
        <v>1396371612</v>
      </c>
      <c r="M2616" s="9">
        <f>(L2616/86400) + DATE(1970,1,1)</f>
        <v>41730.708472222221</v>
      </c>
      <c r="N2616" s="18">
        <f>YEAR(M2616)</f>
        <v>2014</v>
      </c>
      <c r="O2616" s="18">
        <f xml:space="preserve"> ROUND((J2616-L2616)/86400, 0)</f>
        <v>28</v>
      </c>
      <c r="P2616" t="b">
        <v>1</v>
      </c>
      <c r="Q2616">
        <v>100</v>
      </c>
      <c r="R2616" s="14">
        <f>IFERROR(ROUND(E2616/Q2616,2), "N/A")</f>
        <v>107.1</v>
      </c>
      <c r="S2616" t="b">
        <v>1</v>
      </c>
      <c r="T2616" t="s">
        <v>8277</v>
      </c>
      <c r="U2616" t="s">
        <v>8313</v>
      </c>
    </row>
    <row r="2617" spans="1:21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s="12">
        <f>ROUND(E2617/D2617, 0)</f>
        <v>2</v>
      </c>
      <c r="G2617" t="s">
        <v>8218</v>
      </c>
      <c r="H2617" t="s">
        <v>8224</v>
      </c>
      <c r="I2617" t="s">
        <v>8246</v>
      </c>
      <c r="J2617">
        <v>1462017600</v>
      </c>
      <c r="K2617" s="9">
        <f>(J2617/86400) + DATE(1970,1,1)</f>
        <v>42490.5</v>
      </c>
      <c r="L2617">
        <v>1458820564</v>
      </c>
      <c r="M2617" s="9">
        <f>(L2617/86400) + DATE(1970,1,1)</f>
        <v>42453.49726851852</v>
      </c>
      <c r="N2617" s="18">
        <f>YEAR(M2617)</f>
        <v>2016</v>
      </c>
      <c r="O2617" s="18">
        <f xml:space="preserve"> ROUND((J2617-L2617)/86400, 0)</f>
        <v>37</v>
      </c>
      <c r="P2617" t="b">
        <v>0</v>
      </c>
      <c r="Q2617">
        <v>72</v>
      </c>
      <c r="R2617" s="14">
        <f>IFERROR(ROUND(E2617/Q2617,2), "N/A")</f>
        <v>47.18</v>
      </c>
      <c r="S2617" t="b">
        <v>1</v>
      </c>
      <c r="T2617" t="s">
        <v>8277</v>
      </c>
      <c r="U2617" t="s">
        <v>8313</v>
      </c>
    </row>
    <row r="2618" spans="1:21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s="12">
        <f>ROUND(E2618/D2618, 0)</f>
        <v>1</v>
      </c>
      <c r="G2618" t="s">
        <v>8218</v>
      </c>
      <c r="H2618" t="s">
        <v>8223</v>
      </c>
      <c r="I2618" t="s">
        <v>8245</v>
      </c>
      <c r="J2618">
        <v>1440546729</v>
      </c>
      <c r="K2618" s="9">
        <f>(J2618/86400) + DATE(1970,1,1)</f>
        <v>42241.99454861111</v>
      </c>
      <c r="L2618">
        <v>1437954729</v>
      </c>
      <c r="M2618" s="9">
        <f>(L2618/86400) + DATE(1970,1,1)</f>
        <v>42211.99454861111</v>
      </c>
      <c r="N2618" s="18">
        <f>YEAR(M2618)</f>
        <v>2015</v>
      </c>
      <c r="O2618" s="18">
        <f xml:space="preserve"> ROUND((J2618-L2618)/86400, 0)</f>
        <v>30</v>
      </c>
      <c r="P2618" t="b">
        <v>1</v>
      </c>
      <c r="Q2618">
        <v>238</v>
      </c>
      <c r="R2618" s="14">
        <f>IFERROR(ROUND(E2618/Q2618,2), "N/A")</f>
        <v>120.31</v>
      </c>
      <c r="S2618" t="b">
        <v>1</v>
      </c>
      <c r="T2618" t="s">
        <v>8277</v>
      </c>
      <c r="U2618" t="s">
        <v>8313</v>
      </c>
    </row>
    <row r="2619" spans="1:21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s="12">
        <f>ROUND(E2619/D2619, 0)</f>
        <v>9</v>
      </c>
      <c r="G2619" t="s">
        <v>8218</v>
      </c>
      <c r="H2619" t="s">
        <v>8223</v>
      </c>
      <c r="I2619" t="s">
        <v>8245</v>
      </c>
      <c r="J2619">
        <v>1413838751</v>
      </c>
      <c r="K2619" s="9">
        <f>(J2619/86400) + DATE(1970,1,1)</f>
        <v>41932.874432870369</v>
      </c>
      <c r="L2619">
        <v>1411246751</v>
      </c>
      <c r="M2619" s="9">
        <f>(L2619/86400) + DATE(1970,1,1)</f>
        <v>41902.874432870369</v>
      </c>
      <c r="N2619" s="18">
        <f>YEAR(M2619)</f>
        <v>2014</v>
      </c>
      <c r="O2619" s="18">
        <f xml:space="preserve"> ROUND((J2619-L2619)/86400, 0)</f>
        <v>30</v>
      </c>
      <c r="P2619" t="b">
        <v>1</v>
      </c>
      <c r="Q2619">
        <v>159</v>
      </c>
      <c r="R2619" s="14">
        <f>IFERROR(ROUND(E2619/Q2619,2), "N/A")</f>
        <v>27.6</v>
      </c>
      <c r="S2619" t="b">
        <v>1</v>
      </c>
      <c r="T2619" t="s">
        <v>8277</v>
      </c>
      <c r="U2619" t="s">
        <v>8313</v>
      </c>
    </row>
    <row r="2620" spans="1:21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s="12">
        <f>ROUND(E2620/D2620, 0)</f>
        <v>1</v>
      </c>
      <c r="G2620" t="s">
        <v>8218</v>
      </c>
      <c r="H2620" t="s">
        <v>8223</v>
      </c>
      <c r="I2620" t="s">
        <v>8245</v>
      </c>
      <c r="J2620">
        <v>1449000061</v>
      </c>
      <c r="K2620" s="9">
        <f>(J2620/86400) + DATE(1970,1,1)</f>
        <v>42339.834039351852</v>
      </c>
      <c r="L2620">
        <v>1443812461</v>
      </c>
      <c r="M2620" s="9">
        <f>(L2620/86400) + DATE(1970,1,1)</f>
        <v>42279.792372685188</v>
      </c>
      <c r="N2620" s="18">
        <f>YEAR(M2620)</f>
        <v>2015</v>
      </c>
      <c r="O2620" s="18">
        <f xml:space="preserve"> ROUND((J2620-L2620)/86400, 0)</f>
        <v>60</v>
      </c>
      <c r="P2620" t="b">
        <v>1</v>
      </c>
      <c r="Q2620">
        <v>77</v>
      </c>
      <c r="R2620" s="14">
        <f>IFERROR(ROUND(E2620/Q2620,2), "N/A")</f>
        <v>205.3</v>
      </c>
      <c r="S2620" t="b">
        <v>1</v>
      </c>
      <c r="T2620" t="s">
        <v>8277</v>
      </c>
      <c r="U2620" t="s">
        <v>8313</v>
      </c>
    </row>
    <row r="2621" spans="1:21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s="12">
        <f>ROUND(E2621/D2621, 0)</f>
        <v>2</v>
      </c>
      <c r="G2621" t="s">
        <v>8218</v>
      </c>
      <c r="H2621" t="s">
        <v>8223</v>
      </c>
      <c r="I2621" t="s">
        <v>8245</v>
      </c>
      <c r="J2621">
        <v>1445598000</v>
      </c>
      <c r="K2621" s="9">
        <f>(J2621/86400) + DATE(1970,1,1)</f>
        <v>42300.458333333328</v>
      </c>
      <c r="L2621">
        <v>1443302004</v>
      </c>
      <c r="M2621" s="9">
        <f>(L2621/86400) + DATE(1970,1,1)</f>
        <v>42273.884305555555</v>
      </c>
      <c r="N2621" s="18">
        <f>YEAR(M2621)</f>
        <v>2015</v>
      </c>
      <c r="O2621" s="18">
        <f xml:space="preserve"> ROUND((J2621-L2621)/86400, 0)</f>
        <v>27</v>
      </c>
      <c r="P2621" t="b">
        <v>1</v>
      </c>
      <c r="Q2621">
        <v>53</v>
      </c>
      <c r="R2621" s="14">
        <f>IFERROR(ROUND(E2621/Q2621,2), "N/A")</f>
        <v>35.549999999999997</v>
      </c>
      <c r="S2621" t="b">
        <v>1</v>
      </c>
      <c r="T2621" t="s">
        <v>8277</v>
      </c>
      <c r="U2621" t="s">
        <v>8313</v>
      </c>
    </row>
    <row r="2622" spans="1:21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s="12">
        <f>ROUND(E2622/D2622, 0)</f>
        <v>1</v>
      </c>
      <c r="G2622" t="s">
        <v>8218</v>
      </c>
      <c r="H2622" t="s">
        <v>8225</v>
      </c>
      <c r="I2622" t="s">
        <v>8247</v>
      </c>
      <c r="J2622">
        <v>1444525200</v>
      </c>
      <c r="K2622" s="9">
        <f>(J2622/86400) + DATE(1970,1,1)</f>
        <v>42288.041666666672</v>
      </c>
      <c r="L2622">
        <v>1441339242</v>
      </c>
      <c r="M2622" s="9">
        <f>(L2622/86400) + DATE(1970,1,1)</f>
        <v>42251.16715277778</v>
      </c>
      <c r="N2622" s="18">
        <f>YEAR(M2622)</f>
        <v>2015</v>
      </c>
      <c r="O2622" s="18">
        <f xml:space="preserve"> ROUND((J2622-L2622)/86400, 0)</f>
        <v>37</v>
      </c>
      <c r="P2622" t="b">
        <v>1</v>
      </c>
      <c r="Q2622">
        <v>1251</v>
      </c>
      <c r="R2622" s="14">
        <f>IFERROR(ROUND(E2622/Q2622,2), "N/A")</f>
        <v>74.64</v>
      </c>
      <c r="S2622" t="b">
        <v>1</v>
      </c>
      <c r="T2622" t="s">
        <v>8277</v>
      </c>
      <c r="U2622" t="s">
        <v>8313</v>
      </c>
    </row>
    <row r="2623" spans="1:21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s="12">
        <f>ROUND(E2623/D2623, 0)</f>
        <v>1</v>
      </c>
      <c r="G2623" t="s">
        <v>8218</v>
      </c>
      <c r="H2623" t="s">
        <v>8223</v>
      </c>
      <c r="I2623" t="s">
        <v>8245</v>
      </c>
      <c r="J2623">
        <v>1432230988</v>
      </c>
      <c r="K2623" s="9">
        <f>(J2623/86400) + DATE(1970,1,1)</f>
        <v>42145.747546296298</v>
      </c>
      <c r="L2623">
        <v>1429638988</v>
      </c>
      <c r="M2623" s="9">
        <f>(L2623/86400) + DATE(1970,1,1)</f>
        <v>42115.747546296298</v>
      </c>
      <c r="N2623" s="18">
        <f>YEAR(M2623)</f>
        <v>2015</v>
      </c>
      <c r="O2623" s="18">
        <f xml:space="preserve"> ROUND((J2623-L2623)/86400, 0)</f>
        <v>30</v>
      </c>
      <c r="P2623" t="b">
        <v>1</v>
      </c>
      <c r="Q2623">
        <v>465</v>
      </c>
      <c r="R2623" s="14">
        <f>IFERROR(ROUND(E2623/Q2623,2), "N/A")</f>
        <v>47.06</v>
      </c>
      <c r="S2623" t="b">
        <v>1</v>
      </c>
      <c r="T2623" t="s">
        <v>8277</v>
      </c>
      <c r="U2623" t="s">
        <v>8313</v>
      </c>
    </row>
    <row r="2624" spans="1:21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s="12">
        <f>ROUND(E2624/D2624, 0)</f>
        <v>1</v>
      </c>
      <c r="G2624" t="s">
        <v>8218</v>
      </c>
      <c r="H2624" t="s">
        <v>8236</v>
      </c>
      <c r="I2624" t="s">
        <v>8248</v>
      </c>
      <c r="J2624">
        <v>1483120216</v>
      </c>
      <c r="K2624" s="9">
        <f>(J2624/86400) + DATE(1970,1,1)</f>
        <v>42734.74324074074</v>
      </c>
      <c r="L2624">
        <v>1479232216</v>
      </c>
      <c r="M2624" s="9">
        <f>(L2624/86400) + DATE(1970,1,1)</f>
        <v>42689.74324074074</v>
      </c>
      <c r="N2624" s="18">
        <f>YEAR(M2624)</f>
        <v>2016</v>
      </c>
      <c r="O2624" s="18">
        <f xml:space="preserve"> ROUND((J2624-L2624)/86400, 0)</f>
        <v>45</v>
      </c>
      <c r="P2624" t="b">
        <v>0</v>
      </c>
      <c r="Q2624">
        <v>74</v>
      </c>
      <c r="R2624" s="14">
        <f>IFERROR(ROUND(E2624/Q2624,2), "N/A")</f>
        <v>26.59</v>
      </c>
      <c r="S2624" t="b">
        <v>1</v>
      </c>
      <c r="T2624" t="s">
        <v>8277</v>
      </c>
      <c r="U2624" t="s">
        <v>8313</v>
      </c>
    </row>
    <row r="2625" spans="1:21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s="12">
        <f>ROUND(E2625/D2625, 0)</f>
        <v>1</v>
      </c>
      <c r="G2625" t="s">
        <v>8218</v>
      </c>
      <c r="H2625" t="s">
        <v>8223</v>
      </c>
      <c r="I2625" t="s">
        <v>8245</v>
      </c>
      <c r="J2625">
        <v>1480658966</v>
      </c>
      <c r="K2625" s="9">
        <f>(J2625/86400) + DATE(1970,1,1)</f>
        <v>42706.256550925929</v>
      </c>
      <c r="L2625">
        <v>1479449366</v>
      </c>
      <c r="M2625" s="9">
        <f>(L2625/86400) + DATE(1970,1,1)</f>
        <v>42692.256550925929</v>
      </c>
      <c r="N2625" s="18">
        <f>YEAR(M2625)</f>
        <v>2016</v>
      </c>
      <c r="O2625" s="18">
        <f xml:space="preserve"> ROUND((J2625-L2625)/86400, 0)</f>
        <v>14</v>
      </c>
      <c r="P2625" t="b">
        <v>0</v>
      </c>
      <c r="Q2625">
        <v>62</v>
      </c>
      <c r="R2625" s="14">
        <f>IFERROR(ROUND(E2625/Q2625,2), "N/A")</f>
        <v>36.770000000000003</v>
      </c>
      <c r="S2625" t="b">
        <v>1</v>
      </c>
      <c r="T2625" t="s">
        <v>8277</v>
      </c>
      <c r="U2625" t="s">
        <v>8313</v>
      </c>
    </row>
    <row r="2626" spans="1:21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s="12">
        <f>ROUND(E2626/D2626, 0)</f>
        <v>14</v>
      </c>
      <c r="G2626" t="s">
        <v>8218</v>
      </c>
      <c r="H2626" t="s">
        <v>8223</v>
      </c>
      <c r="I2626" t="s">
        <v>8245</v>
      </c>
      <c r="J2626">
        <v>1347530822</v>
      </c>
      <c r="K2626" s="9">
        <f>(J2626/86400) + DATE(1970,1,1)</f>
        <v>41165.421550925923</v>
      </c>
      <c r="L2626">
        <v>1345716422</v>
      </c>
      <c r="M2626" s="9">
        <f>(L2626/86400) + DATE(1970,1,1)</f>
        <v>41144.421550925923</v>
      </c>
      <c r="N2626" s="18">
        <f>YEAR(M2626)</f>
        <v>2012</v>
      </c>
      <c r="O2626" s="18">
        <f xml:space="preserve"> ROUND((J2626-L2626)/86400, 0)</f>
        <v>21</v>
      </c>
      <c r="P2626" t="b">
        <v>0</v>
      </c>
      <c r="Q2626">
        <v>3468</v>
      </c>
      <c r="R2626" s="14">
        <f>IFERROR(ROUND(E2626/Q2626,2), "N/A")</f>
        <v>31.82</v>
      </c>
      <c r="S2626" t="b">
        <v>1</v>
      </c>
      <c r="T2626" t="s">
        <v>8277</v>
      </c>
      <c r="U2626" t="s">
        <v>8313</v>
      </c>
    </row>
    <row r="2627" spans="1:21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s="12">
        <f>ROUND(E2627/D2627, 0)</f>
        <v>10</v>
      </c>
      <c r="G2627" t="s">
        <v>8218</v>
      </c>
      <c r="H2627" t="s">
        <v>8235</v>
      </c>
      <c r="I2627" t="s">
        <v>8248</v>
      </c>
      <c r="J2627">
        <v>1478723208</v>
      </c>
      <c r="K2627" s="9">
        <f>(J2627/86400) + DATE(1970,1,1)</f>
        <v>42683.851944444439</v>
      </c>
      <c r="L2627">
        <v>1476559608</v>
      </c>
      <c r="M2627" s="9">
        <f>(L2627/86400) + DATE(1970,1,1)</f>
        <v>42658.810277777782</v>
      </c>
      <c r="N2627" s="18">
        <f>YEAR(M2627)</f>
        <v>2016</v>
      </c>
      <c r="O2627" s="18">
        <f xml:space="preserve"> ROUND((J2627-L2627)/86400, 0)</f>
        <v>25</v>
      </c>
      <c r="P2627" t="b">
        <v>0</v>
      </c>
      <c r="Q2627">
        <v>52</v>
      </c>
      <c r="R2627" s="14">
        <f>IFERROR(ROUND(E2627/Q2627,2), "N/A")</f>
        <v>27.58</v>
      </c>
      <c r="S2627" t="b">
        <v>1</v>
      </c>
      <c r="T2627" t="s">
        <v>8277</v>
      </c>
      <c r="U2627" t="s">
        <v>8313</v>
      </c>
    </row>
    <row r="2628" spans="1:21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s="12">
        <f>ROUND(E2628/D2628, 0)</f>
        <v>1</v>
      </c>
      <c r="G2628" t="s">
        <v>8218</v>
      </c>
      <c r="H2628" t="s">
        <v>8223</v>
      </c>
      <c r="I2628" t="s">
        <v>8245</v>
      </c>
      <c r="J2628">
        <v>1433343869</v>
      </c>
      <c r="K2628" s="9">
        <f>(J2628/86400) + DATE(1970,1,1)</f>
        <v>42158.628113425926</v>
      </c>
      <c r="L2628">
        <v>1430751869</v>
      </c>
      <c r="M2628" s="9">
        <f>(L2628/86400) + DATE(1970,1,1)</f>
        <v>42128.628113425926</v>
      </c>
      <c r="N2628" s="18">
        <f>YEAR(M2628)</f>
        <v>2015</v>
      </c>
      <c r="O2628" s="18">
        <f xml:space="preserve"> ROUND((J2628-L2628)/86400, 0)</f>
        <v>30</v>
      </c>
      <c r="P2628" t="b">
        <v>0</v>
      </c>
      <c r="Q2628">
        <v>50</v>
      </c>
      <c r="R2628" s="14">
        <f>IFERROR(ROUND(E2628/Q2628,2), "N/A")</f>
        <v>56</v>
      </c>
      <c r="S2628" t="b">
        <v>1</v>
      </c>
      <c r="T2628" t="s">
        <v>8277</v>
      </c>
      <c r="U2628" t="s">
        <v>8313</v>
      </c>
    </row>
    <row r="2629" spans="1:21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s="12">
        <f>ROUND(E2629/D2629, 0)</f>
        <v>6</v>
      </c>
      <c r="G2629" t="s">
        <v>8218</v>
      </c>
      <c r="H2629" t="s">
        <v>8223</v>
      </c>
      <c r="I2629" t="s">
        <v>8245</v>
      </c>
      <c r="J2629">
        <v>1448571261</v>
      </c>
      <c r="K2629" s="9">
        <f>(J2629/86400) + DATE(1970,1,1)</f>
        <v>42334.871076388888</v>
      </c>
      <c r="L2629">
        <v>1445975661</v>
      </c>
      <c r="M2629" s="9">
        <f>(L2629/86400) + DATE(1970,1,1)</f>
        <v>42304.829409722224</v>
      </c>
      <c r="N2629" s="18">
        <f>YEAR(M2629)</f>
        <v>2015</v>
      </c>
      <c r="O2629" s="18">
        <f xml:space="preserve"> ROUND((J2629-L2629)/86400, 0)</f>
        <v>30</v>
      </c>
      <c r="P2629" t="b">
        <v>0</v>
      </c>
      <c r="Q2629">
        <v>45</v>
      </c>
      <c r="R2629" s="14">
        <f>IFERROR(ROUND(E2629/Q2629,2), "N/A")</f>
        <v>21.56</v>
      </c>
      <c r="S2629" t="b">
        <v>1</v>
      </c>
      <c r="T2629" t="s">
        <v>8277</v>
      </c>
      <c r="U2629" t="s">
        <v>8313</v>
      </c>
    </row>
    <row r="2630" spans="1:21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s="12">
        <f>ROUND(E2630/D2630, 0)</f>
        <v>1</v>
      </c>
      <c r="G2630" t="s">
        <v>8218</v>
      </c>
      <c r="H2630" t="s">
        <v>8223</v>
      </c>
      <c r="I2630" t="s">
        <v>8245</v>
      </c>
      <c r="J2630">
        <v>1417389067</v>
      </c>
      <c r="K2630" s="9">
        <f>(J2630/86400) + DATE(1970,1,1)</f>
        <v>41973.966053240743</v>
      </c>
      <c r="L2630">
        <v>1415661067</v>
      </c>
      <c r="M2630" s="9">
        <f>(L2630/86400) + DATE(1970,1,1)</f>
        <v>41953.966053240743</v>
      </c>
      <c r="N2630" s="18">
        <f>YEAR(M2630)</f>
        <v>2014</v>
      </c>
      <c r="O2630" s="18">
        <f xml:space="preserve"> ROUND((J2630-L2630)/86400, 0)</f>
        <v>20</v>
      </c>
      <c r="P2630" t="b">
        <v>0</v>
      </c>
      <c r="Q2630">
        <v>21</v>
      </c>
      <c r="R2630" s="14">
        <f>IFERROR(ROUND(E2630/Q2630,2), "N/A")</f>
        <v>44.1</v>
      </c>
      <c r="S2630" t="b">
        <v>1</v>
      </c>
      <c r="T2630" t="s">
        <v>8277</v>
      </c>
      <c r="U2630" t="s">
        <v>8313</v>
      </c>
    </row>
    <row r="2631" spans="1:21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s="12">
        <f>ROUND(E2631/D2631, 0)</f>
        <v>1</v>
      </c>
      <c r="G2631" t="s">
        <v>8218</v>
      </c>
      <c r="H2631" t="s">
        <v>8224</v>
      </c>
      <c r="I2631" t="s">
        <v>8246</v>
      </c>
      <c r="J2631">
        <v>1431608122</v>
      </c>
      <c r="K2631" s="9">
        <f>(J2631/86400) + DATE(1970,1,1)</f>
        <v>42138.538449074069</v>
      </c>
      <c r="L2631">
        <v>1429016122</v>
      </c>
      <c r="M2631" s="9">
        <f>(L2631/86400) + DATE(1970,1,1)</f>
        <v>42108.538449074069</v>
      </c>
      <c r="N2631" s="18">
        <f>YEAR(M2631)</f>
        <v>2015</v>
      </c>
      <c r="O2631" s="18">
        <f xml:space="preserve"> ROUND((J2631-L2631)/86400, 0)</f>
        <v>30</v>
      </c>
      <c r="P2631" t="b">
        <v>0</v>
      </c>
      <c r="Q2631">
        <v>100</v>
      </c>
      <c r="R2631" s="14">
        <f>IFERROR(ROUND(E2631/Q2631,2), "N/A")</f>
        <v>63.87</v>
      </c>
      <c r="S2631" t="b">
        <v>1</v>
      </c>
      <c r="T2631" t="s">
        <v>8277</v>
      </c>
      <c r="U2631" t="s">
        <v>8313</v>
      </c>
    </row>
    <row r="2632" spans="1:21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s="12">
        <f>ROUND(E2632/D2632, 0)</f>
        <v>2</v>
      </c>
      <c r="G2632" t="s">
        <v>8218</v>
      </c>
      <c r="H2632" t="s">
        <v>8225</v>
      </c>
      <c r="I2632" t="s">
        <v>8247</v>
      </c>
      <c r="J2632">
        <v>1467280800</v>
      </c>
      <c r="K2632" s="9">
        <f>(J2632/86400) + DATE(1970,1,1)</f>
        <v>42551.416666666672</v>
      </c>
      <c r="L2632">
        <v>1464921112</v>
      </c>
      <c r="M2632" s="9">
        <f>(L2632/86400) + DATE(1970,1,1)</f>
        <v>42524.105462962965</v>
      </c>
      <c r="N2632" s="18">
        <f>YEAR(M2632)</f>
        <v>2016</v>
      </c>
      <c r="O2632" s="18">
        <f xml:space="preserve"> ROUND((J2632-L2632)/86400, 0)</f>
        <v>27</v>
      </c>
      <c r="P2632" t="b">
        <v>0</v>
      </c>
      <c r="Q2632">
        <v>81</v>
      </c>
      <c r="R2632" s="14">
        <f>IFERROR(ROUND(E2632/Q2632,2), "N/A")</f>
        <v>38.99</v>
      </c>
      <c r="S2632" t="b">
        <v>1</v>
      </c>
      <c r="T2632" t="s">
        <v>8277</v>
      </c>
      <c r="U2632" t="s">
        <v>8313</v>
      </c>
    </row>
    <row r="2633" spans="1:21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s="12">
        <f>ROUND(E2633/D2633, 0)</f>
        <v>1</v>
      </c>
      <c r="G2633" t="s">
        <v>8218</v>
      </c>
      <c r="H2633" t="s">
        <v>8223</v>
      </c>
      <c r="I2633" t="s">
        <v>8245</v>
      </c>
      <c r="J2633">
        <v>1440907427</v>
      </c>
      <c r="K2633" s="9">
        <f>(J2633/86400) + DATE(1970,1,1)</f>
        <v>42246.169293981482</v>
      </c>
      <c r="L2633">
        <v>1438488227</v>
      </c>
      <c r="M2633" s="9">
        <f>(L2633/86400) + DATE(1970,1,1)</f>
        <v>42218.169293981482</v>
      </c>
      <c r="N2633" s="18">
        <f>YEAR(M2633)</f>
        <v>2015</v>
      </c>
      <c r="O2633" s="18">
        <f xml:space="preserve"> ROUND((J2633-L2633)/86400, 0)</f>
        <v>28</v>
      </c>
      <c r="P2633" t="b">
        <v>0</v>
      </c>
      <c r="Q2633">
        <v>286</v>
      </c>
      <c r="R2633" s="14">
        <f>IFERROR(ROUND(E2633/Q2633,2), "N/A")</f>
        <v>80.19</v>
      </c>
      <c r="S2633" t="b">
        <v>1</v>
      </c>
      <c r="T2633" t="s">
        <v>8277</v>
      </c>
      <c r="U2633" t="s">
        <v>8313</v>
      </c>
    </row>
    <row r="2634" spans="1:21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s="12">
        <f>ROUND(E2634/D2634, 0)</f>
        <v>1</v>
      </c>
      <c r="G2634" t="s">
        <v>8218</v>
      </c>
      <c r="H2634" t="s">
        <v>8223</v>
      </c>
      <c r="I2634" t="s">
        <v>8245</v>
      </c>
      <c r="J2634">
        <v>1464485339</v>
      </c>
      <c r="K2634" s="9">
        <f>(J2634/86400) + DATE(1970,1,1)</f>
        <v>42519.061793981484</v>
      </c>
      <c r="L2634">
        <v>1462325339</v>
      </c>
      <c r="M2634" s="9">
        <f>(L2634/86400) + DATE(1970,1,1)</f>
        <v>42494.061793981484</v>
      </c>
      <c r="N2634" s="18">
        <f>YEAR(M2634)</f>
        <v>2016</v>
      </c>
      <c r="O2634" s="18">
        <f xml:space="preserve"> ROUND((J2634-L2634)/86400, 0)</f>
        <v>25</v>
      </c>
      <c r="P2634" t="b">
        <v>0</v>
      </c>
      <c r="Q2634">
        <v>42</v>
      </c>
      <c r="R2634" s="14">
        <f>IFERROR(ROUND(E2634/Q2634,2), "N/A")</f>
        <v>34.9</v>
      </c>
      <c r="S2634" t="b">
        <v>1</v>
      </c>
      <c r="T2634" t="s">
        <v>8277</v>
      </c>
      <c r="U2634" t="s">
        <v>8313</v>
      </c>
    </row>
    <row r="2635" spans="1:21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s="12">
        <f>ROUND(E2635/D2635, 0)</f>
        <v>4</v>
      </c>
      <c r="G2635" t="s">
        <v>8218</v>
      </c>
      <c r="H2635" t="s">
        <v>8223</v>
      </c>
      <c r="I2635" t="s">
        <v>8245</v>
      </c>
      <c r="J2635">
        <v>1393542000</v>
      </c>
      <c r="K2635" s="9">
        <f>(J2635/86400) + DATE(1970,1,1)</f>
        <v>41697.958333333336</v>
      </c>
      <c r="L2635">
        <v>1390938332</v>
      </c>
      <c r="M2635" s="9">
        <f>(L2635/86400) + DATE(1970,1,1)</f>
        <v>41667.823287037041</v>
      </c>
      <c r="N2635" s="18">
        <f>YEAR(M2635)</f>
        <v>2014</v>
      </c>
      <c r="O2635" s="18">
        <f xml:space="preserve"> ROUND((J2635-L2635)/86400, 0)</f>
        <v>30</v>
      </c>
      <c r="P2635" t="b">
        <v>0</v>
      </c>
      <c r="Q2635">
        <v>199</v>
      </c>
      <c r="R2635" s="14">
        <f>IFERROR(ROUND(E2635/Q2635,2), "N/A")</f>
        <v>89.1</v>
      </c>
      <c r="S2635" t="b">
        <v>1</v>
      </c>
      <c r="T2635" t="s">
        <v>8277</v>
      </c>
      <c r="U2635" t="s">
        <v>8313</v>
      </c>
    </row>
    <row r="2636" spans="1:21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s="12">
        <f>ROUND(E2636/D2636, 0)</f>
        <v>1</v>
      </c>
      <c r="G2636" t="s">
        <v>8218</v>
      </c>
      <c r="H2636" t="s">
        <v>8223</v>
      </c>
      <c r="I2636" t="s">
        <v>8245</v>
      </c>
      <c r="J2636">
        <v>1475163921</v>
      </c>
      <c r="K2636" s="9">
        <f>(J2636/86400) + DATE(1970,1,1)</f>
        <v>42642.656493055554</v>
      </c>
      <c r="L2636">
        <v>1472571921</v>
      </c>
      <c r="M2636" s="9">
        <f>(L2636/86400) + DATE(1970,1,1)</f>
        <v>42612.656493055554</v>
      </c>
      <c r="N2636" s="18">
        <f>YEAR(M2636)</f>
        <v>2016</v>
      </c>
      <c r="O2636" s="18">
        <f xml:space="preserve"> ROUND((J2636-L2636)/86400, 0)</f>
        <v>30</v>
      </c>
      <c r="P2636" t="b">
        <v>0</v>
      </c>
      <c r="Q2636">
        <v>25</v>
      </c>
      <c r="R2636" s="14">
        <f>IFERROR(ROUND(E2636/Q2636,2), "N/A")</f>
        <v>39.44</v>
      </c>
      <c r="S2636" t="b">
        <v>1</v>
      </c>
      <c r="T2636" t="s">
        <v>8277</v>
      </c>
      <c r="U2636" t="s">
        <v>8313</v>
      </c>
    </row>
    <row r="2637" spans="1:21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s="12">
        <f>ROUND(E2637/D2637, 0)</f>
        <v>1</v>
      </c>
      <c r="G2637" t="s">
        <v>8218</v>
      </c>
      <c r="H2637" t="s">
        <v>8228</v>
      </c>
      <c r="I2637" t="s">
        <v>8250</v>
      </c>
      <c r="J2637">
        <v>1425937761</v>
      </c>
      <c r="K2637" s="9">
        <f>(J2637/86400) + DATE(1970,1,1)</f>
        <v>42072.909270833334</v>
      </c>
      <c r="L2637">
        <v>1422917361</v>
      </c>
      <c r="M2637" s="9">
        <f>(L2637/86400) + DATE(1970,1,1)</f>
        <v>42037.950937500005</v>
      </c>
      <c r="N2637" s="18">
        <f>YEAR(M2637)</f>
        <v>2015</v>
      </c>
      <c r="O2637" s="18">
        <f xml:space="preserve"> ROUND((J2637-L2637)/86400, 0)</f>
        <v>35</v>
      </c>
      <c r="P2637" t="b">
        <v>0</v>
      </c>
      <c r="Q2637">
        <v>84</v>
      </c>
      <c r="R2637" s="14">
        <f>IFERROR(ROUND(E2637/Q2637,2), "N/A")</f>
        <v>136.9</v>
      </c>
      <c r="S2637" t="b">
        <v>1</v>
      </c>
      <c r="T2637" t="s">
        <v>8277</v>
      </c>
      <c r="U2637" t="s">
        <v>8313</v>
      </c>
    </row>
    <row r="2638" spans="1:21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s="12">
        <f>ROUND(E2638/D2638, 0)</f>
        <v>2</v>
      </c>
      <c r="G2638" t="s">
        <v>8218</v>
      </c>
      <c r="H2638" t="s">
        <v>8223</v>
      </c>
      <c r="I2638" t="s">
        <v>8245</v>
      </c>
      <c r="J2638">
        <v>1476579600</v>
      </c>
      <c r="K2638" s="9">
        <f>(J2638/86400) + DATE(1970,1,1)</f>
        <v>42659.041666666672</v>
      </c>
      <c r="L2638">
        <v>1474641914</v>
      </c>
      <c r="M2638" s="9">
        <f>(L2638/86400) + DATE(1970,1,1)</f>
        <v>42636.614745370374</v>
      </c>
      <c r="N2638" s="18">
        <f>YEAR(M2638)</f>
        <v>2016</v>
      </c>
      <c r="O2638" s="18">
        <f xml:space="preserve"> ROUND((J2638-L2638)/86400, 0)</f>
        <v>22</v>
      </c>
      <c r="P2638" t="b">
        <v>0</v>
      </c>
      <c r="Q2638">
        <v>50</v>
      </c>
      <c r="R2638" s="14">
        <f>IFERROR(ROUND(E2638/Q2638,2), "N/A")</f>
        <v>37.46</v>
      </c>
      <c r="S2638" t="b">
        <v>1</v>
      </c>
      <c r="T2638" t="s">
        <v>8277</v>
      </c>
      <c r="U2638" t="s">
        <v>8313</v>
      </c>
    </row>
    <row r="2639" spans="1:21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s="12">
        <f>ROUND(E2639/D2639, 0)</f>
        <v>2</v>
      </c>
      <c r="G2639" t="s">
        <v>8218</v>
      </c>
      <c r="H2639" t="s">
        <v>8223</v>
      </c>
      <c r="I2639" t="s">
        <v>8245</v>
      </c>
      <c r="J2639">
        <v>1476277875</v>
      </c>
      <c r="K2639" s="9">
        <f>(J2639/86400) + DATE(1970,1,1)</f>
        <v>42655.549479166672</v>
      </c>
      <c r="L2639">
        <v>1474895475</v>
      </c>
      <c r="M2639" s="9">
        <f>(L2639/86400) + DATE(1970,1,1)</f>
        <v>42639.549479166672</v>
      </c>
      <c r="N2639" s="18">
        <f>YEAR(M2639)</f>
        <v>2016</v>
      </c>
      <c r="O2639" s="18">
        <f xml:space="preserve"> ROUND((J2639-L2639)/86400, 0)</f>
        <v>16</v>
      </c>
      <c r="P2639" t="b">
        <v>0</v>
      </c>
      <c r="Q2639">
        <v>26</v>
      </c>
      <c r="R2639" s="14">
        <f>IFERROR(ROUND(E2639/Q2639,2), "N/A")</f>
        <v>31.96</v>
      </c>
      <c r="S2639" t="b">
        <v>1</v>
      </c>
      <c r="T2639" t="s">
        <v>8277</v>
      </c>
      <c r="U2639" t="s">
        <v>8313</v>
      </c>
    </row>
    <row r="2640" spans="1:21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s="12">
        <f>ROUND(E2640/D2640, 0)</f>
        <v>1</v>
      </c>
      <c r="G2640" t="s">
        <v>8218</v>
      </c>
      <c r="H2640" t="s">
        <v>8223</v>
      </c>
      <c r="I2640" t="s">
        <v>8245</v>
      </c>
      <c r="J2640">
        <v>1421358895</v>
      </c>
      <c r="K2640" s="9">
        <f>(J2640/86400) + DATE(1970,1,1)</f>
        <v>42019.913136574076</v>
      </c>
      <c r="L2640">
        <v>1418766895</v>
      </c>
      <c r="M2640" s="9">
        <f>(L2640/86400) + DATE(1970,1,1)</f>
        <v>41989.913136574076</v>
      </c>
      <c r="N2640" s="18">
        <f>YEAR(M2640)</f>
        <v>2014</v>
      </c>
      <c r="O2640" s="18">
        <f xml:space="preserve"> ROUND((J2640-L2640)/86400, 0)</f>
        <v>30</v>
      </c>
      <c r="P2640" t="b">
        <v>0</v>
      </c>
      <c r="Q2640">
        <v>14</v>
      </c>
      <c r="R2640" s="14">
        <f>IFERROR(ROUND(E2640/Q2640,2), "N/A")</f>
        <v>25.21</v>
      </c>
      <c r="S2640" t="b">
        <v>1</v>
      </c>
      <c r="T2640" t="s">
        <v>8277</v>
      </c>
      <c r="U2640" t="s">
        <v>8313</v>
      </c>
    </row>
    <row r="2641" spans="1:21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s="12">
        <f>ROUND(E2641/D2641, 0)</f>
        <v>2</v>
      </c>
      <c r="G2641" t="s">
        <v>8218</v>
      </c>
      <c r="H2641" t="s">
        <v>8224</v>
      </c>
      <c r="I2641" t="s">
        <v>8246</v>
      </c>
      <c r="J2641">
        <v>1424378748</v>
      </c>
      <c r="K2641" s="9">
        <f>(J2641/86400) + DATE(1970,1,1)</f>
        <v>42054.86513888889</v>
      </c>
      <c r="L2641">
        <v>1421786748</v>
      </c>
      <c r="M2641" s="9">
        <f>(L2641/86400) + DATE(1970,1,1)</f>
        <v>42024.86513888889</v>
      </c>
      <c r="N2641" s="18">
        <f>YEAR(M2641)</f>
        <v>2015</v>
      </c>
      <c r="O2641" s="18">
        <f xml:space="preserve"> ROUND((J2641-L2641)/86400, 0)</f>
        <v>30</v>
      </c>
      <c r="P2641" t="b">
        <v>0</v>
      </c>
      <c r="Q2641">
        <v>49</v>
      </c>
      <c r="R2641" s="14">
        <f>IFERROR(ROUND(E2641/Q2641,2), "N/A")</f>
        <v>10.039999999999999</v>
      </c>
      <c r="S2641" t="b">
        <v>1</v>
      </c>
      <c r="T2641" t="s">
        <v>8277</v>
      </c>
      <c r="U2641" t="s">
        <v>8313</v>
      </c>
    </row>
    <row r="2642" spans="1:21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s="12">
        <f>ROUND(E2642/D2642, 0)</f>
        <v>1</v>
      </c>
      <c r="G2642" t="s">
        <v>8218</v>
      </c>
      <c r="H2642" t="s">
        <v>8223</v>
      </c>
      <c r="I2642" t="s">
        <v>8245</v>
      </c>
      <c r="J2642">
        <v>1433735474</v>
      </c>
      <c r="K2642" s="9">
        <f>(J2642/86400) + DATE(1970,1,1)</f>
        <v>42163.160578703704</v>
      </c>
      <c r="L2642">
        <v>1428551474</v>
      </c>
      <c r="M2642" s="9">
        <f>(L2642/86400) + DATE(1970,1,1)</f>
        <v>42103.160578703704</v>
      </c>
      <c r="N2642" s="18">
        <f>YEAR(M2642)</f>
        <v>2015</v>
      </c>
      <c r="O2642" s="18">
        <f xml:space="preserve"> ROUND((J2642-L2642)/86400, 0)</f>
        <v>60</v>
      </c>
      <c r="P2642" t="b">
        <v>0</v>
      </c>
      <c r="Q2642">
        <v>69</v>
      </c>
      <c r="R2642" s="14">
        <f>IFERROR(ROUND(E2642/Q2642,2), "N/A")</f>
        <v>45.94</v>
      </c>
      <c r="S2642" t="b">
        <v>1</v>
      </c>
      <c r="T2642" t="s">
        <v>8277</v>
      </c>
      <c r="U2642" t="s">
        <v>8313</v>
      </c>
    </row>
    <row r="2643" spans="1:21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s="12">
        <f>ROUND(E2643/D2643, 0)</f>
        <v>0</v>
      </c>
      <c r="G2643" t="s">
        <v>8220</v>
      </c>
      <c r="H2643" t="s">
        <v>8223</v>
      </c>
      <c r="I2643" t="s">
        <v>8245</v>
      </c>
      <c r="J2643">
        <v>1410811740</v>
      </c>
      <c r="K2643" s="9">
        <f>(J2643/86400) + DATE(1970,1,1)</f>
        <v>41897.839583333334</v>
      </c>
      <c r="L2643">
        <v>1409341863</v>
      </c>
      <c r="M2643" s="9">
        <f>(L2643/86400) + DATE(1970,1,1)</f>
        <v>41880.827118055553</v>
      </c>
      <c r="N2643" s="18">
        <f>YEAR(M2643)</f>
        <v>2014</v>
      </c>
      <c r="O2643" s="18">
        <f xml:space="preserve"> ROUND((J2643-L2643)/86400, 0)</f>
        <v>17</v>
      </c>
      <c r="P2643" t="b">
        <v>0</v>
      </c>
      <c r="Q2643">
        <v>1</v>
      </c>
      <c r="R2643" s="14">
        <f>IFERROR(ROUND(E2643/Q2643,2), "N/A")</f>
        <v>15</v>
      </c>
      <c r="S2643" t="b">
        <v>0</v>
      </c>
      <c r="T2643" t="s">
        <v>8277</v>
      </c>
      <c r="U2643" t="s">
        <v>8313</v>
      </c>
    </row>
    <row r="2644" spans="1:21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s="12">
        <f>ROUND(E2644/D2644, 0)</f>
        <v>0</v>
      </c>
      <c r="G2644" t="s">
        <v>8220</v>
      </c>
      <c r="H2644" t="s">
        <v>8235</v>
      </c>
      <c r="I2644" t="s">
        <v>8248</v>
      </c>
      <c r="J2644">
        <v>1468565820</v>
      </c>
      <c r="K2644" s="9">
        <f>(J2644/86400) + DATE(1970,1,1)</f>
        <v>42566.289583333331</v>
      </c>
      <c r="L2644">
        <v>1465970108</v>
      </c>
      <c r="M2644" s="9">
        <f>(L2644/86400) + DATE(1970,1,1)</f>
        <v>42536.246620370366</v>
      </c>
      <c r="N2644" s="18">
        <f>YEAR(M2644)</f>
        <v>2016</v>
      </c>
      <c r="O2644" s="18">
        <f xml:space="preserve"> ROUND((J2644-L2644)/86400, 0)</f>
        <v>30</v>
      </c>
      <c r="P2644" t="b">
        <v>0</v>
      </c>
      <c r="Q2644">
        <v>0</v>
      </c>
      <c r="R2644" s="14" t="str">
        <f>IFERROR(ROUND(E2644/Q2644,2), "N/A")</f>
        <v>N/A</v>
      </c>
      <c r="S2644" t="b">
        <v>0</v>
      </c>
      <c r="T2644" t="s">
        <v>8277</v>
      </c>
      <c r="U2644" t="s">
        <v>8313</v>
      </c>
    </row>
    <row r="2645" spans="1:21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s="12">
        <f>ROUND(E2645/D2645, 0)</f>
        <v>0</v>
      </c>
      <c r="G2645" t="s">
        <v>8219</v>
      </c>
      <c r="H2645" t="s">
        <v>8223</v>
      </c>
      <c r="I2645" t="s">
        <v>8245</v>
      </c>
      <c r="J2645">
        <v>1482307140</v>
      </c>
      <c r="K2645" s="9">
        <f>(J2645/86400) + DATE(1970,1,1)</f>
        <v>42725.332638888889</v>
      </c>
      <c r="L2645">
        <v>1479218315</v>
      </c>
      <c r="M2645" s="9">
        <f>(L2645/86400) + DATE(1970,1,1)</f>
        <v>42689.582349537042</v>
      </c>
      <c r="N2645" s="18">
        <f>YEAR(M2645)</f>
        <v>2016</v>
      </c>
      <c r="O2645" s="18">
        <f xml:space="preserve"> ROUND((J2645-L2645)/86400, 0)</f>
        <v>36</v>
      </c>
      <c r="P2645" t="b">
        <v>1</v>
      </c>
      <c r="Q2645">
        <v>1501</v>
      </c>
      <c r="R2645" s="14">
        <f>IFERROR(ROUND(E2645/Q2645,2), "N/A")</f>
        <v>223.58</v>
      </c>
      <c r="S2645" t="b">
        <v>0</v>
      </c>
      <c r="T2645" t="s">
        <v>8277</v>
      </c>
      <c r="U2645" t="s">
        <v>8313</v>
      </c>
    </row>
    <row r="2646" spans="1:21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s="12">
        <f>ROUND(E2646/D2646, 0)</f>
        <v>0</v>
      </c>
      <c r="G2646" t="s">
        <v>8219</v>
      </c>
      <c r="H2646" t="s">
        <v>8223</v>
      </c>
      <c r="I2646" t="s">
        <v>8245</v>
      </c>
      <c r="J2646">
        <v>1489172435</v>
      </c>
      <c r="K2646" s="9">
        <f>(J2646/86400) + DATE(1970,1,1)</f>
        <v>42804.792071759264</v>
      </c>
      <c r="L2646">
        <v>1486580435</v>
      </c>
      <c r="M2646" s="9">
        <f>(L2646/86400) + DATE(1970,1,1)</f>
        <v>42774.792071759264</v>
      </c>
      <c r="N2646" s="18">
        <f>YEAR(M2646)</f>
        <v>2017</v>
      </c>
      <c r="O2646" s="18">
        <f xml:space="preserve"> ROUND((J2646-L2646)/86400, 0)</f>
        <v>30</v>
      </c>
      <c r="P2646" t="b">
        <v>1</v>
      </c>
      <c r="Q2646">
        <v>52</v>
      </c>
      <c r="R2646" s="14">
        <f>IFERROR(ROUND(E2646/Q2646,2), "N/A")</f>
        <v>39.479999999999997</v>
      </c>
      <c r="S2646" t="b">
        <v>0</v>
      </c>
      <c r="T2646" t="s">
        <v>8277</v>
      </c>
      <c r="U2646" t="s">
        <v>8313</v>
      </c>
    </row>
    <row r="2647" spans="1:21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s="12">
        <f>ROUND(E2647/D2647, 0)</f>
        <v>0</v>
      </c>
      <c r="G2647" t="s">
        <v>8219</v>
      </c>
      <c r="H2647" t="s">
        <v>8225</v>
      </c>
      <c r="I2647" t="s">
        <v>8247</v>
      </c>
      <c r="J2647">
        <v>1415481203</v>
      </c>
      <c r="K2647" s="9">
        <f>(J2647/86400) + DATE(1970,1,1)</f>
        <v>41951.884293981479</v>
      </c>
      <c r="L2647">
        <v>1412885603</v>
      </c>
      <c r="M2647" s="9">
        <f>(L2647/86400) + DATE(1970,1,1)</f>
        <v>41921.842627314814</v>
      </c>
      <c r="N2647" s="18">
        <f>YEAR(M2647)</f>
        <v>2014</v>
      </c>
      <c r="O2647" s="18">
        <f xml:space="preserve"> ROUND((J2647-L2647)/86400, 0)</f>
        <v>30</v>
      </c>
      <c r="P2647" t="b">
        <v>1</v>
      </c>
      <c r="Q2647">
        <v>23</v>
      </c>
      <c r="R2647" s="14">
        <f>IFERROR(ROUND(E2647/Q2647,2), "N/A")</f>
        <v>91.3</v>
      </c>
      <c r="S2647" t="b">
        <v>0</v>
      </c>
      <c r="T2647" t="s">
        <v>8277</v>
      </c>
      <c r="U2647" t="s">
        <v>8313</v>
      </c>
    </row>
    <row r="2648" spans="1:21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s="12">
        <f>ROUND(E2648/D2648, 0)</f>
        <v>0</v>
      </c>
      <c r="G2648" t="s">
        <v>8219</v>
      </c>
      <c r="H2648" t="s">
        <v>8223</v>
      </c>
      <c r="I2648" t="s">
        <v>8245</v>
      </c>
      <c r="J2648">
        <v>1441783869</v>
      </c>
      <c r="K2648" s="9">
        <f>(J2648/86400) + DATE(1970,1,1)</f>
        <v>42256.313298611116</v>
      </c>
      <c r="L2648">
        <v>1439191869</v>
      </c>
      <c r="M2648" s="9">
        <f>(L2648/86400) + DATE(1970,1,1)</f>
        <v>42226.313298611116</v>
      </c>
      <c r="N2648" s="18">
        <f>YEAR(M2648)</f>
        <v>2015</v>
      </c>
      <c r="O2648" s="18">
        <f xml:space="preserve"> ROUND((J2648-L2648)/86400, 0)</f>
        <v>30</v>
      </c>
      <c r="P2648" t="b">
        <v>1</v>
      </c>
      <c r="Q2648">
        <v>535</v>
      </c>
      <c r="R2648" s="14">
        <f>IFERROR(ROUND(E2648/Q2648,2), "N/A")</f>
        <v>78.67</v>
      </c>
      <c r="S2648" t="b">
        <v>0</v>
      </c>
      <c r="T2648" t="s">
        <v>8277</v>
      </c>
      <c r="U2648" t="s">
        <v>8313</v>
      </c>
    </row>
    <row r="2649" spans="1:21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s="12">
        <f>ROUND(E2649/D2649, 0)</f>
        <v>0</v>
      </c>
      <c r="G2649" t="s">
        <v>8219</v>
      </c>
      <c r="H2649" t="s">
        <v>8228</v>
      </c>
      <c r="I2649" t="s">
        <v>8250</v>
      </c>
      <c r="J2649">
        <v>1439533019</v>
      </c>
      <c r="K2649" s="9">
        <f>(J2649/86400) + DATE(1970,1,1)</f>
        <v>42230.261793981481</v>
      </c>
      <c r="L2649">
        <v>1436941019</v>
      </c>
      <c r="M2649" s="9">
        <f>(L2649/86400) + DATE(1970,1,1)</f>
        <v>42200.261793981481</v>
      </c>
      <c r="N2649" s="18">
        <f>YEAR(M2649)</f>
        <v>2015</v>
      </c>
      <c r="O2649" s="18">
        <f xml:space="preserve"> ROUND((J2649-L2649)/86400, 0)</f>
        <v>30</v>
      </c>
      <c r="P2649" t="b">
        <v>0</v>
      </c>
      <c r="Q2649">
        <v>3</v>
      </c>
      <c r="R2649" s="14">
        <f>IFERROR(ROUND(E2649/Q2649,2), "N/A")</f>
        <v>12</v>
      </c>
      <c r="S2649" t="b">
        <v>0</v>
      </c>
      <c r="T2649" t="s">
        <v>8277</v>
      </c>
      <c r="U2649" t="s">
        <v>8313</v>
      </c>
    </row>
    <row r="2650" spans="1:21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s="12">
        <f>ROUND(E2650/D2650, 0)</f>
        <v>0</v>
      </c>
      <c r="G2650" t="s">
        <v>8219</v>
      </c>
      <c r="H2650" t="s">
        <v>8223</v>
      </c>
      <c r="I2650" t="s">
        <v>8245</v>
      </c>
      <c r="J2650">
        <v>1457543360</v>
      </c>
      <c r="K2650" s="9">
        <f>(J2650/86400) + DATE(1970,1,1)</f>
        <v>42438.714814814812</v>
      </c>
      <c r="L2650">
        <v>1454951360</v>
      </c>
      <c r="M2650" s="9">
        <f>(L2650/86400) + DATE(1970,1,1)</f>
        <v>42408.714814814812</v>
      </c>
      <c r="N2650" s="18">
        <f>YEAR(M2650)</f>
        <v>2016</v>
      </c>
      <c r="O2650" s="18">
        <f xml:space="preserve"> ROUND((J2650-L2650)/86400, 0)</f>
        <v>30</v>
      </c>
      <c r="P2650" t="b">
        <v>0</v>
      </c>
      <c r="Q2650">
        <v>6</v>
      </c>
      <c r="R2650" s="14">
        <f>IFERROR(ROUND(E2650/Q2650,2), "N/A")</f>
        <v>17.670000000000002</v>
      </c>
      <c r="S2650" t="b">
        <v>0</v>
      </c>
      <c r="T2650" t="s">
        <v>8277</v>
      </c>
      <c r="U2650" t="s">
        <v>8313</v>
      </c>
    </row>
    <row r="2651" spans="1:21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s="12">
        <f>ROUND(E2651/D2651, 0)</f>
        <v>0</v>
      </c>
      <c r="G2651" t="s">
        <v>8219</v>
      </c>
      <c r="H2651" t="s">
        <v>8223</v>
      </c>
      <c r="I2651" t="s">
        <v>8245</v>
      </c>
      <c r="J2651">
        <v>1454370941</v>
      </c>
      <c r="K2651" s="9">
        <f>(J2651/86400) + DATE(1970,1,1)</f>
        <v>42401.99700231482</v>
      </c>
      <c r="L2651">
        <v>1449186941</v>
      </c>
      <c r="M2651" s="9">
        <f>(L2651/86400) + DATE(1970,1,1)</f>
        <v>42341.99700231482</v>
      </c>
      <c r="N2651" s="18">
        <f>YEAR(M2651)</f>
        <v>2015</v>
      </c>
      <c r="O2651" s="18">
        <f xml:space="preserve"> ROUND((J2651-L2651)/86400, 0)</f>
        <v>60</v>
      </c>
      <c r="P2651" t="b">
        <v>0</v>
      </c>
      <c r="Q2651">
        <v>3</v>
      </c>
      <c r="R2651" s="14">
        <f>IFERROR(ROUND(E2651/Q2651,2), "N/A")</f>
        <v>41.33</v>
      </c>
      <c r="S2651" t="b">
        <v>0</v>
      </c>
      <c r="T2651" t="s">
        <v>8277</v>
      </c>
      <c r="U2651" t="s">
        <v>8313</v>
      </c>
    </row>
    <row r="2652" spans="1:21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s="12">
        <f>ROUND(E2652/D2652, 0)</f>
        <v>0</v>
      </c>
      <c r="G2652" t="s">
        <v>8219</v>
      </c>
      <c r="H2652" t="s">
        <v>8223</v>
      </c>
      <c r="I2652" t="s">
        <v>8245</v>
      </c>
      <c r="J2652">
        <v>1482332343</v>
      </c>
      <c r="K2652" s="9">
        <f>(J2652/86400) + DATE(1970,1,1)</f>
        <v>42725.624340277776</v>
      </c>
      <c r="L2652">
        <v>1479740343</v>
      </c>
      <c r="M2652" s="9">
        <f>(L2652/86400) + DATE(1970,1,1)</f>
        <v>42695.624340277776</v>
      </c>
      <c r="N2652" s="18">
        <f>YEAR(M2652)</f>
        <v>2016</v>
      </c>
      <c r="O2652" s="18">
        <f xml:space="preserve"> ROUND((J2652-L2652)/86400, 0)</f>
        <v>30</v>
      </c>
      <c r="P2652" t="b">
        <v>0</v>
      </c>
      <c r="Q2652">
        <v>5</v>
      </c>
      <c r="R2652" s="14">
        <f>IFERROR(ROUND(E2652/Q2652,2), "N/A")</f>
        <v>71.599999999999994</v>
      </c>
      <c r="S2652" t="b">
        <v>0</v>
      </c>
      <c r="T2652" t="s">
        <v>8277</v>
      </c>
      <c r="U2652" t="s">
        <v>8313</v>
      </c>
    </row>
    <row r="2653" spans="1:21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s="12">
        <f>ROUND(E2653/D2653, 0)</f>
        <v>0</v>
      </c>
      <c r="G2653" t="s">
        <v>8219</v>
      </c>
      <c r="H2653" t="s">
        <v>8223</v>
      </c>
      <c r="I2653" t="s">
        <v>8245</v>
      </c>
      <c r="J2653">
        <v>1450380009</v>
      </c>
      <c r="K2653" s="9">
        <f>(J2653/86400) + DATE(1970,1,1)</f>
        <v>42355.805659722224</v>
      </c>
      <c r="L2653">
        <v>1447960809</v>
      </c>
      <c r="M2653" s="9">
        <f>(L2653/86400) + DATE(1970,1,1)</f>
        <v>42327.805659722224</v>
      </c>
      <c r="N2653" s="18">
        <f>YEAR(M2653)</f>
        <v>2015</v>
      </c>
      <c r="O2653" s="18">
        <f xml:space="preserve"> ROUND((J2653-L2653)/86400, 0)</f>
        <v>28</v>
      </c>
      <c r="P2653" t="b">
        <v>0</v>
      </c>
      <c r="Q2653">
        <v>17</v>
      </c>
      <c r="R2653" s="14">
        <f>IFERROR(ROUND(E2653/Q2653,2), "N/A")</f>
        <v>307.82</v>
      </c>
      <c r="S2653" t="b">
        <v>0</v>
      </c>
      <c r="T2653" t="s">
        <v>8277</v>
      </c>
      <c r="U2653" t="s">
        <v>8313</v>
      </c>
    </row>
    <row r="2654" spans="1:21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s="12">
        <f>ROUND(E2654/D2654, 0)</f>
        <v>0</v>
      </c>
      <c r="G2654" t="s">
        <v>8219</v>
      </c>
      <c r="H2654" t="s">
        <v>8225</v>
      </c>
      <c r="I2654" t="s">
        <v>8247</v>
      </c>
      <c r="J2654">
        <v>1418183325</v>
      </c>
      <c r="K2654" s="9">
        <f>(J2654/86400) + DATE(1970,1,1)</f>
        <v>41983.158854166672</v>
      </c>
      <c r="L2654">
        <v>1415591325</v>
      </c>
      <c r="M2654" s="9">
        <f>(L2654/86400) + DATE(1970,1,1)</f>
        <v>41953.158854166672</v>
      </c>
      <c r="N2654" s="18">
        <f>YEAR(M2654)</f>
        <v>2014</v>
      </c>
      <c r="O2654" s="18">
        <f xml:space="preserve"> ROUND((J2654-L2654)/86400, 0)</f>
        <v>30</v>
      </c>
      <c r="P2654" t="b">
        <v>0</v>
      </c>
      <c r="Q2654">
        <v>11</v>
      </c>
      <c r="R2654" s="14">
        <f>IFERROR(ROUND(E2654/Q2654,2), "N/A")</f>
        <v>80.45</v>
      </c>
      <c r="S2654" t="b">
        <v>0</v>
      </c>
      <c r="T2654" t="s">
        <v>8277</v>
      </c>
      <c r="U2654" t="s">
        <v>8313</v>
      </c>
    </row>
    <row r="2655" spans="1:21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s="12">
        <f>ROUND(E2655/D2655, 0)</f>
        <v>0</v>
      </c>
      <c r="G2655" t="s">
        <v>8219</v>
      </c>
      <c r="H2655" t="s">
        <v>8223</v>
      </c>
      <c r="I2655" t="s">
        <v>8245</v>
      </c>
      <c r="J2655">
        <v>1402632000</v>
      </c>
      <c r="K2655" s="9">
        <f>(J2655/86400) + DATE(1970,1,1)</f>
        <v>41803.166666666664</v>
      </c>
      <c r="L2655">
        <v>1399909127</v>
      </c>
      <c r="M2655" s="9">
        <f>(L2655/86400) + DATE(1970,1,1)</f>
        <v>41771.651932870373</v>
      </c>
      <c r="N2655" s="18">
        <f>YEAR(M2655)</f>
        <v>2014</v>
      </c>
      <c r="O2655" s="18">
        <f xml:space="preserve"> ROUND((J2655-L2655)/86400, 0)</f>
        <v>32</v>
      </c>
      <c r="P2655" t="b">
        <v>0</v>
      </c>
      <c r="Q2655">
        <v>70</v>
      </c>
      <c r="R2655" s="14">
        <f>IFERROR(ROUND(E2655/Q2655,2), "N/A")</f>
        <v>83.94</v>
      </c>
      <c r="S2655" t="b">
        <v>0</v>
      </c>
      <c r="T2655" t="s">
        <v>8277</v>
      </c>
      <c r="U2655" t="s">
        <v>8313</v>
      </c>
    </row>
    <row r="2656" spans="1:21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s="12">
        <f>ROUND(E2656/D2656, 0)</f>
        <v>0</v>
      </c>
      <c r="G2656" t="s">
        <v>8219</v>
      </c>
      <c r="H2656" t="s">
        <v>8223</v>
      </c>
      <c r="I2656" t="s">
        <v>8245</v>
      </c>
      <c r="J2656">
        <v>1429622726</v>
      </c>
      <c r="K2656" s="9">
        <f>(J2656/86400) + DATE(1970,1,1)</f>
        <v>42115.559328703705</v>
      </c>
      <c r="L2656">
        <v>1424442326</v>
      </c>
      <c r="M2656" s="9">
        <f>(L2656/86400) + DATE(1970,1,1)</f>
        <v>42055.600995370369</v>
      </c>
      <c r="N2656" s="18">
        <f>YEAR(M2656)</f>
        <v>2015</v>
      </c>
      <c r="O2656" s="18">
        <f xml:space="preserve"> ROUND((J2656-L2656)/86400, 0)</f>
        <v>60</v>
      </c>
      <c r="P2656" t="b">
        <v>0</v>
      </c>
      <c r="Q2656">
        <v>6</v>
      </c>
      <c r="R2656" s="14">
        <f>IFERROR(ROUND(E2656/Q2656,2), "N/A")</f>
        <v>8.5</v>
      </c>
      <c r="S2656" t="b">
        <v>0</v>
      </c>
      <c r="T2656" t="s">
        <v>8277</v>
      </c>
      <c r="U2656" t="s">
        <v>8313</v>
      </c>
    </row>
    <row r="2657" spans="1:21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s="12">
        <f>ROUND(E2657/D2657, 0)</f>
        <v>0</v>
      </c>
      <c r="G2657" t="s">
        <v>8219</v>
      </c>
      <c r="H2657" t="s">
        <v>8223</v>
      </c>
      <c r="I2657" t="s">
        <v>8245</v>
      </c>
      <c r="J2657">
        <v>1455048000</v>
      </c>
      <c r="K2657" s="9">
        <f>(J2657/86400) + DATE(1970,1,1)</f>
        <v>42409.833333333328</v>
      </c>
      <c r="L2657">
        <v>1452631647</v>
      </c>
      <c r="M2657" s="9">
        <f>(L2657/86400) + DATE(1970,1,1)</f>
        <v>42381.866284722222</v>
      </c>
      <c r="N2657" s="18">
        <f>YEAR(M2657)</f>
        <v>2016</v>
      </c>
      <c r="O2657" s="18">
        <f xml:space="preserve"> ROUND((J2657-L2657)/86400, 0)</f>
        <v>28</v>
      </c>
      <c r="P2657" t="b">
        <v>0</v>
      </c>
      <c r="Q2657">
        <v>43</v>
      </c>
      <c r="R2657" s="14">
        <f>IFERROR(ROUND(E2657/Q2657,2), "N/A")</f>
        <v>73.37</v>
      </c>
      <c r="S2657" t="b">
        <v>0</v>
      </c>
      <c r="T2657" t="s">
        <v>8277</v>
      </c>
      <c r="U2657" t="s">
        <v>8313</v>
      </c>
    </row>
    <row r="2658" spans="1:21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s="12">
        <f>ROUND(E2658/D2658, 0)</f>
        <v>0</v>
      </c>
      <c r="G2658" t="s">
        <v>8219</v>
      </c>
      <c r="H2658" t="s">
        <v>8223</v>
      </c>
      <c r="I2658" t="s">
        <v>8245</v>
      </c>
      <c r="J2658">
        <v>1489345200</v>
      </c>
      <c r="K2658" s="9">
        <f>(J2658/86400) + DATE(1970,1,1)</f>
        <v>42806.791666666672</v>
      </c>
      <c r="L2658">
        <v>1485966688</v>
      </c>
      <c r="M2658" s="9">
        <f>(L2658/86400) + DATE(1970,1,1)</f>
        <v>42767.688518518524</v>
      </c>
      <c r="N2658" s="18">
        <f>YEAR(M2658)</f>
        <v>2017</v>
      </c>
      <c r="O2658" s="18">
        <f xml:space="preserve"> ROUND((J2658-L2658)/86400, 0)</f>
        <v>39</v>
      </c>
      <c r="P2658" t="b">
        <v>0</v>
      </c>
      <c r="Q2658">
        <v>152</v>
      </c>
      <c r="R2658" s="14">
        <f>IFERROR(ROUND(E2658/Q2658,2), "N/A")</f>
        <v>112.86</v>
      </c>
      <c r="S2658" t="b">
        <v>0</v>
      </c>
      <c r="T2658" t="s">
        <v>8277</v>
      </c>
      <c r="U2658" t="s">
        <v>8313</v>
      </c>
    </row>
    <row r="2659" spans="1:21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s="12">
        <f>ROUND(E2659/D2659, 0)</f>
        <v>0</v>
      </c>
      <c r="G2659" t="s">
        <v>8219</v>
      </c>
      <c r="H2659" t="s">
        <v>8223</v>
      </c>
      <c r="I2659" t="s">
        <v>8245</v>
      </c>
      <c r="J2659">
        <v>1470187800</v>
      </c>
      <c r="K2659" s="9">
        <f>(J2659/86400) + DATE(1970,1,1)</f>
        <v>42585.0625</v>
      </c>
      <c r="L2659">
        <v>1467325053</v>
      </c>
      <c r="M2659" s="9">
        <f>(L2659/86400) + DATE(1970,1,1)</f>
        <v>42551.928854166668</v>
      </c>
      <c r="N2659" s="18">
        <f>YEAR(M2659)</f>
        <v>2016</v>
      </c>
      <c r="O2659" s="18">
        <f xml:space="preserve"> ROUND((J2659-L2659)/86400, 0)</f>
        <v>33</v>
      </c>
      <c r="P2659" t="b">
        <v>0</v>
      </c>
      <c r="Q2659">
        <v>59</v>
      </c>
      <c r="R2659" s="14">
        <f>IFERROR(ROUND(E2659/Q2659,2), "N/A")</f>
        <v>95.28</v>
      </c>
      <c r="S2659" t="b">
        <v>0</v>
      </c>
      <c r="T2659" t="s">
        <v>8277</v>
      </c>
      <c r="U2659" t="s">
        <v>8313</v>
      </c>
    </row>
    <row r="2660" spans="1:21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s="12">
        <f>ROUND(E2660/D2660, 0)</f>
        <v>0</v>
      </c>
      <c r="G2660" t="s">
        <v>8219</v>
      </c>
      <c r="H2660" t="s">
        <v>8223</v>
      </c>
      <c r="I2660" t="s">
        <v>8245</v>
      </c>
      <c r="J2660">
        <v>1469913194</v>
      </c>
      <c r="K2660" s="9">
        <f>(J2660/86400) + DATE(1970,1,1)</f>
        <v>42581.884189814809</v>
      </c>
      <c r="L2660">
        <v>1467321194</v>
      </c>
      <c r="M2660" s="9">
        <f>(L2660/86400) + DATE(1970,1,1)</f>
        <v>42551.884189814809</v>
      </c>
      <c r="N2660" s="18">
        <f>YEAR(M2660)</f>
        <v>2016</v>
      </c>
      <c r="O2660" s="18">
        <f xml:space="preserve"> ROUND((J2660-L2660)/86400, 0)</f>
        <v>30</v>
      </c>
      <c r="P2660" t="b">
        <v>0</v>
      </c>
      <c r="Q2660">
        <v>4</v>
      </c>
      <c r="R2660" s="14">
        <f>IFERROR(ROUND(E2660/Q2660,2), "N/A")</f>
        <v>22.75</v>
      </c>
      <c r="S2660" t="b">
        <v>0</v>
      </c>
      <c r="T2660" t="s">
        <v>8277</v>
      </c>
      <c r="U2660" t="s">
        <v>8313</v>
      </c>
    </row>
    <row r="2661" spans="1:21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s="12">
        <f>ROUND(E2661/D2661, 0)</f>
        <v>0</v>
      </c>
      <c r="G2661" t="s">
        <v>8219</v>
      </c>
      <c r="H2661" t="s">
        <v>8223</v>
      </c>
      <c r="I2661" t="s">
        <v>8245</v>
      </c>
      <c r="J2661">
        <v>1429321210</v>
      </c>
      <c r="K2661" s="9">
        <f>(J2661/86400) + DATE(1970,1,1)</f>
        <v>42112.069560185184</v>
      </c>
      <c r="L2661">
        <v>1426729210</v>
      </c>
      <c r="M2661" s="9">
        <f>(L2661/86400) + DATE(1970,1,1)</f>
        <v>42082.069560185184</v>
      </c>
      <c r="N2661" s="18">
        <f>YEAR(M2661)</f>
        <v>2015</v>
      </c>
      <c r="O2661" s="18">
        <f xml:space="preserve"> ROUND((J2661-L2661)/86400, 0)</f>
        <v>30</v>
      </c>
      <c r="P2661" t="b">
        <v>0</v>
      </c>
      <c r="Q2661">
        <v>10</v>
      </c>
      <c r="R2661" s="14">
        <f>IFERROR(ROUND(E2661/Q2661,2), "N/A")</f>
        <v>133.30000000000001</v>
      </c>
      <c r="S2661" t="b">
        <v>0</v>
      </c>
      <c r="T2661" t="s">
        <v>8277</v>
      </c>
      <c r="U2661" t="s">
        <v>8313</v>
      </c>
    </row>
    <row r="2662" spans="1:21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s="12">
        <f>ROUND(E2662/D2662, 0)</f>
        <v>0</v>
      </c>
      <c r="G2662" t="s">
        <v>8219</v>
      </c>
      <c r="H2662" t="s">
        <v>8223</v>
      </c>
      <c r="I2662" t="s">
        <v>8245</v>
      </c>
      <c r="J2662">
        <v>1448388418</v>
      </c>
      <c r="K2662" s="9">
        <f>(J2662/86400) + DATE(1970,1,1)</f>
        <v>42332.754837962959</v>
      </c>
      <c r="L2662">
        <v>1443200818</v>
      </c>
      <c r="M2662" s="9">
        <f>(L2662/86400) + DATE(1970,1,1)</f>
        <v>42272.713171296295</v>
      </c>
      <c r="N2662" s="18">
        <f>YEAR(M2662)</f>
        <v>2015</v>
      </c>
      <c r="O2662" s="18">
        <f xml:space="preserve"> ROUND((J2662-L2662)/86400, 0)</f>
        <v>60</v>
      </c>
      <c r="P2662" t="b">
        <v>0</v>
      </c>
      <c r="Q2662">
        <v>5</v>
      </c>
      <c r="R2662" s="14">
        <f>IFERROR(ROUND(E2662/Q2662,2), "N/A")</f>
        <v>3.8</v>
      </c>
      <c r="S2662" t="b">
        <v>0</v>
      </c>
      <c r="T2662" t="s">
        <v>8277</v>
      </c>
      <c r="U2662" t="s">
        <v>8313</v>
      </c>
    </row>
    <row r="2663" spans="1:21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s="12">
        <f>ROUND(E2663/D2663, 0)</f>
        <v>1</v>
      </c>
      <c r="G2663" t="s">
        <v>8218</v>
      </c>
      <c r="H2663" t="s">
        <v>8223</v>
      </c>
      <c r="I2663" t="s">
        <v>8245</v>
      </c>
      <c r="J2663">
        <v>1382742010</v>
      </c>
      <c r="K2663" s="9">
        <f>(J2663/86400) + DATE(1970,1,1)</f>
        <v>41572.958449074074</v>
      </c>
      <c r="L2663">
        <v>1380150010</v>
      </c>
      <c r="M2663" s="9">
        <f>(L2663/86400) + DATE(1970,1,1)</f>
        <v>41542.958449074074</v>
      </c>
      <c r="N2663" s="18">
        <f>YEAR(M2663)</f>
        <v>2013</v>
      </c>
      <c r="O2663" s="18">
        <f xml:space="preserve"> ROUND((J2663-L2663)/86400, 0)</f>
        <v>30</v>
      </c>
      <c r="P2663" t="b">
        <v>0</v>
      </c>
      <c r="Q2663">
        <v>60</v>
      </c>
      <c r="R2663" s="14">
        <f>IFERROR(ROUND(E2663/Q2663,2), "N/A")</f>
        <v>85.75</v>
      </c>
      <c r="S2663" t="b">
        <v>1</v>
      </c>
      <c r="T2663" t="s">
        <v>8277</v>
      </c>
      <c r="U2663" t="s">
        <v>8314</v>
      </c>
    </row>
    <row r="2664" spans="1:21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s="12">
        <f>ROUND(E2664/D2664, 0)</f>
        <v>1</v>
      </c>
      <c r="G2664" t="s">
        <v>8218</v>
      </c>
      <c r="H2664" t="s">
        <v>8223</v>
      </c>
      <c r="I2664" t="s">
        <v>8245</v>
      </c>
      <c r="J2664">
        <v>1440179713</v>
      </c>
      <c r="K2664" s="9">
        <f>(J2664/86400) + DATE(1970,1,1)</f>
        <v>42237.746678240743</v>
      </c>
      <c r="L2664">
        <v>1437587713</v>
      </c>
      <c r="M2664" s="9">
        <f>(L2664/86400) + DATE(1970,1,1)</f>
        <v>42207.746678240743</v>
      </c>
      <c r="N2664" s="18">
        <f>YEAR(M2664)</f>
        <v>2015</v>
      </c>
      <c r="O2664" s="18">
        <f xml:space="preserve"> ROUND((J2664-L2664)/86400, 0)</f>
        <v>30</v>
      </c>
      <c r="P2664" t="b">
        <v>0</v>
      </c>
      <c r="Q2664">
        <v>80</v>
      </c>
      <c r="R2664" s="14">
        <f>IFERROR(ROUND(E2664/Q2664,2), "N/A")</f>
        <v>267</v>
      </c>
      <c r="S2664" t="b">
        <v>1</v>
      </c>
      <c r="T2664" t="s">
        <v>8277</v>
      </c>
      <c r="U2664" t="s">
        <v>8314</v>
      </c>
    </row>
    <row r="2665" spans="1:21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s="12">
        <f>ROUND(E2665/D2665, 0)</f>
        <v>1</v>
      </c>
      <c r="G2665" t="s">
        <v>8218</v>
      </c>
      <c r="H2665" t="s">
        <v>8228</v>
      </c>
      <c r="I2665" t="s">
        <v>8250</v>
      </c>
      <c r="J2665">
        <v>1441378800</v>
      </c>
      <c r="K2665" s="9">
        <f>(J2665/86400) + DATE(1970,1,1)</f>
        <v>42251.625</v>
      </c>
      <c r="L2665">
        <v>1438873007</v>
      </c>
      <c r="M2665" s="9">
        <f>(L2665/86400) + DATE(1970,1,1)</f>
        <v>42222.622766203705</v>
      </c>
      <c r="N2665" s="18">
        <f>YEAR(M2665)</f>
        <v>2015</v>
      </c>
      <c r="O2665" s="18">
        <f xml:space="preserve"> ROUND((J2665-L2665)/86400, 0)</f>
        <v>29</v>
      </c>
      <c r="P2665" t="b">
        <v>0</v>
      </c>
      <c r="Q2665">
        <v>56</v>
      </c>
      <c r="R2665" s="14">
        <f>IFERROR(ROUND(E2665/Q2665,2), "N/A")</f>
        <v>373.56</v>
      </c>
      <c r="S2665" t="b">
        <v>1</v>
      </c>
      <c r="T2665" t="s">
        <v>8277</v>
      </c>
      <c r="U2665" t="s">
        <v>8314</v>
      </c>
    </row>
    <row r="2666" spans="1:21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s="12">
        <f>ROUND(E2666/D2666, 0)</f>
        <v>1</v>
      </c>
      <c r="G2666" t="s">
        <v>8218</v>
      </c>
      <c r="H2666" t="s">
        <v>8223</v>
      </c>
      <c r="I2666" t="s">
        <v>8245</v>
      </c>
      <c r="J2666">
        <v>1449644340</v>
      </c>
      <c r="K2666" s="9">
        <f>(J2666/86400) + DATE(1970,1,1)</f>
        <v>42347.290972222225</v>
      </c>
      <c r="L2666">
        <v>1446683797</v>
      </c>
      <c r="M2666" s="9">
        <f>(L2666/86400) + DATE(1970,1,1)</f>
        <v>42313.02542824074</v>
      </c>
      <c r="N2666" s="18">
        <f>YEAR(M2666)</f>
        <v>2015</v>
      </c>
      <c r="O2666" s="18">
        <f xml:space="preserve"> ROUND((J2666-L2666)/86400, 0)</f>
        <v>34</v>
      </c>
      <c r="P2666" t="b">
        <v>0</v>
      </c>
      <c r="Q2666">
        <v>104</v>
      </c>
      <c r="R2666" s="14">
        <f>IFERROR(ROUND(E2666/Q2666,2), "N/A")</f>
        <v>174.04</v>
      </c>
      <c r="S2666" t="b">
        <v>1</v>
      </c>
      <c r="T2666" t="s">
        <v>8277</v>
      </c>
      <c r="U2666" t="s">
        <v>8314</v>
      </c>
    </row>
    <row r="2667" spans="1:21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s="12">
        <f>ROUND(E2667/D2667, 0)</f>
        <v>1</v>
      </c>
      <c r="G2667" t="s">
        <v>8218</v>
      </c>
      <c r="H2667" t="s">
        <v>8223</v>
      </c>
      <c r="I2667" t="s">
        <v>8245</v>
      </c>
      <c r="J2667">
        <v>1430774974</v>
      </c>
      <c r="K2667" s="9">
        <f>(J2667/86400) + DATE(1970,1,1)</f>
        <v>42128.895532407405</v>
      </c>
      <c r="L2667">
        <v>1426886974</v>
      </c>
      <c r="M2667" s="9">
        <f>(L2667/86400) + DATE(1970,1,1)</f>
        <v>42083.895532407405</v>
      </c>
      <c r="N2667" s="18">
        <f>YEAR(M2667)</f>
        <v>2015</v>
      </c>
      <c r="O2667" s="18">
        <f xml:space="preserve"> ROUND((J2667-L2667)/86400, 0)</f>
        <v>45</v>
      </c>
      <c r="P2667" t="b">
        <v>0</v>
      </c>
      <c r="Q2667">
        <v>46</v>
      </c>
      <c r="R2667" s="14">
        <f>IFERROR(ROUND(E2667/Q2667,2), "N/A")</f>
        <v>93.7</v>
      </c>
      <c r="S2667" t="b">
        <v>1</v>
      </c>
      <c r="T2667" t="s">
        <v>8277</v>
      </c>
      <c r="U2667" t="s">
        <v>8314</v>
      </c>
    </row>
    <row r="2668" spans="1:21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s="12">
        <f>ROUND(E2668/D2668, 0)</f>
        <v>2</v>
      </c>
      <c r="G2668" t="s">
        <v>8218</v>
      </c>
      <c r="H2668" t="s">
        <v>8223</v>
      </c>
      <c r="I2668" t="s">
        <v>8245</v>
      </c>
      <c r="J2668">
        <v>1443214800</v>
      </c>
      <c r="K2668" s="9">
        <f>(J2668/86400) + DATE(1970,1,1)</f>
        <v>42272.875</v>
      </c>
      <c r="L2668">
        <v>1440008439</v>
      </c>
      <c r="M2668" s="9">
        <f>(L2668/86400) + DATE(1970,1,1)</f>
        <v>42235.764340277776</v>
      </c>
      <c r="N2668" s="18">
        <f>YEAR(M2668)</f>
        <v>2015</v>
      </c>
      <c r="O2668" s="18">
        <f xml:space="preserve"> ROUND((J2668-L2668)/86400, 0)</f>
        <v>37</v>
      </c>
      <c r="P2668" t="b">
        <v>0</v>
      </c>
      <c r="Q2668">
        <v>206</v>
      </c>
      <c r="R2668" s="14">
        <f>IFERROR(ROUND(E2668/Q2668,2), "N/A")</f>
        <v>77.33</v>
      </c>
      <c r="S2668" t="b">
        <v>1</v>
      </c>
      <c r="T2668" t="s">
        <v>8277</v>
      </c>
      <c r="U2668" t="s">
        <v>8314</v>
      </c>
    </row>
    <row r="2669" spans="1:21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s="12">
        <f>ROUND(E2669/D2669, 0)</f>
        <v>1</v>
      </c>
      <c r="G2669" t="s">
        <v>8218</v>
      </c>
      <c r="H2669" t="s">
        <v>8223</v>
      </c>
      <c r="I2669" t="s">
        <v>8245</v>
      </c>
      <c r="J2669">
        <v>1455142416</v>
      </c>
      <c r="K2669" s="9">
        <f>(J2669/86400) + DATE(1970,1,1)</f>
        <v>42410.926111111112</v>
      </c>
      <c r="L2669">
        <v>1452550416</v>
      </c>
      <c r="M2669" s="9">
        <f>(L2669/86400) + DATE(1970,1,1)</f>
        <v>42380.926111111112</v>
      </c>
      <c r="N2669" s="18">
        <f>YEAR(M2669)</f>
        <v>2016</v>
      </c>
      <c r="O2669" s="18">
        <f xml:space="preserve"> ROUND((J2669-L2669)/86400, 0)</f>
        <v>30</v>
      </c>
      <c r="P2669" t="b">
        <v>0</v>
      </c>
      <c r="Q2669">
        <v>18</v>
      </c>
      <c r="R2669" s="14">
        <f>IFERROR(ROUND(E2669/Q2669,2), "N/A")</f>
        <v>92.22</v>
      </c>
      <c r="S2669" t="b">
        <v>1</v>
      </c>
      <c r="T2669" t="s">
        <v>8277</v>
      </c>
      <c r="U2669" t="s">
        <v>8314</v>
      </c>
    </row>
    <row r="2670" spans="1:21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s="12">
        <f>ROUND(E2670/D2670, 0)</f>
        <v>2</v>
      </c>
      <c r="G2670" t="s">
        <v>8218</v>
      </c>
      <c r="H2670" t="s">
        <v>8228</v>
      </c>
      <c r="I2670" t="s">
        <v>8250</v>
      </c>
      <c r="J2670">
        <v>1447079520</v>
      </c>
      <c r="K2670" s="9">
        <f>(J2670/86400) + DATE(1970,1,1)</f>
        <v>42317.60555555555</v>
      </c>
      <c r="L2670">
        <v>1443449265</v>
      </c>
      <c r="M2670" s="9">
        <f>(L2670/86400) + DATE(1970,1,1)</f>
        <v>42275.58871527778</v>
      </c>
      <c r="N2670" s="18">
        <f>YEAR(M2670)</f>
        <v>2015</v>
      </c>
      <c r="O2670" s="18">
        <f xml:space="preserve"> ROUND((J2670-L2670)/86400, 0)</f>
        <v>42</v>
      </c>
      <c r="P2670" t="b">
        <v>0</v>
      </c>
      <c r="Q2670">
        <v>28</v>
      </c>
      <c r="R2670" s="14">
        <f>IFERROR(ROUND(E2670/Q2670,2), "N/A")</f>
        <v>60.96</v>
      </c>
      <c r="S2670" t="b">
        <v>1</v>
      </c>
      <c r="T2670" t="s">
        <v>8277</v>
      </c>
      <c r="U2670" t="s">
        <v>8314</v>
      </c>
    </row>
    <row r="2671" spans="1:21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s="12">
        <f>ROUND(E2671/D2671, 0)</f>
        <v>1</v>
      </c>
      <c r="G2671" t="s">
        <v>8218</v>
      </c>
      <c r="H2671" t="s">
        <v>8223</v>
      </c>
      <c r="I2671" t="s">
        <v>8245</v>
      </c>
      <c r="J2671">
        <v>1452387096</v>
      </c>
      <c r="K2671" s="9">
        <f>(J2671/86400) + DATE(1970,1,1)</f>
        <v>42379.035833333328</v>
      </c>
      <c r="L2671">
        <v>1447203096</v>
      </c>
      <c r="M2671" s="9">
        <f>(L2671/86400) + DATE(1970,1,1)</f>
        <v>42319.035833333328</v>
      </c>
      <c r="N2671" s="18">
        <f>YEAR(M2671)</f>
        <v>2015</v>
      </c>
      <c r="O2671" s="18">
        <f xml:space="preserve"> ROUND((J2671-L2671)/86400, 0)</f>
        <v>60</v>
      </c>
      <c r="P2671" t="b">
        <v>0</v>
      </c>
      <c r="Q2671">
        <v>11</v>
      </c>
      <c r="R2671" s="14">
        <f>IFERROR(ROUND(E2671/Q2671,2), "N/A")</f>
        <v>91</v>
      </c>
      <c r="S2671" t="b">
        <v>1</v>
      </c>
      <c r="T2671" t="s">
        <v>8277</v>
      </c>
      <c r="U2671" t="s">
        <v>8314</v>
      </c>
    </row>
    <row r="2672" spans="1:21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s="12">
        <f>ROUND(E2672/D2672, 0)</f>
        <v>0</v>
      </c>
      <c r="G2672" t="s">
        <v>8220</v>
      </c>
      <c r="H2672" t="s">
        <v>8225</v>
      </c>
      <c r="I2672" t="s">
        <v>8247</v>
      </c>
      <c r="J2672">
        <v>1406593780</v>
      </c>
      <c r="K2672" s="9">
        <f>(J2672/86400) + DATE(1970,1,1)</f>
        <v>41849.020601851851</v>
      </c>
      <c r="L2672">
        <v>1404174580</v>
      </c>
      <c r="M2672" s="9">
        <f>(L2672/86400) + DATE(1970,1,1)</f>
        <v>41821.020601851851</v>
      </c>
      <c r="N2672" s="18">
        <f>YEAR(M2672)</f>
        <v>2014</v>
      </c>
      <c r="O2672" s="18">
        <f xml:space="preserve"> ROUND((J2672-L2672)/86400, 0)</f>
        <v>28</v>
      </c>
      <c r="P2672" t="b">
        <v>1</v>
      </c>
      <c r="Q2672">
        <v>60</v>
      </c>
      <c r="R2672" s="14">
        <f>IFERROR(ROUND(E2672/Q2672,2), "N/A")</f>
        <v>41.58</v>
      </c>
      <c r="S2672" t="b">
        <v>0</v>
      </c>
      <c r="T2672" t="s">
        <v>8277</v>
      </c>
      <c r="U2672" t="s">
        <v>8314</v>
      </c>
    </row>
    <row r="2673" spans="1:21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s="12">
        <f>ROUND(E2673/D2673, 0)</f>
        <v>0</v>
      </c>
      <c r="G2673" t="s">
        <v>8220</v>
      </c>
      <c r="H2673" t="s">
        <v>8223</v>
      </c>
      <c r="I2673" t="s">
        <v>8245</v>
      </c>
      <c r="J2673">
        <v>1419017880</v>
      </c>
      <c r="K2673" s="9">
        <f>(J2673/86400) + DATE(1970,1,1)</f>
        <v>41992.818055555559</v>
      </c>
      <c r="L2673">
        <v>1416419916</v>
      </c>
      <c r="M2673" s="9">
        <f>(L2673/86400) + DATE(1970,1,1)</f>
        <v>41962.749027777776</v>
      </c>
      <c r="N2673" s="18">
        <f>YEAR(M2673)</f>
        <v>2014</v>
      </c>
      <c r="O2673" s="18">
        <f xml:space="preserve"> ROUND((J2673-L2673)/86400, 0)</f>
        <v>30</v>
      </c>
      <c r="P2673" t="b">
        <v>1</v>
      </c>
      <c r="Q2673">
        <v>84</v>
      </c>
      <c r="R2673" s="14">
        <f>IFERROR(ROUND(E2673/Q2673,2), "N/A")</f>
        <v>33.76</v>
      </c>
      <c r="S2673" t="b">
        <v>0</v>
      </c>
      <c r="T2673" t="s">
        <v>8277</v>
      </c>
      <c r="U2673" t="s">
        <v>8314</v>
      </c>
    </row>
    <row r="2674" spans="1:21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s="12">
        <f>ROUND(E2674/D2674, 0)</f>
        <v>0</v>
      </c>
      <c r="G2674" t="s">
        <v>8220</v>
      </c>
      <c r="H2674" t="s">
        <v>8223</v>
      </c>
      <c r="I2674" t="s">
        <v>8245</v>
      </c>
      <c r="J2674">
        <v>1451282400</v>
      </c>
      <c r="K2674" s="9">
        <f>(J2674/86400) + DATE(1970,1,1)</f>
        <v>42366.25</v>
      </c>
      <c r="L2674">
        <v>1449436390</v>
      </c>
      <c r="M2674" s="9">
        <f>(L2674/86400) + DATE(1970,1,1)</f>
        <v>42344.884143518517</v>
      </c>
      <c r="N2674" s="18">
        <f>YEAR(M2674)</f>
        <v>2015</v>
      </c>
      <c r="O2674" s="18">
        <f xml:space="preserve"> ROUND((J2674-L2674)/86400, 0)</f>
        <v>21</v>
      </c>
      <c r="P2674" t="b">
        <v>1</v>
      </c>
      <c r="Q2674">
        <v>47</v>
      </c>
      <c r="R2674" s="14">
        <f>IFERROR(ROUND(E2674/Q2674,2), "N/A")</f>
        <v>70.62</v>
      </c>
      <c r="S2674" t="b">
        <v>0</v>
      </c>
      <c r="T2674" t="s">
        <v>8277</v>
      </c>
      <c r="U2674" t="s">
        <v>8314</v>
      </c>
    </row>
    <row r="2675" spans="1:21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s="12">
        <f>ROUND(E2675/D2675, 0)</f>
        <v>0</v>
      </c>
      <c r="G2675" t="s">
        <v>8220</v>
      </c>
      <c r="H2675" t="s">
        <v>8223</v>
      </c>
      <c r="I2675" t="s">
        <v>8245</v>
      </c>
      <c r="J2675">
        <v>1414622700</v>
      </c>
      <c r="K2675" s="9">
        <f>(J2675/86400) + DATE(1970,1,1)</f>
        <v>41941.947916666664</v>
      </c>
      <c r="L2675">
        <v>1412081999</v>
      </c>
      <c r="M2675" s="9">
        <f>(L2675/86400) + DATE(1970,1,1)</f>
        <v>41912.541655092595</v>
      </c>
      <c r="N2675" s="18">
        <f>YEAR(M2675)</f>
        <v>2014</v>
      </c>
      <c r="O2675" s="18">
        <f xml:space="preserve"> ROUND((J2675-L2675)/86400, 0)</f>
        <v>29</v>
      </c>
      <c r="P2675" t="b">
        <v>1</v>
      </c>
      <c r="Q2675">
        <v>66</v>
      </c>
      <c r="R2675" s="14">
        <f>IFERROR(ROUND(E2675/Q2675,2), "N/A")</f>
        <v>167.15</v>
      </c>
      <c r="S2675" t="b">
        <v>0</v>
      </c>
      <c r="T2675" t="s">
        <v>8277</v>
      </c>
      <c r="U2675" t="s">
        <v>8314</v>
      </c>
    </row>
    <row r="2676" spans="1:21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s="12">
        <f>ROUND(E2676/D2676, 0)</f>
        <v>1</v>
      </c>
      <c r="G2676" t="s">
        <v>8220</v>
      </c>
      <c r="H2676" t="s">
        <v>8223</v>
      </c>
      <c r="I2676" t="s">
        <v>8245</v>
      </c>
      <c r="J2676">
        <v>1467694740</v>
      </c>
      <c r="K2676" s="9">
        <f>(J2676/86400) + DATE(1970,1,1)</f>
        <v>42556.207638888889</v>
      </c>
      <c r="L2676">
        <v>1465398670</v>
      </c>
      <c r="M2676" s="9">
        <f>(L2676/86400) + DATE(1970,1,1)</f>
        <v>42529.632754629631</v>
      </c>
      <c r="N2676" s="18">
        <f>YEAR(M2676)</f>
        <v>2016</v>
      </c>
      <c r="O2676" s="18">
        <f xml:space="preserve"> ROUND((J2676-L2676)/86400, 0)</f>
        <v>27</v>
      </c>
      <c r="P2676" t="b">
        <v>1</v>
      </c>
      <c r="Q2676">
        <v>171</v>
      </c>
      <c r="R2676" s="14">
        <f>IFERROR(ROUND(E2676/Q2676,2), "N/A")</f>
        <v>128.62</v>
      </c>
      <c r="S2676" t="b">
        <v>0</v>
      </c>
      <c r="T2676" t="s">
        <v>8277</v>
      </c>
      <c r="U2676" t="s">
        <v>8314</v>
      </c>
    </row>
    <row r="2677" spans="1:21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s="12">
        <f>ROUND(E2677/D2677, 0)</f>
        <v>0</v>
      </c>
      <c r="G2677" t="s">
        <v>8220</v>
      </c>
      <c r="H2677" t="s">
        <v>8223</v>
      </c>
      <c r="I2677" t="s">
        <v>8245</v>
      </c>
      <c r="J2677">
        <v>1415655289</v>
      </c>
      <c r="K2677" s="9">
        <f>(J2677/86400) + DATE(1970,1,1)</f>
        <v>41953.899178240739</v>
      </c>
      <c r="L2677">
        <v>1413059689</v>
      </c>
      <c r="M2677" s="9">
        <f>(L2677/86400) + DATE(1970,1,1)</f>
        <v>41923.857511574075</v>
      </c>
      <c r="N2677" s="18">
        <f>YEAR(M2677)</f>
        <v>2014</v>
      </c>
      <c r="O2677" s="18">
        <f xml:space="preserve"> ROUND((J2677-L2677)/86400, 0)</f>
        <v>30</v>
      </c>
      <c r="P2677" t="b">
        <v>1</v>
      </c>
      <c r="Q2677">
        <v>29</v>
      </c>
      <c r="R2677" s="14">
        <f>IFERROR(ROUND(E2677/Q2677,2), "N/A")</f>
        <v>65.41</v>
      </c>
      <c r="S2677" t="b">
        <v>0</v>
      </c>
      <c r="T2677" t="s">
        <v>8277</v>
      </c>
      <c r="U2677" t="s">
        <v>8314</v>
      </c>
    </row>
    <row r="2678" spans="1:21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s="12">
        <f>ROUND(E2678/D2678, 0)</f>
        <v>1</v>
      </c>
      <c r="G2678" t="s">
        <v>8220</v>
      </c>
      <c r="H2678" t="s">
        <v>8228</v>
      </c>
      <c r="I2678" t="s">
        <v>8250</v>
      </c>
      <c r="J2678">
        <v>1463929174</v>
      </c>
      <c r="K2678" s="9">
        <f>(J2678/86400) + DATE(1970,1,1)</f>
        <v>42512.624699074076</v>
      </c>
      <c r="L2678">
        <v>1461337174</v>
      </c>
      <c r="M2678" s="9">
        <f>(L2678/86400) + DATE(1970,1,1)</f>
        <v>42482.624699074076</v>
      </c>
      <c r="N2678" s="18">
        <f>YEAR(M2678)</f>
        <v>2016</v>
      </c>
      <c r="O2678" s="18">
        <f xml:space="preserve"> ROUND((J2678-L2678)/86400, 0)</f>
        <v>30</v>
      </c>
      <c r="P2678" t="b">
        <v>0</v>
      </c>
      <c r="Q2678">
        <v>9</v>
      </c>
      <c r="R2678" s="14">
        <f>IFERROR(ROUND(E2678/Q2678,2), "N/A")</f>
        <v>117.56</v>
      </c>
      <c r="S2678" t="b">
        <v>0</v>
      </c>
      <c r="T2678" t="s">
        <v>8277</v>
      </c>
      <c r="U2678" t="s">
        <v>8314</v>
      </c>
    </row>
    <row r="2679" spans="1:21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s="12">
        <f>ROUND(E2679/D2679, 0)</f>
        <v>0</v>
      </c>
      <c r="G2679" t="s">
        <v>8220</v>
      </c>
      <c r="H2679" t="s">
        <v>8223</v>
      </c>
      <c r="I2679" t="s">
        <v>8245</v>
      </c>
      <c r="J2679">
        <v>1404348143</v>
      </c>
      <c r="K2679" s="9">
        <f>(J2679/86400) + DATE(1970,1,1)</f>
        <v>41823.029432870375</v>
      </c>
      <c r="L2679">
        <v>1401756143</v>
      </c>
      <c r="M2679" s="9">
        <f>(L2679/86400) + DATE(1970,1,1)</f>
        <v>41793.029432870375</v>
      </c>
      <c r="N2679" s="18">
        <f>YEAR(M2679)</f>
        <v>2014</v>
      </c>
      <c r="O2679" s="18">
        <f xml:space="preserve"> ROUND((J2679-L2679)/86400, 0)</f>
        <v>30</v>
      </c>
      <c r="P2679" t="b">
        <v>0</v>
      </c>
      <c r="Q2679">
        <v>27</v>
      </c>
      <c r="R2679" s="14">
        <f>IFERROR(ROUND(E2679/Q2679,2), "N/A")</f>
        <v>126.48</v>
      </c>
      <c r="S2679" t="b">
        <v>0</v>
      </c>
      <c r="T2679" t="s">
        <v>8277</v>
      </c>
      <c r="U2679" t="s">
        <v>8314</v>
      </c>
    </row>
    <row r="2680" spans="1:21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s="12">
        <f>ROUND(E2680/D2680, 0)</f>
        <v>0</v>
      </c>
      <c r="G2680" t="s">
        <v>8220</v>
      </c>
      <c r="H2680" t="s">
        <v>8226</v>
      </c>
      <c r="I2680" t="s">
        <v>8248</v>
      </c>
      <c r="J2680">
        <v>1443121765</v>
      </c>
      <c r="K2680" s="9">
        <f>(J2680/86400) + DATE(1970,1,1)</f>
        <v>42271.798206018517</v>
      </c>
      <c r="L2680">
        <v>1440529765</v>
      </c>
      <c r="M2680" s="9">
        <f>(L2680/86400) + DATE(1970,1,1)</f>
        <v>42241.798206018517</v>
      </c>
      <c r="N2680" s="18">
        <f>YEAR(M2680)</f>
        <v>2015</v>
      </c>
      <c r="O2680" s="18">
        <f xml:space="preserve"> ROUND((J2680-L2680)/86400, 0)</f>
        <v>30</v>
      </c>
      <c r="P2680" t="b">
        <v>0</v>
      </c>
      <c r="Q2680">
        <v>2</v>
      </c>
      <c r="R2680" s="14">
        <f>IFERROR(ROUND(E2680/Q2680,2), "N/A")</f>
        <v>550</v>
      </c>
      <c r="S2680" t="b">
        <v>0</v>
      </c>
      <c r="T2680" t="s">
        <v>8277</v>
      </c>
      <c r="U2680" t="s">
        <v>8314</v>
      </c>
    </row>
    <row r="2681" spans="1:21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s="12">
        <f>ROUND(E2681/D2681, 0)</f>
        <v>0</v>
      </c>
      <c r="G2681" t="s">
        <v>8220</v>
      </c>
      <c r="H2681" t="s">
        <v>8223</v>
      </c>
      <c r="I2681" t="s">
        <v>8245</v>
      </c>
      <c r="J2681">
        <v>1425081694</v>
      </c>
      <c r="K2681" s="9">
        <f>(J2681/86400) + DATE(1970,1,1)</f>
        <v>42063.001087962963</v>
      </c>
      <c r="L2681">
        <v>1422489694</v>
      </c>
      <c r="M2681" s="9">
        <f>(L2681/86400) + DATE(1970,1,1)</f>
        <v>42033.001087962963</v>
      </c>
      <c r="N2681" s="18">
        <f>YEAR(M2681)</f>
        <v>2015</v>
      </c>
      <c r="O2681" s="18">
        <f xml:space="preserve"> ROUND((J2681-L2681)/86400, 0)</f>
        <v>30</v>
      </c>
      <c r="P2681" t="b">
        <v>0</v>
      </c>
      <c r="Q2681">
        <v>3</v>
      </c>
      <c r="R2681" s="14">
        <f>IFERROR(ROUND(E2681/Q2681,2), "N/A")</f>
        <v>44</v>
      </c>
      <c r="S2681" t="b">
        <v>0</v>
      </c>
      <c r="T2681" t="s">
        <v>8277</v>
      </c>
      <c r="U2681" t="s">
        <v>8314</v>
      </c>
    </row>
    <row r="2682" spans="1:21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s="12">
        <f>ROUND(E2682/D2682, 0)</f>
        <v>0</v>
      </c>
      <c r="G2682" t="s">
        <v>8220</v>
      </c>
      <c r="H2682" t="s">
        <v>8226</v>
      </c>
      <c r="I2682" t="s">
        <v>8248</v>
      </c>
      <c r="J2682">
        <v>1459915491</v>
      </c>
      <c r="K2682" s="9">
        <f>(J2682/86400) + DATE(1970,1,1)</f>
        <v>42466.170034722221</v>
      </c>
      <c r="L2682">
        <v>1457327091</v>
      </c>
      <c r="M2682" s="9">
        <f>(L2682/86400) + DATE(1970,1,1)</f>
        <v>42436.211701388893</v>
      </c>
      <c r="N2682" s="18">
        <f>YEAR(M2682)</f>
        <v>2016</v>
      </c>
      <c r="O2682" s="18">
        <f xml:space="preserve"> ROUND((J2682-L2682)/86400, 0)</f>
        <v>30</v>
      </c>
      <c r="P2682" t="b">
        <v>0</v>
      </c>
      <c r="Q2682">
        <v>4</v>
      </c>
      <c r="R2682" s="14">
        <f>IFERROR(ROUND(E2682/Q2682,2), "N/A")</f>
        <v>69</v>
      </c>
      <c r="S2682" t="b">
        <v>0</v>
      </c>
      <c r="T2682" t="s">
        <v>8277</v>
      </c>
      <c r="U2682" t="s">
        <v>8314</v>
      </c>
    </row>
    <row r="2683" spans="1:21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s="12">
        <f>ROUND(E2683/D2683, 0)</f>
        <v>0</v>
      </c>
      <c r="G2683" t="s">
        <v>8220</v>
      </c>
      <c r="H2683" t="s">
        <v>8223</v>
      </c>
      <c r="I2683" t="s">
        <v>8245</v>
      </c>
      <c r="J2683">
        <v>1405027750</v>
      </c>
      <c r="K2683" s="9">
        <f>(J2683/86400) + DATE(1970,1,1)</f>
        <v>41830.895254629628</v>
      </c>
      <c r="L2683">
        <v>1402867750</v>
      </c>
      <c r="M2683" s="9">
        <f>(L2683/86400) + DATE(1970,1,1)</f>
        <v>41805.895254629628</v>
      </c>
      <c r="N2683" s="18">
        <f>YEAR(M2683)</f>
        <v>2014</v>
      </c>
      <c r="O2683" s="18">
        <f xml:space="preserve"> ROUND((J2683-L2683)/86400, 0)</f>
        <v>25</v>
      </c>
      <c r="P2683" t="b">
        <v>0</v>
      </c>
      <c r="Q2683">
        <v>2</v>
      </c>
      <c r="R2683" s="14">
        <f>IFERROR(ROUND(E2683/Q2683,2), "N/A")</f>
        <v>27.5</v>
      </c>
      <c r="S2683" t="b">
        <v>0</v>
      </c>
      <c r="T2683" t="s">
        <v>8294</v>
      </c>
      <c r="U2683" t="s">
        <v>8295</v>
      </c>
    </row>
    <row r="2684" spans="1:21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s="12">
        <f>ROUND(E2684/D2684, 0)</f>
        <v>0</v>
      </c>
      <c r="G2684" t="s">
        <v>8220</v>
      </c>
      <c r="H2684" t="s">
        <v>8223</v>
      </c>
      <c r="I2684" t="s">
        <v>8245</v>
      </c>
      <c r="J2684">
        <v>1416635940</v>
      </c>
      <c r="K2684" s="9">
        <f>(J2684/86400) + DATE(1970,1,1)</f>
        <v>41965.249305555553</v>
      </c>
      <c r="L2684">
        <v>1413838540</v>
      </c>
      <c r="M2684" s="9">
        <f>(L2684/86400) + DATE(1970,1,1)</f>
        <v>41932.871990740743</v>
      </c>
      <c r="N2684" s="18">
        <f>YEAR(M2684)</f>
        <v>2014</v>
      </c>
      <c r="O2684" s="18">
        <f xml:space="preserve"> ROUND((J2684-L2684)/86400, 0)</f>
        <v>32</v>
      </c>
      <c r="P2684" t="b">
        <v>0</v>
      </c>
      <c r="Q2684">
        <v>20</v>
      </c>
      <c r="R2684" s="14">
        <f>IFERROR(ROUND(E2684/Q2684,2), "N/A")</f>
        <v>84.9</v>
      </c>
      <c r="S2684" t="b">
        <v>0</v>
      </c>
      <c r="T2684" t="s">
        <v>8294</v>
      </c>
      <c r="U2684" t="s">
        <v>8295</v>
      </c>
    </row>
    <row r="2685" spans="1:21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s="12">
        <f>ROUND(E2685/D2685, 0)</f>
        <v>0</v>
      </c>
      <c r="G2685" t="s">
        <v>8220</v>
      </c>
      <c r="H2685" t="s">
        <v>8223</v>
      </c>
      <c r="I2685" t="s">
        <v>8245</v>
      </c>
      <c r="J2685">
        <v>1425233240</v>
      </c>
      <c r="K2685" s="9">
        <f>(J2685/86400) + DATE(1970,1,1)</f>
        <v>42064.75509259259</v>
      </c>
      <c r="L2685">
        <v>1422641240</v>
      </c>
      <c r="M2685" s="9">
        <f>(L2685/86400) + DATE(1970,1,1)</f>
        <v>42034.75509259259</v>
      </c>
      <c r="N2685" s="18">
        <f>YEAR(M2685)</f>
        <v>2015</v>
      </c>
      <c r="O2685" s="18">
        <f xml:space="preserve"> ROUND((J2685-L2685)/86400, 0)</f>
        <v>30</v>
      </c>
      <c r="P2685" t="b">
        <v>0</v>
      </c>
      <c r="Q2685">
        <v>3</v>
      </c>
      <c r="R2685" s="14">
        <f>IFERROR(ROUND(E2685/Q2685,2), "N/A")</f>
        <v>12</v>
      </c>
      <c r="S2685" t="b">
        <v>0</v>
      </c>
      <c r="T2685" t="s">
        <v>8294</v>
      </c>
      <c r="U2685" t="s">
        <v>8295</v>
      </c>
    </row>
    <row r="2686" spans="1:21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s="12">
        <f>ROUND(E2686/D2686, 0)</f>
        <v>0</v>
      </c>
      <c r="G2686" t="s">
        <v>8220</v>
      </c>
      <c r="H2686" t="s">
        <v>8223</v>
      </c>
      <c r="I2686" t="s">
        <v>8245</v>
      </c>
      <c r="J2686">
        <v>1407621425</v>
      </c>
      <c r="K2686" s="9">
        <f>(J2686/86400) + DATE(1970,1,1)</f>
        <v>41860.914641203708</v>
      </c>
      <c r="L2686">
        <v>1404165425</v>
      </c>
      <c r="M2686" s="9">
        <f>(L2686/86400) + DATE(1970,1,1)</f>
        <v>41820.914641203708</v>
      </c>
      <c r="N2686" s="18">
        <f>YEAR(M2686)</f>
        <v>2014</v>
      </c>
      <c r="O2686" s="18">
        <f xml:space="preserve"> ROUND((J2686-L2686)/86400, 0)</f>
        <v>40</v>
      </c>
      <c r="P2686" t="b">
        <v>0</v>
      </c>
      <c r="Q2686">
        <v>4</v>
      </c>
      <c r="R2686" s="14">
        <f>IFERROR(ROUND(E2686/Q2686,2), "N/A")</f>
        <v>200</v>
      </c>
      <c r="S2686" t="b">
        <v>0</v>
      </c>
      <c r="T2686" t="s">
        <v>8294</v>
      </c>
      <c r="U2686" t="s">
        <v>8295</v>
      </c>
    </row>
    <row r="2687" spans="1:21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s="12">
        <f>ROUND(E2687/D2687, 0)</f>
        <v>0</v>
      </c>
      <c r="G2687" t="s">
        <v>8220</v>
      </c>
      <c r="H2687" t="s">
        <v>8223</v>
      </c>
      <c r="I2687" t="s">
        <v>8245</v>
      </c>
      <c r="J2687">
        <v>1430149330</v>
      </c>
      <c r="K2687" s="9">
        <f>(J2687/86400) + DATE(1970,1,1)</f>
        <v>42121.654282407406</v>
      </c>
      <c r="L2687">
        <v>1424968930</v>
      </c>
      <c r="M2687" s="9">
        <f>(L2687/86400) + DATE(1970,1,1)</f>
        <v>42061.69594907407</v>
      </c>
      <c r="N2687" s="18">
        <f>YEAR(M2687)</f>
        <v>2015</v>
      </c>
      <c r="O2687" s="18">
        <f xml:space="preserve"> ROUND((J2687-L2687)/86400, 0)</f>
        <v>60</v>
      </c>
      <c r="P2687" t="b">
        <v>0</v>
      </c>
      <c r="Q2687">
        <v>1</v>
      </c>
      <c r="R2687" s="14">
        <f>IFERROR(ROUND(E2687/Q2687,2), "N/A")</f>
        <v>10</v>
      </c>
      <c r="S2687" t="b">
        <v>0</v>
      </c>
      <c r="T2687" t="s">
        <v>8294</v>
      </c>
      <c r="U2687" t="s">
        <v>8295</v>
      </c>
    </row>
    <row r="2688" spans="1:21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s="12">
        <f>ROUND(E2688/D2688, 0)</f>
        <v>0</v>
      </c>
      <c r="G2688" t="s">
        <v>8220</v>
      </c>
      <c r="H2688" t="s">
        <v>8223</v>
      </c>
      <c r="I2688" t="s">
        <v>8245</v>
      </c>
      <c r="J2688">
        <v>1412119423</v>
      </c>
      <c r="K2688" s="9">
        <f>(J2688/86400) + DATE(1970,1,1)</f>
        <v>41912.974803240737</v>
      </c>
      <c r="L2688">
        <v>1410391423</v>
      </c>
      <c r="M2688" s="9">
        <f>(L2688/86400) + DATE(1970,1,1)</f>
        <v>41892.974803240737</v>
      </c>
      <c r="N2688" s="18">
        <f>YEAR(M2688)</f>
        <v>2014</v>
      </c>
      <c r="O2688" s="18">
        <f xml:space="preserve"> ROUND((J2688-L2688)/86400, 0)</f>
        <v>20</v>
      </c>
      <c r="P2688" t="b">
        <v>0</v>
      </c>
      <c r="Q2688">
        <v>0</v>
      </c>
      <c r="R2688" s="14" t="str">
        <f>IFERROR(ROUND(E2688/Q2688,2), "N/A")</f>
        <v>N/A</v>
      </c>
      <c r="S2688" t="b">
        <v>0</v>
      </c>
      <c r="T2688" t="s">
        <v>8294</v>
      </c>
      <c r="U2688" t="s">
        <v>8295</v>
      </c>
    </row>
    <row r="2689" spans="1:21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s="12">
        <f>ROUND(E2689/D2689, 0)</f>
        <v>0</v>
      </c>
      <c r="G2689" t="s">
        <v>8220</v>
      </c>
      <c r="H2689" t="s">
        <v>8223</v>
      </c>
      <c r="I2689" t="s">
        <v>8245</v>
      </c>
      <c r="J2689">
        <v>1435591318</v>
      </c>
      <c r="K2689" s="9">
        <f>(J2689/86400) + DATE(1970,1,1)</f>
        <v>42184.64025462963</v>
      </c>
      <c r="L2689">
        <v>1432999318</v>
      </c>
      <c r="M2689" s="9">
        <f>(L2689/86400) + DATE(1970,1,1)</f>
        <v>42154.64025462963</v>
      </c>
      <c r="N2689" s="18">
        <f>YEAR(M2689)</f>
        <v>2015</v>
      </c>
      <c r="O2689" s="18">
        <f xml:space="preserve"> ROUND((J2689-L2689)/86400, 0)</f>
        <v>30</v>
      </c>
      <c r="P2689" t="b">
        <v>0</v>
      </c>
      <c r="Q2689">
        <v>0</v>
      </c>
      <c r="R2689" s="14" t="str">
        <f>IFERROR(ROUND(E2689/Q2689,2), "N/A")</f>
        <v>N/A</v>
      </c>
      <c r="S2689" t="b">
        <v>0</v>
      </c>
      <c r="T2689" t="s">
        <v>8294</v>
      </c>
      <c r="U2689" t="s">
        <v>8295</v>
      </c>
    </row>
    <row r="2690" spans="1:21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s="12">
        <f>ROUND(E2690/D2690, 0)</f>
        <v>0</v>
      </c>
      <c r="G2690" t="s">
        <v>8220</v>
      </c>
      <c r="H2690" t="s">
        <v>8223</v>
      </c>
      <c r="I2690" t="s">
        <v>8245</v>
      </c>
      <c r="J2690">
        <v>1424746800</v>
      </c>
      <c r="K2690" s="9">
        <f>(J2690/86400) + DATE(1970,1,1)</f>
        <v>42059.125</v>
      </c>
      <c r="L2690">
        <v>1422067870</v>
      </c>
      <c r="M2690" s="9">
        <f>(L2690/86400) + DATE(1970,1,1)</f>
        <v>42028.11886574074</v>
      </c>
      <c r="N2690" s="18">
        <f>YEAR(M2690)</f>
        <v>2015</v>
      </c>
      <c r="O2690" s="18">
        <f xml:space="preserve"> ROUND((J2690-L2690)/86400, 0)</f>
        <v>31</v>
      </c>
      <c r="P2690" t="b">
        <v>0</v>
      </c>
      <c r="Q2690">
        <v>14</v>
      </c>
      <c r="R2690" s="14">
        <f>IFERROR(ROUND(E2690/Q2690,2), "N/A")</f>
        <v>5.29</v>
      </c>
      <c r="S2690" t="b">
        <v>0</v>
      </c>
      <c r="T2690" t="s">
        <v>8294</v>
      </c>
      <c r="U2690" t="s">
        <v>8295</v>
      </c>
    </row>
    <row r="2691" spans="1:21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s="12">
        <f>ROUND(E2691/D2691, 0)</f>
        <v>0</v>
      </c>
      <c r="G2691" t="s">
        <v>8220</v>
      </c>
      <c r="H2691" t="s">
        <v>8223</v>
      </c>
      <c r="I2691" t="s">
        <v>8245</v>
      </c>
      <c r="J2691">
        <v>1469919890</v>
      </c>
      <c r="K2691" s="9">
        <f>(J2691/86400) + DATE(1970,1,1)</f>
        <v>42581.961689814816</v>
      </c>
      <c r="L2691">
        <v>1467327890</v>
      </c>
      <c r="M2691" s="9">
        <f>(L2691/86400) + DATE(1970,1,1)</f>
        <v>42551.961689814816</v>
      </c>
      <c r="N2691" s="18">
        <f>YEAR(M2691)</f>
        <v>2016</v>
      </c>
      <c r="O2691" s="18">
        <f xml:space="preserve"> ROUND((J2691-L2691)/86400, 0)</f>
        <v>30</v>
      </c>
      <c r="P2691" t="b">
        <v>0</v>
      </c>
      <c r="Q2691">
        <v>1</v>
      </c>
      <c r="R2691" s="14">
        <f>IFERROR(ROUND(E2691/Q2691,2), "N/A")</f>
        <v>1</v>
      </c>
      <c r="S2691" t="b">
        <v>0</v>
      </c>
      <c r="T2691" t="s">
        <v>8294</v>
      </c>
      <c r="U2691" t="s">
        <v>8295</v>
      </c>
    </row>
    <row r="2692" spans="1:21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s="12">
        <f>ROUND(E2692/D2692, 0)</f>
        <v>0</v>
      </c>
      <c r="G2692" t="s">
        <v>8220</v>
      </c>
      <c r="H2692" t="s">
        <v>8223</v>
      </c>
      <c r="I2692" t="s">
        <v>8245</v>
      </c>
      <c r="J2692">
        <v>1433298676</v>
      </c>
      <c r="K2692" s="9">
        <f>(J2692/86400) + DATE(1970,1,1)</f>
        <v>42158.105046296296</v>
      </c>
      <c r="L2692">
        <v>1429410676</v>
      </c>
      <c r="M2692" s="9">
        <f>(L2692/86400) + DATE(1970,1,1)</f>
        <v>42113.105046296296</v>
      </c>
      <c r="N2692" s="18">
        <f>YEAR(M2692)</f>
        <v>2015</v>
      </c>
      <c r="O2692" s="18">
        <f xml:space="preserve"> ROUND((J2692-L2692)/86400, 0)</f>
        <v>45</v>
      </c>
      <c r="P2692" t="b">
        <v>0</v>
      </c>
      <c r="Q2692">
        <v>118</v>
      </c>
      <c r="R2692" s="14">
        <f>IFERROR(ROUND(E2692/Q2692,2), "N/A")</f>
        <v>72.760000000000005</v>
      </c>
      <c r="S2692" t="b">
        <v>0</v>
      </c>
      <c r="T2692" t="s">
        <v>8294</v>
      </c>
      <c r="U2692" t="s">
        <v>8295</v>
      </c>
    </row>
    <row r="2693" spans="1:21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s="12">
        <f>ROUND(E2693/D2693, 0)</f>
        <v>0</v>
      </c>
      <c r="G2693" t="s">
        <v>8220</v>
      </c>
      <c r="H2693" t="s">
        <v>8228</v>
      </c>
      <c r="I2693" t="s">
        <v>8250</v>
      </c>
      <c r="J2693">
        <v>1431278557</v>
      </c>
      <c r="K2693" s="9">
        <f>(J2693/86400) + DATE(1970,1,1)</f>
        <v>42134.724039351851</v>
      </c>
      <c r="L2693">
        <v>1427390557</v>
      </c>
      <c r="M2693" s="9">
        <f>(L2693/86400) + DATE(1970,1,1)</f>
        <v>42089.724039351851</v>
      </c>
      <c r="N2693" s="18">
        <f>YEAR(M2693)</f>
        <v>2015</v>
      </c>
      <c r="O2693" s="18">
        <f xml:space="preserve"> ROUND((J2693-L2693)/86400, 0)</f>
        <v>45</v>
      </c>
      <c r="P2693" t="b">
        <v>0</v>
      </c>
      <c r="Q2693">
        <v>2</v>
      </c>
      <c r="R2693" s="14">
        <f>IFERROR(ROUND(E2693/Q2693,2), "N/A")</f>
        <v>17.5</v>
      </c>
      <c r="S2693" t="b">
        <v>0</v>
      </c>
      <c r="T2693" t="s">
        <v>8294</v>
      </c>
      <c r="U2693" t="s">
        <v>8295</v>
      </c>
    </row>
    <row r="2694" spans="1:21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s="12">
        <f>ROUND(E2694/D2694, 0)</f>
        <v>0</v>
      </c>
      <c r="G2694" t="s">
        <v>8220</v>
      </c>
      <c r="H2694" t="s">
        <v>8223</v>
      </c>
      <c r="I2694" t="s">
        <v>8245</v>
      </c>
      <c r="J2694">
        <v>1427266860</v>
      </c>
      <c r="K2694" s="9">
        <f>(J2694/86400) + DATE(1970,1,1)</f>
        <v>42088.292361111111</v>
      </c>
      <c r="L2694">
        <v>1424678460</v>
      </c>
      <c r="M2694" s="9">
        <f>(L2694/86400) + DATE(1970,1,1)</f>
        <v>42058.334027777775</v>
      </c>
      <c r="N2694" s="18">
        <f>YEAR(M2694)</f>
        <v>2015</v>
      </c>
      <c r="O2694" s="18">
        <f xml:space="preserve"> ROUND((J2694-L2694)/86400, 0)</f>
        <v>30</v>
      </c>
      <c r="P2694" t="b">
        <v>0</v>
      </c>
      <c r="Q2694">
        <v>1</v>
      </c>
      <c r="R2694" s="14">
        <f>IFERROR(ROUND(E2694/Q2694,2), "N/A")</f>
        <v>25</v>
      </c>
      <c r="S2694" t="b">
        <v>0</v>
      </c>
      <c r="T2694" t="s">
        <v>8294</v>
      </c>
      <c r="U2694" t="s">
        <v>8295</v>
      </c>
    </row>
    <row r="2695" spans="1:21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s="12">
        <f>ROUND(E2695/D2695, 0)</f>
        <v>0</v>
      </c>
      <c r="G2695" t="s">
        <v>8220</v>
      </c>
      <c r="H2695" t="s">
        <v>8223</v>
      </c>
      <c r="I2695" t="s">
        <v>8245</v>
      </c>
      <c r="J2695">
        <v>1407899966</v>
      </c>
      <c r="K2695" s="9">
        <f>(J2695/86400) + DATE(1970,1,1)</f>
        <v>41864.138495370367</v>
      </c>
      <c r="L2695">
        <v>1405307966</v>
      </c>
      <c r="M2695" s="9">
        <f>(L2695/86400) + DATE(1970,1,1)</f>
        <v>41834.138495370367</v>
      </c>
      <c r="N2695" s="18">
        <f>YEAR(M2695)</f>
        <v>2014</v>
      </c>
      <c r="O2695" s="18">
        <f xml:space="preserve"> ROUND((J2695-L2695)/86400, 0)</f>
        <v>30</v>
      </c>
      <c r="P2695" t="b">
        <v>0</v>
      </c>
      <c r="Q2695">
        <v>3</v>
      </c>
      <c r="R2695" s="14">
        <f>IFERROR(ROUND(E2695/Q2695,2), "N/A")</f>
        <v>13.33</v>
      </c>
      <c r="S2695" t="b">
        <v>0</v>
      </c>
      <c r="T2695" t="s">
        <v>8294</v>
      </c>
      <c r="U2695" t="s">
        <v>8295</v>
      </c>
    </row>
    <row r="2696" spans="1:21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s="12">
        <f>ROUND(E2696/D2696, 0)</f>
        <v>0</v>
      </c>
      <c r="G2696" t="s">
        <v>8220</v>
      </c>
      <c r="H2696" t="s">
        <v>8223</v>
      </c>
      <c r="I2696" t="s">
        <v>8245</v>
      </c>
      <c r="J2696">
        <v>1411701739</v>
      </c>
      <c r="K2696" s="9">
        <f>(J2696/86400) + DATE(1970,1,1)</f>
        <v>41908.140497685185</v>
      </c>
      <c r="L2696">
        <v>1409109739</v>
      </c>
      <c r="M2696" s="9">
        <f>(L2696/86400) + DATE(1970,1,1)</f>
        <v>41878.140497685185</v>
      </c>
      <c r="N2696" s="18">
        <f>YEAR(M2696)</f>
        <v>2014</v>
      </c>
      <c r="O2696" s="18">
        <f xml:space="preserve"> ROUND((J2696-L2696)/86400, 0)</f>
        <v>30</v>
      </c>
      <c r="P2696" t="b">
        <v>0</v>
      </c>
      <c r="Q2696">
        <v>1</v>
      </c>
      <c r="R2696" s="14">
        <f>IFERROR(ROUND(E2696/Q2696,2), "N/A")</f>
        <v>1</v>
      </c>
      <c r="S2696" t="b">
        <v>0</v>
      </c>
      <c r="T2696" t="s">
        <v>8294</v>
      </c>
      <c r="U2696" t="s">
        <v>8295</v>
      </c>
    </row>
    <row r="2697" spans="1:21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s="12">
        <f>ROUND(E2697/D2697, 0)</f>
        <v>0</v>
      </c>
      <c r="G2697" t="s">
        <v>8220</v>
      </c>
      <c r="H2697" t="s">
        <v>8223</v>
      </c>
      <c r="I2697" t="s">
        <v>8245</v>
      </c>
      <c r="J2697">
        <v>1428981718</v>
      </c>
      <c r="K2697" s="9">
        <f>(J2697/86400) + DATE(1970,1,1)</f>
        <v>42108.14025462963</v>
      </c>
      <c r="L2697">
        <v>1423801318</v>
      </c>
      <c r="M2697" s="9">
        <f>(L2697/86400) + DATE(1970,1,1)</f>
        <v>42048.181921296295</v>
      </c>
      <c r="N2697" s="18">
        <f>YEAR(M2697)</f>
        <v>2015</v>
      </c>
      <c r="O2697" s="18">
        <f xml:space="preserve"> ROUND((J2697-L2697)/86400, 0)</f>
        <v>60</v>
      </c>
      <c r="P2697" t="b">
        <v>0</v>
      </c>
      <c r="Q2697">
        <v>3</v>
      </c>
      <c r="R2697" s="14">
        <f>IFERROR(ROUND(E2697/Q2697,2), "N/A")</f>
        <v>23.67</v>
      </c>
      <c r="S2697" t="b">
        <v>0</v>
      </c>
      <c r="T2697" t="s">
        <v>8294</v>
      </c>
      <c r="U2697" t="s">
        <v>8295</v>
      </c>
    </row>
    <row r="2698" spans="1:21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s="12">
        <f>ROUND(E2698/D2698, 0)</f>
        <v>0</v>
      </c>
      <c r="G2698" t="s">
        <v>8220</v>
      </c>
      <c r="H2698" t="s">
        <v>8223</v>
      </c>
      <c r="I2698" t="s">
        <v>8245</v>
      </c>
      <c r="J2698">
        <v>1419538560</v>
      </c>
      <c r="K2698" s="9">
        <f>(J2698/86400) + DATE(1970,1,1)</f>
        <v>41998.844444444447</v>
      </c>
      <c r="L2698">
        <v>1416600960</v>
      </c>
      <c r="M2698" s="9">
        <f>(L2698/86400) + DATE(1970,1,1)</f>
        <v>41964.844444444447</v>
      </c>
      <c r="N2698" s="18">
        <f>YEAR(M2698)</f>
        <v>2014</v>
      </c>
      <c r="O2698" s="18">
        <f xml:space="preserve"> ROUND((J2698-L2698)/86400, 0)</f>
        <v>34</v>
      </c>
      <c r="P2698" t="b">
        <v>0</v>
      </c>
      <c r="Q2698">
        <v>38</v>
      </c>
      <c r="R2698" s="14">
        <f>IFERROR(ROUND(E2698/Q2698,2), "N/A")</f>
        <v>89.21</v>
      </c>
      <c r="S2698" t="b">
        <v>0</v>
      </c>
      <c r="T2698" t="s">
        <v>8294</v>
      </c>
      <c r="U2698" t="s">
        <v>8295</v>
      </c>
    </row>
    <row r="2699" spans="1:21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s="12">
        <f>ROUND(E2699/D2699, 0)</f>
        <v>0</v>
      </c>
      <c r="G2699" t="s">
        <v>8220</v>
      </c>
      <c r="H2699" t="s">
        <v>8223</v>
      </c>
      <c r="I2699" t="s">
        <v>8245</v>
      </c>
      <c r="J2699">
        <v>1438552800</v>
      </c>
      <c r="K2699" s="9">
        <f>(J2699/86400) + DATE(1970,1,1)</f>
        <v>42218.916666666672</v>
      </c>
      <c r="L2699">
        <v>1435876423</v>
      </c>
      <c r="M2699" s="9">
        <f>(L2699/86400) + DATE(1970,1,1)</f>
        <v>42187.940081018518</v>
      </c>
      <c r="N2699" s="18">
        <f>YEAR(M2699)</f>
        <v>2015</v>
      </c>
      <c r="O2699" s="18">
        <f xml:space="preserve"> ROUND((J2699-L2699)/86400, 0)</f>
        <v>31</v>
      </c>
      <c r="P2699" t="b">
        <v>0</v>
      </c>
      <c r="Q2699">
        <v>52</v>
      </c>
      <c r="R2699" s="14">
        <f>IFERROR(ROUND(E2699/Q2699,2), "N/A")</f>
        <v>116.56</v>
      </c>
      <c r="S2699" t="b">
        <v>0</v>
      </c>
      <c r="T2699" t="s">
        <v>8294</v>
      </c>
      <c r="U2699" t="s">
        <v>8295</v>
      </c>
    </row>
    <row r="2700" spans="1:21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s="12">
        <f>ROUND(E2700/D2700, 0)</f>
        <v>0</v>
      </c>
      <c r="G2700" t="s">
        <v>8220</v>
      </c>
      <c r="H2700" t="s">
        <v>8223</v>
      </c>
      <c r="I2700" t="s">
        <v>8245</v>
      </c>
      <c r="J2700">
        <v>1403904808</v>
      </c>
      <c r="K2700" s="9">
        <f>(J2700/86400) + DATE(1970,1,1)</f>
        <v>41817.898240740738</v>
      </c>
      <c r="L2700">
        <v>1401312808</v>
      </c>
      <c r="M2700" s="9">
        <f>(L2700/86400) + DATE(1970,1,1)</f>
        <v>41787.898240740738</v>
      </c>
      <c r="N2700" s="18">
        <f>YEAR(M2700)</f>
        <v>2014</v>
      </c>
      <c r="O2700" s="18">
        <f xml:space="preserve"> ROUND((J2700-L2700)/86400, 0)</f>
        <v>30</v>
      </c>
      <c r="P2700" t="b">
        <v>0</v>
      </c>
      <c r="Q2700">
        <v>2</v>
      </c>
      <c r="R2700" s="14">
        <f>IFERROR(ROUND(E2700/Q2700,2), "N/A")</f>
        <v>13.01</v>
      </c>
      <c r="S2700" t="b">
        <v>0</v>
      </c>
      <c r="T2700" t="s">
        <v>8294</v>
      </c>
      <c r="U2700" t="s">
        <v>8295</v>
      </c>
    </row>
    <row r="2701" spans="1:21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s="12">
        <f>ROUND(E2701/D2701, 0)</f>
        <v>0</v>
      </c>
      <c r="G2701" t="s">
        <v>8220</v>
      </c>
      <c r="H2701" t="s">
        <v>8228</v>
      </c>
      <c r="I2701" t="s">
        <v>8250</v>
      </c>
      <c r="J2701">
        <v>1407533463</v>
      </c>
      <c r="K2701" s="9">
        <f>(J2701/86400) + DATE(1970,1,1)</f>
        <v>41859.896562499998</v>
      </c>
      <c r="L2701">
        <v>1404941463</v>
      </c>
      <c r="M2701" s="9">
        <f>(L2701/86400) + DATE(1970,1,1)</f>
        <v>41829.896562499998</v>
      </c>
      <c r="N2701" s="18">
        <f>YEAR(M2701)</f>
        <v>2014</v>
      </c>
      <c r="O2701" s="18">
        <f xml:space="preserve"> ROUND((J2701-L2701)/86400, 0)</f>
        <v>30</v>
      </c>
      <c r="P2701" t="b">
        <v>0</v>
      </c>
      <c r="Q2701">
        <v>0</v>
      </c>
      <c r="R2701" s="14" t="str">
        <f>IFERROR(ROUND(E2701/Q2701,2), "N/A")</f>
        <v>N/A</v>
      </c>
      <c r="S2701" t="b">
        <v>0</v>
      </c>
      <c r="T2701" t="s">
        <v>8294</v>
      </c>
      <c r="U2701" t="s">
        <v>8295</v>
      </c>
    </row>
    <row r="2702" spans="1:21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s="12">
        <f>ROUND(E2702/D2702, 0)</f>
        <v>0</v>
      </c>
      <c r="G2702" t="s">
        <v>8220</v>
      </c>
      <c r="H2702" t="s">
        <v>8223</v>
      </c>
      <c r="I2702" t="s">
        <v>8245</v>
      </c>
      <c r="J2702">
        <v>1411073972</v>
      </c>
      <c r="K2702" s="9">
        <f>(J2702/86400) + DATE(1970,1,1)</f>
        <v>41900.874675925923</v>
      </c>
      <c r="L2702">
        <v>1408481972</v>
      </c>
      <c r="M2702" s="9">
        <f>(L2702/86400) + DATE(1970,1,1)</f>
        <v>41870.874675925923</v>
      </c>
      <c r="N2702" s="18">
        <f>YEAR(M2702)</f>
        <v>2014</v>
      </c>
      <c r="O2702" s="18">
        <f xml:space="preserve"> ROUND((J2702-L2702)/86400, 0)</f>
        <v>30</v>
      </c>
      <c r="P2702" t="b">
        <v>0</v>
      </c>
      <c r="Q2702">
        <v>4</v>
      </c>
      <c r="R2702" s="14">
        <f>IFERROR(ROUND(E2702/Q2702,2), "N/A")</f>
        <v>17.5</v>
      </c>
      <c r="S2702" t="b">
        <v>0</v>
      </c>
      <c r="T2702" t="s">
        <v>8294</v>
      </c>
      <c r="U2702" t="s">
        <v>8295</v>
      </c>
    </row>
    <row r="2703" spans="1:21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s="12">
        <f>ROUND(E2703/D2703, 0)</f>
        <v>0</v>
      </c>
      <c r="G2703" t="s">
        <v>8221</v>
      </c>
      <c r="H2703" t="s">
        <v>8240</v>
      </c>
      <c r="I2703" t="s">
        <v>8248</v>
      </c>
      <c r="J2703">
        <v>1491586534</v>
      </c>
      <c r="K2703" s="9">
        <f>(J2703/86400) + DATE(1970,1,1)</f>
        <v>42832.733032407406</v>
      </c>
      <c r="L2703">
        <v>1488911734</v>
      </c>
      <c r="M2703" s="9">
        <f>(L2703/86400) + DATE(1970,1,1)</f>
        <v>42801.774699074071</v>
      </c>
      <c r="N2703" s="18">
        <f>YEAR(M2703)</f>
        <v>2017</v>
      </c>
      <c r="O2703" s="18">
        <f xml:space="preserve"> ROUND((J2703-L2703)/86400, 0)</f>
        <v>31</v>
      </c>
      <c r="P2703" t="b">
        <v>0</v>
      </c>
      <c r="Q2703">
        <v>46</v>
      </c>
      <c r="R2703" s="14">
        <f>IFERROR(ROUND(E2703/Q2703,2), "N/A")</f>
        <v>34.130000000000003</v>
      </c>
      <c r="S2703" t="b">
        <v>0</v>
      </c>
      <c r="T2703" t="s">
        <v>8275</v>
      </c>
      <c r="U2703" t="s">
        <v>8315</v>
      </c>
    </row>
    <row r="2704" spans="1:21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s="12">
        <f>ROUND(E2704/D2704, 0)</f>
        <v>0</v>
      </c>
      <c r="G2704" t="s">
        <v>8221</v>
      </c>
      <c r="H2704" t="s">
        <v>8223</v>
      </c>
      <c r="I2704" t="s">
        <v>8245</v>
      </c>
      <c r="J2704">
        <v>1491416077</v>
      </c>
      <c r="K2704" s="9">
        <f>(J2704/86400) + DATE(1970,1,1)</f>
        <v>42830.760150462964</v>
      </c>
      <c r="L2704">
        <v>1488827677</v>
      </c>
      <c r="M2704" s="9">
        <f>(L2704/86400) + DATE(1970,1,1)</f>
        <v>42800.801817129628</v>
      </c>
      <c r="N2704" s="18">
        <f>YEAR(M2704)</f>
        <v>2017</v>
      </c>
      <c r="O2704" s="18">
        <f xml:space="preserve"> ROUND((J2704-L2704)/86400, 0)</f>
        <v>30</v>
      </c>
      <c r="P2704" t="b">
        <v>1</v>
      </c>
      <c r="Q2704">
        <v>26</v>
      </c>
      <c r="R2704" s="14">
        <f>IFERROR(ROUND(E2704/Q2704,2), "N/A")</f>
        <v>132.35</v>
      </c>
      <c r="S2704" t="b">
        <v>0</v>
      </c>
      <c r="T2704" t="s">
        <v>8275</v>
      </c>
      <c r="U2704" t="s">
        <v>8315</v>
      </c>
    </row>
    <row r="2705" spans="1:21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s="12">
        <f>ROUND(E2705/D2705, 0)</f>
        <v>1</v>
      </c>
      <c r="G2705" t="s">
        <v>8221</v>
      </c>
      <c r="H2705" t="s">
        <v>8237</v>
      </c>
      <c r="I2705" t="s">
        <v>8255</v>
      </c>
      <c r="J2705">
        <v>1490196830</v>
      </c>
      <c r="K2705" s="9">
        <f>(J2705/86400) + DATE(1970,1,1)</f>
        <v>42816.648495370369</v>
      </c>
      <c r="L2705">
        <v>1485016430</v>
      </c>
      <c r="M2705" s="9">
        <f>(L2705/86400) + DATE(1970,1,1)</f>
        <v>42756.690162037034</v>
      </c>
      <c r="N2705" s="18">
        <f>YEAR(M2705)</f>
        <v>2017</v>
      </c>
      <c r="O2705" s="18">
        <f xml:space="preserve"> ROUND((J2705-L2705)/86400, 0)</f>
        <v>60</v>
      </c>
      <c r="P2705" t="b">
        <v>0</v>
      </c>
      <c r="Q2705">
        <v>45</v>
      </c>
      <c r="R2705" s="14">
        <f>IFERROR(ROUND(E2705/Q2705,2), "N/A")</f>
        <v>922.22</v>
      </c>
      <c r="S2705" t="b">
        <v>0</v>
      </c>
      <c r="T2705" t="s">
        <v>8275</v>
      </c>
      <c r="U2705" t="s">
        <v>8315</v>
      </c>
    </row>
    <row r="2706" spans="1:21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s="12">
        <f>ROUND(E2706/D2706, 0)</f>
        <v>0</v>
      </c>
      <c r="G2706" t="s">
        <v>8221</v>
      </c>
      <c r="H2706" t="s">
        <v>8223</v>
      </c>
      <c r="I2706" t="s">
        <v>8245</v>
      </c>
      <c r="J2706">
        <v>1491421314</v>
      </c>
      <c r="K2706" s="9">
        <f>(J2706/86400) + DATE(1970,1,1)</f>
        <v>42830.820763888885</v>
      </c>
      <c r="L2706">
        <v>1487709714</v>
      </c>
      <c r="M2706" s="9">
        <f>(L2706/86400) + DATE(1970,1,1)</f>
        <v>42787.862430555557</v>
      </c>
      <c r="N2706" s="18">
        <f>YEAR(M2706)</f>
        <v>2017</v>
      </c>
      <c r="O2706" s="18">
        <f xml:space="preserve"> ROUND((J2706-L2706)/86400, 0)</f>
        <v>43</v>
      </c>
      <c r="P2706" t="b">
        <v>0</v>
      </c>
      <c r="Q2706">
        <v>7</v>
      </c>
      <c r="R2706" s="14">
        <f>IFERROR(ROUND(E2706/Q2706,2), "N/A")</f>
        <v>163.57</v>
      </c>
      <c r="S2706" t="b">
        <v>0</v>
      </c>
      <c r="T2706" t="s">
        <v>8275</v>
      </c>
      <c r="U2706" t="s">
        <v>8315</v>
      </c>
    </row>
    <row r="2707" spans="1:21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s="12">
        <f>ROUND(E2707/D2707, 0)</f>
        <v>0</v>
      </c>
      <c r="G2707" t="s">
        <v>8221</v>
      </c>
      <c r="H2707" t="s">
        <v>8223</v>
      </c>
      <c r="I2707" t="s">
        <v>8245</v>
      </c>
      <c r="J2707">
        <v>1490389158</v>
      </c>
      <c r="K2707" s="9">
        <f>(J2707/86400) + DATE(1970,1,1)</f>
        <v>42818.874513888892</v>
      </c>
      <c r="L2707">
        <v>1486504758</v>
      </c>
      <c r="M2707" s="9">
        <f>(L2707/86400) + DATE(1970,1,1)</f>
        <v>42773.916180555556</v>
      </c>
      <c r="N2707" s="18">
        <f>YEAR(M2707)</f>
        <v>2017</v>
      </c>
      <c r="O2707" s="18">
        <f xml:space="preserve"> ROUND((J2707-L2707)/86400, 0)</f>
        <v>45</v>
      </c>
      <c r="P2707" t="b">
        <v>0</v>
      </c>
      <c r="Q2707">
        <v>8</v>
      </c>
      <c r="R2707" s="14">
        <f>IFERROR(ROUND(E2707/Q2707,2), "N/A")</f>
        <v>217.38</v>
      </c>
      <c r="S2707" t="b">
        <v>0</v>
      </c>
      <c r="T2707" t="s">
        <v>8275</v>
      </c>
      <c r="U2707" t="s">
        <v>8315</v>
      </c>
    </row>
    <row r="2708" spans="1:21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s="12">
        <f>ROUND(E2708/D2708, 0)</f>
        <v>1</v>
      </c>
      <c r="G2708" t="s">
        <v>8218</v>
      </c>
      <c r="H2708" t="s">
        <v>8223</v>
      </c>
      <c r="I2708" t="s">
        <v>8245</v>
      </c>
      <c r="J2708">
        <v>1413442740</v>
      </c>
      <c r="K2708" s="9">
        <f>(J2708/86400) + DATE(1970,1,1)</f>
        <v>41928.290972222225</v>
      </c>
      <c r="L2708">
        <v>1410937483</v>
      </c>
      <c r="M2708" s="9">
        <f>(L2708/86400) + DATE(1970,1,1)</f>
        <v>41899.294942129629</v>
      </c>
      <c r="N2708" s="18">
        <f>YEAR(M2708)</f>
        <v>2014</v>
      </c>
      <c r="O2708" s="18">
        <f xml:space="preserve"> ROUND((J2708-L2708)/86400, 0)</f>
        <v>29</v>
      </c>
      <c r="P2708" t="b">
        <v>1</v>
      </c>
      <c r="Q2708">
        <v>263</v>
      </c>
      <c r="R2708" s="14">
        <f>IFERROR(ROUND(E2708/Q2708,2), "N/A")</f>
        <v>149.44</v>
      </c>
      <c r="S2708" t="b">
        <v>1</v>
      </c>
      <c r="T2708" t="s">
        <v>8275</v>
      </c>
      <c r="U2708" t="s">
        <v>8315</v>
      </c>
    </row>
    <row r="2709" spans="1:21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s="12">
        <f>ROUND(E2709/D2709, 0)</f>
        <v>4</v>
      </c>
      <c r="G2709" t="s">
        <v>8218</v>
      </c>
      <c r="H2709" t="s">
        <v>8223</v>
      </c>
      <c r="I2709" t="s">
        <v>8245</v>
      </c>
      <c r="J2709">
        <v>1369637940</v>
      </c>
      <c r="K2709" s="9">
        <f>(J2709/86400) + DATE(1970,1,1)</f>
        <v>41421.290972222225</v>
      </c>
      <c r="L2709">
        <v>1367088443</v>
      </c>
      <c r="M2709" s="9">
        <f>(L2709/86400) + DATE(1970,1,1)</f>
        <v>41391.782905092594</v>
      </c>
      <c r="N2709" s="18">
        <f>YEAR(M2709)</f>
        <v>2013</v>
      </c>
      <c r="O2709" s="18">
        <f xml:space="preserve"> ROUND((J2709-L2709)/86400, 0)</f>
        <v>30</v>
      </c>
      <c r="P2709" t="b">
        <v>1</v>
      </c>
      <c r="Q2709">
        <v>394</v>
      </c>
      <c r="R2709" s="14">
        <f>IFERROR(ROUND(E2709/Q2709,2), "N/A")</f>
        <v>71.239999999999995</v>
      </c>
      <c r="S2709" t="b">
        <v>1</v>
      </c>
      <c r="T2709" t="s">
        <v>8275</v>
      </c>
      <c r="U2709" t="s">
        <v>8315</v>
      </c>
    </row>
    <row r="2710" spans="1:21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s="12">
        <f>ROUND(E2710/D2710, 0)</f>
        <v>2</v>
      </c>
      <c r="G2710" t="s">
        <v>8218</v>
      </c>
      <c r="H2710" t="s">
        <v>8224</v>
      </c>
      <c r="I2710" t="s">
        <v>8246</v>
      </c>
      <c r="J2710">
        <v>1469119526</v>
      </c>
      <c r="K2710" s="9">
        <f>(J2710/86400) + DATE(1970,1,1)</f>
        <v>42572.698217592595</v>
      </c>
      <c r="L2710">
        <v>1463935526</v>
      </c>
      <c r="M2710" s="9">
        <f>(L2710/86400) + DATE(1970,1,1)</f>
        <v>42512.698217592595</v>
      </c>
      <c r="N2710" s="18">
        <f>YEAR(M2710)</f>
        <v>2016</v>
      </c>
      <c r="O2710" s="18">
        <f xml:space="preserve"> ROUND((J2710-L2710)/86400, 0)</f>
        <v>60</v>
      </c>
      <c r="P2710" t="b">
        <v>1</v>
      </c>
      <c r="Q2710">
        <v>1049</v>
      </c>
      <c r="R2710" s="14">
        <f>IFERROR(ROUND(E2710/Q2710,2), "N/A")</f>
        <v>44.46</v>
      </c>
      <c r="S2710" t="b">
        <v>1</v>
      </c>
      <c r="T2710" t="s">
        <v>8275</v>
      </c>
      <c r="U2710" t="s">
        <v>8315</v>
      </c>
    </row>
    <row r="2711" spans="1:21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s="12">
        <f>ROUND(E2711/D2711, 0)</f>
        <v>1</v>
      </c>
      <c r="G2711" t="s">
        <v>8218</v>
      </c>
      <c r="H2711" t="s">
        <v>8223</v>
      </c>
      <c r="I2711" t="s">
        <v>8245</v>
      </c>
      <c r="J2711">
        <v>1475553540</v>
      </c>
      <c r="K2711" s="9">
        <f>(J2711/86400) + DATE(1970,1,1)</f>
        <v>42647.165972222225</v>
      </c>
      <c r="L2711">
        <v>1472528141</v>
      </c>
      <c r="M2711" s="9">
        <f>(L2711/86400) + DATE(1970,1,1)</f>
        <v>42612.149780092594</v>
      </c>
      <c r="N2711" s="18">
        <f>YEAR(M2711)</f>
        <v>2016</v>
      </c>
      <c r="O2711" s="18">
        <f xml:space="preserve"> ROUND((J2711-L2711)/86400, 0)</f>
        <v>35</v>
      </c>
      <c r="P2711" t="b">
        <v>1</v>
      </c>
      <c r="Q2711">
        <v>308</v>
      </c>
      <c r="R2711" s="14">
        <f>IFERROR(ROUND(E2711/Q2711,2), "N/A")</f>
        <v>164.94</v>
      </c>
      <c r="S2711" t="b">
        <v>1</v>
      </c>
      <c r="T2711" t="s">
        <v>8275</v>
      </c>
      <c r="U2711" t="s">
        <v>8315</v>
      </c>
    </row>
    <row r="2712" spans="1:21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s="12">
        <f>ROUND(E2712/D2712, 0)</f>
        <v>2</v>
      </c>
      <c r="G2712" t="s">
        <v>8218</v>
      </c>
      <c r="H2712" t="s">
        <v>8223</v>
      </c>
      <c r="I2712" t="s">
        <v>8245</v>
      </c>
      <c r="J2712">
        <v>1407549600</v>
      </c>
      <c r="K2712" s="9">
        <f>(J2712/86400) + DATE(1970,1,1)</f>
        <v>41860.083333333336</v>
      </c>
      <c r="L2712">
        <v>1404797428</v>
      </c>
      <c r="M2712" s="9">
        <f>(L2712/86400) + DATE(1970,1,1)</f>
        <v>41828.229490740741</v>
      </c>
      <c r="N2712" s="18">
        <f>YEAR(M2712)</f>
        <v>2014</v>
      </c>
      <c r="O2712" s="18">
        <f xml:space="preserve"> ROUND((J2712-L2712)/86400, 0)</f>
        <v>32</v>
      </c>
      <c r="P2712" t="b">
        <v>1</v>
      </c>
      <c r="Q2712">
        <v>1088</v>
      </c>
      <c r="R2712" s="14">
        <f>IFERROR(ROUND(E2712/Q2712,2), "N/A")</f>
        <v>84.87</v>
      </c>
      <c r="S2712" t="b">
        <v>1</v>
      </c>
      <c r="T2712" t="s">
        <v>8275</v>
      </c>
      <c r="U2712" t="s">
        <v>8315</v>
      </c>
    </row>
    <row r="2713" spans="1:21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s="12">
        <f>ROUND(E2713/D2713, 0)</f>
        <v>1</v>
      </c>
      <c r="G2713" t="s">
        <v>8218</v>
      </c>
      <c r="H2713" t="s">
        <v>8224</v>
      </c>
      <c r="I2713" t="s">
        <v>8246</v>
      </c>
      <c r="J2713">
        <v>1403301660</v>
      </c>
      <c r="K2713" s="9">
        <f>(J2713/86400) + DATE(1970,1,1)</f>
        <v>41810.917361111111</v>
      </c>
      <c r="L2713">
        <v>1400694790</v>
      </c>
      <c r="M2713" s="9">
        <f>(L2713/86400) + DATE(1970,1,1)</f>
        <v>41780.745254629626</v>
      </c>
      <c r="N2713" s="18">
        <f>YEAR(M2713)</f>
        <v>2014</v>
      </c>
      <c r="O2713" s="18">
        <f xml:space="preserve"> ROUND((J2713-L2713)/86400, 0)</f>
        <v>30</v>
      </c>
      <c r="P2713" t="b">
        <v>1</v>
      </c>
      <c r="Q2713">
        <v>73</v>
      </c>
      <c r="R2713" s="14">
        <f>IFERROR(ROUND(E2713/Q2713,2), "N/A")</f>
        <v>53.95</v>
      </c>
      <c r="S2713" t="b">
        <v>1</v>
      </c>
      <c r="T2713" t="s">
        <v>8275</v>
      </c>
      <c r="U2713" t="s">
        <v>8315</v>
      </c>
    </row>
    <row r="2714" spans="1:21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s="12">
        <f>ROUND(E2714/D2714, 0)</f>
        <v>1</v>
      </c>
      <c r="G2714" t="s">
        <v>8218</v>
      </c>
      <c r="H2714" t="s">
        <v>8223</v>
      </c>
      <c r="I2714" t="s">
        <v>8245</v>
      </c>
      <c r="J2714">
        <v>1373738400</v>
      </c>
      <c r="K2714" s="9">
        <f>(J2714/86400) + DATE(1970,1,1)</f>
        <v>41468.75</v>
      </c>
      <c r="L2714">
        <v>1370568560</v>
      </c>
      <c r="M2714" s="9">
        <f>(L2714/86400) + DATE(1970,1,1)</f>
        <v>41432.062037037038</v>
      </c>
      <c r="N2714" s="18">
        <f>YEAR(M2714)</f>
        <v>2013</v>
      </c>
      <c r="O2714" s="18">
        <f xml:space="preserve"> ROUND((J2714-L2714)/86400, 0)</f>
        <v>37</v>
      </c>
      <c r="P2714" t="b">
        <v>1</v>
      </c>
      <c r="Q2714">
        <v>143</v>
      </c>
      <c r="R2714" s="14">
        <f>IFERROR(ROUND(E2714/Q2714,2), "N/A")</f>
        <v>50.53</v>
      </c>
      <c r="S2714" t="b">
        <v>1</v>
      </c>
      <c r="T2714" t="s">
        <v>8275</v>
      </c>
      <c r="U2714" t="s">
        <v>8315</v>
      </c>
    </row>
    <row r="2715" spans="1:21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s="12">
        <f>ROUND(E2715/D2715, 0)</f>
        <v>1</v>
      </c>
      <c r="G2715" t="s">
        <v>8218</v>
      </c>
      <c r="H2715" t="s">
        <v>8223</v>
      </c>
      <c r="I2715" t="s">
        <v>8245</v>
      </c>
      <c r="J2715">
        <v>1450971684</v>
      </c>
      <c r="K2715" s="9">
        <f>(J2715/86400) + DATE(1970,1,1)</f>
        <v>42362.653749999998</v>
      </c>
      <c r="L2715">
        <v>1447515684</v>
      </c>
      <c r="M2715" s="9">
        <f>(L2715/86400) + DATE(1970,1,1)</f>
        <v>42322.653749999998</v>
      </c>
      <c r="N2715" s="18">
        <f>YEAR(M2715)</f>
        <v>2015</v>
      </c>
      <c r="O2715" s="18">
        <f xml:space="preserve"> ROUND((J2715-L2715)/86400, 0)</f>
        <v>40</v>
      </c>
      <c r="P2715" t="b">
        <v>1</v>
      </c>
      <c r="Q2715">
        <v>1420</v>
      </c>
      <c r="R2715" s="14">
        <f>IFERROR(ROUND(E2715/Q2715,2), "N/A")</f>
        <v>108</v>
      </c>
      <c r="S2715" t="b">
        <v>1</v>
      </c>
      <c r="T2715" t="s">
        <v>8275</v>
      </c>
      <c r="U2715" t="s">
        <v>8315</v>
      </c>
    </row>
    <row r="2716" spans="1:21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s="12">
        <f>ROUND(E2716/D2716, 0)</f>
        <v>1</v>
      </c>
      <c r="G2716" t="s">
        <v>8218</v>
      </c>
      <c r="H2716" t="s">
        <v>8223</v>
      </c>
      <c r="I2716" t="s">
        <v>8245</v>
      </c>
      <c r="J2716">
        <v>1476486000</v>
      </c>
      <c r="K2716" s="9">
        <f>(J2716/86400) + DATE(1970,1,1)</f>
        <v>42657.958333333328</v>
      </c>
      <c r="L2716">
        <v>1474040596</v>
      </c>
      <c r="M2716" s="9">
        <f>(L2716/86400) + DATE(1970,1,1)</f>
        <v>42629.655046296291</v>
      </c>
      <c r="N2716" s="18">
        <f>YEAR(M2716)</f>
        <v>2016</v>
      </c>
      <c r="O2716" s="18">
        <f xml:space="preserve"> ROUND((J2716-L2716)/86400, 0)</f>
        <v>28</v>
      </c>
      <c r="P2716" t="b">
        <v>1</v>
      </c>
      <c r="Q2716">
        <v>305</v>
      </c>
      <c r="R2716" s="14">
        <f>IFERROR(ROUND(E2716/Q2716,2), "N/A")</f>
        <v>95.37</v>
      </c>
      <c r="S2716" t="b">
        <v>1</v>
      </c>
      <c r="T2716" t="s">
        <v>8275</v>
      </c>
      <c r="U2716" t="s">
        <v>8315</v>
      </c>
    </row>
    <row r="2717" spans="1:21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s="12">
        <f>ROUND(E2717/D2717, 0)</f>
        <v>3</v>
      </c>
      <c r="G2717" t="s">
        <v>8218</v>
      </c>
      <c r="H2717" t="s">
        <v>8223</v>
      </c>
      <c r="I2717" t="s">
        <v>8245</v>
      </c>
      <c r="J2717">
        <v>1456047228</v>
      </c>
      <c r="K2717" s="9">
        <f>(J2717/86400) + DATE(1970,1,1)</f>
        <v>42421.398472222223</v>
      </c>
      <c r="L2717">
        <v>1453109628</v>
      </c>
      <c r="M2717" s="9">
        <f>(L2717/86400) + DATE(1970,1,1)</f>
        <v>42387.398472222223</v>
      </c>
      <c r="N2717" s="18">
        <f>YEAR(M2717)</f>
        <v>2016</v>
      </c>
      <c r="O2717" s="18">
        <f xml:space="preserve"> ROUND((J2717-L2717)/86400, 0)</f>
        <v>34</v>
      </c>
      <c r="P2717" t="b">
        <v>1</v>
      </c>
      <c r="Q2717">
        <v>551</v>
      </c>
      <c r="R2717" s="14">
        <f>IFERROR(ROUND(E2717/Q2717,2), "N/A")</f>
        <v>57.63</v>
      </c>
      <c r="S2717" t="b">
        <v>1</v>
      </c>
      <c r="T2717" t="s">
        <v>8275</v>
      </c>
      <c r="U2717" t="s">
        <v>8315</v>
      </c>
    </row>
    <row r="2718" spans="1:21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s="12">
        <f>ROUND(E2718/D2718, 0)</f>
        <v>1</v>
      </c>
      <c r="G2718" t="s">
        <v>8218</v>
      </c>
      <c r="H2718" t="s">
        <v>8235</v>
      </c>
      <c r="I2718" t="s">
        <v>8248</v>
      </c>
      <c r="J2718">
        <v>1444291193</v>
      </c>
      <c r="K2718" s="9">
        <f>(J2718/86400) + DATE(1970,1,1)</f>
        <v>42285.333252314813</v>
      </c>
      <c r="L2718">
        <v>1441699193</v>
      </c>
      <c r="M2718" s="9">
        <f>(L2718/86400) + DATE(1970,1,1)</f>
        <v>42255.333252314813</v>
      </c>
      <c r="N2718" s="18">
        <f>YEAR(M2718)</f>
        <v>2015</v>
      </c>
      <c r="O2718" s="18">
        <f xml:space="preserve"> ROUND((J2718-L2718)/86400, 0)</f>
        <v>30</v>
      </c>
      <c r="P2718" t="b">
        <v>1</v>
      </c>
      <c r="Q2718">
        <v>187</v>
      </c>
      <c r="R2718" s="14">
        <f>IFERROR(ROUND(E2718/Q2718,2), "N/A")</f>
        <v>64.16</v>
      </c>
      <c r="S2718" t="b">
        <v>1</v>
      </c>
      <c r="T2718" t="s">
        <v>8275</v>
      </c>
      <c r="U2718" t="s">
        <v>8315</v>
      </c>
    </row>
    <row r="2719" spans="1:21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s="12">
        <f>ROUND(E2719/D2719, 0)</f>
        <v>1</v>
      </c>
      <c r="G2719" t="s">
        <v>8218</v>
      </c>
      <c r="H2719" t="s">
        <v>8223</v>
      </c>
      <c r="I2719" t="s">
        <v>8245</v>
      </c>
      <c r="J2719">
        <v>1417906649</v>
      </c>
      <c r="K2719" s="9">
        <f>(J2719/86400) + DATE(1970,1,1)</f>
        <v>41979.956585648149</v>
      </c>
      <c r="L2719">
        <v>1414015049</v>
      </c>
      <c r="M2719" s="9">
        <f>(L2719/86400) + DATE(1970,1,1)</f>
        <v>41934.914918981478</v>
      </c>
      <c r="N2719" s="18">
        <f>YEAR(M2719)</f>
        <v>2014</v>
      </c>
      <c r="O2719" s="18">
        <f xml:space="preserve"> ROUND((J2719-L2719)/86400, 0)</f>
        <v>45</v>
      </c>
      <c r="P2719" t="b">
        <v>1</v>
      </c>
      <c r="Q2719">
        <v>325</v>
      </c>
      <c r="R2719" s="14">
        <f>IFERROR(ROUND(E2719/Q2719,2), "N/A")</f>
        <v>92.39</v>
      </c>
      <c r="S2719" t="b">
        <v>1</v>
      </c>
      <c r="T2719" t="s">
        <v>8275</v>
      </c>
      <c r="U2719" t="s">
        <v>8315</v>
      </c>
    </row>
    <row r="2720" spans="1:21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s="12">
        <f>ROUND(E2720/D2720, 0)</f>
        <v>1</v>
      </c>
      <c r="G2720" t="s">
        <v>8218</v>
      </c>
      <c r="H2720" t="s">
        <v>8223</v>
      </c>
      <c r="I2720" t="s">
        <v>8245</v>
      </c>
      <c r="J2720">
        <v>1462316400</v>
      </c>
      <c r="K2720" s="9">
        <f>(J2720/86400) + DATE(1970,1,1)</f>
        <v>42493.958333333328</v>
      </c>
      <c r="L2720">
        <v>1459865945</v>
      </c>
      <c r="M2720" s="9">
        <f>(L2720/86400) + DATE(1970,1,1)</f>
        <v>42465.596585648149</v>
      </c>
      <c r="N2720" s="18">
        <f>YEAR(M2720)</f>
        <v>2016</v>
      </c>
      <c r="O2720" s="18">
        <f xml:space="preserve"> ROUND((J2720-L2720)/86400, 0)</f>
        <v>28</v>
      </c>
      <c r="P2720" t="b">
        <v>1</v>
      </c>
      <c r="Q2720">
        <v>148</v>
      </c>
      <c r="R2720" s="14">
        <f>IFERROR(ROUND(E2720/Q2720,2), "N/A")</f>
        <v>125.98</v>
      </c>
      <c r="S2720" t="b">
        <v>1</v>
      </c>
      <c r="T2720" t="s">
        <v>8275</v>
      </c>
      <c r="U2720" t="s">
        <v>8315</v>
      </c>
    </row>
    <row r="2721" spans="1:21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s="12">
        <f>ROUND(E2721/D2721, 0)</f>
        <v>1</v>
      </c>
      <c r="G2721" t="s">
        <v>8218</v>
      </c>
      <c r="H2721" t="s">
        <v>8223</v>
      </c>
      <c r="I2721" t="s">
        <v>8245</v>
      </c>
      <c r="J2721">
        <v>1460936694</v>
      </c>
      <c r="K2721" s="9">
        <f>(J2721/86400) + DATE(1970,1,1)</f>
        <v>42477.98951388889</v>
      </c>
      <c r="L2721">
        <v>1455756294</v>
      </c>
      <c r="M2721" s="9">
        <f>(L2721/86400) + DATE(1970,1,1)</f>
        <v>42418.031180555554</v>
      </c>
      <c r="N2721" s="18">
        <f>YEAR(M2721)</f>
        <v>2016</v>
      </c>
      <c r="O2721" s="18">
        <f xml:space="preserve"> ROUND((J2721-L2721)/86400, 0)</f>
        <v>60</v>
      </c>
      <c r="P2721" t="b">
        <v>0</v>
      </c>
      <c r="Q2721">
        <v>69</v>
      </c>
      <c r="R2721" s="14">
        <f>IFERROR(ROUND(E2721/Q2721,2), "N/A")</f>
        <v>94.64</v>
      </c>
      <c r="S2721" t="b">
        <v>1</v>
      </c>
      <c r="T2721" t="s">
        <v>8275</v>
      </c>
      <c r="U2721" t="s">
        <v>8315</v>
      </c>
    </row>
    <row r="2722" spans="1:21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s="12">
        <f>ROUND(E2722/D2722, 0)</f>
        <v>1</v>
      </c>
      <c r="G2722" t="s">
        <v>8218</v>
      </c>
      <c r="H2722" t="s">
        <v>8223</v>
      </c>
      <c r="I2722" t="s">
        <v>8245</v>
      </c>
      <c r="J2722">
        <v>1478866253</v>
      </c>
      <c r="K2722" s="9">
        <f>(J2722/86400) + DATE(1970,1,1)</f>
        <v>42685.507557870369</v>
      </c>
      <c r="L2722">
        <v>1476270653</v>
      </c>
      <c r="M2722" s="9">
        <f>(L2722/86400) + DATE(1970,1,1)</f>
        <v>42655.465891203705</v>
      </c>
      <c r="N2722" s="18">
        <f>YEAR(M2722)</f>
        <v>2016</v>
      </c>
      <c r="O2722" s="18">
        <f xml:space="preserve"> ROUND((J2722-L2722)/86400, 0)</f>
        <v>30</v>
      </c>
      <c r="P2722" t="b">
        <v>0</v>
      </c>
      <c r="Q2722">
        <v>173</v>
      </c>
      <c r="R2722" s="14">
        <f>IFERROR(ROUND(E2722/Q2722,2), "N/A")</f>
        <v>170.7</v>
      </c>
      <c r="S2722" t="b">
        <v>1</v>
      </c>
      <c r="T2722" t="s">
        <v>8275</v>
      </c>
      <c r="U2722" t="s">
        <v>8315</v>
      </c>
    </row>
    <row r="2723" spans="1:21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s="12">
        <f>ROUND(E2723/D2723, 0)</f>
        <v>15</v>
      </c>
      <c r="G2723" t="s">
        <v>8218</v>
      </c>
      <c r="H2723" t="s">
        <v>8224</v>
      </c>
      <c r="I2723" t="s">
        <v>8246</v>
      </c>
      <c r="J2723">
        <v>1378494000</v>
      </c>
      <c r="K2723" s="9">
        <f>(J2723/86400) + DATE(1970,1,1)</f>
        <v>41523.791666666664</v>
      </c>
      <c r="L2723">
        <v>1375880598</v>
      </c>
      <c r="M2723" s="9">
        <f>(L2723/86400) + DATE(1970,1,1)</f>
        <v>41493.543958333335</v>
      </c>
      <c r="N2723" s="18">
        <f>YEAR(M2723)</f>
        <v>2013</v>
      </c>
      <c r="O2723" s="18">
        <f xml:space="preserve"> ROUND((J2723-L2723)/86400, 0)</f>
        <v>30</v>
      </c>
      <c r="P2723" t="b">
        <v>0</v>
      </c>
      <c r="Q2723">
        <v>269</v>
      </c>
      <c r="R2723" s="14">
        <f>IFERROR(ROUND(E2723/Q2723,2), "N/A")</f>
        <v>40.76</v>
      </c>
      <c r="S2723" t="b">
        <v>1</v>
      </c>
      <c r="T2723" t="s">
        <v>8277</v>
      </c>
      <c r="U2723" t="s">
        <v>8307</v>
      </c>
    </row>
    <row r="2724" spans="1:21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s="12">
        <f>ROUND(E2724/D2724, 0)</f>
        <v>3</v>
      </c>
      <c r="G2724" t="s">
        <v>8218</v>
      </c>
      <c r="H2724" t="s">
        <v>8223</v>
      </c>
      <c r="I2724" t="s">
        <v>8245</v>
      </c>
      <c r="J2724">
        <v>1485722053</v>
      </c>
      <c r="K2724" s="9">
        <f>(J2724/86400) + DATE(1970,1,1)</f>
        <v>42764.857094907406</v>
      </c>
      <c r="L2724">
        <v>1480538053</v>
      </c>
      <c r="M2724" s="9">
        <f>(L2724/86400) + DATE(1970,1,1)</f>
        <v>42704.857094907406</v>
      </c>
      <c r="N2724" s="18">
        <f>YEAR(M2724)</f>
        <v>2016</v>
      </c>
      <c r="O2724" s="18">
        <f xml:space="preserve"> ROUND((J2724-L2724)/86400, 0)</f>
        <v>60</v>
      </c>
      <c r="P2724" t="b">
        <v>0</v>
      </c>
      <c r="Q2724">
        <v>185</v>
      </c>
      <c r="R2724" s="14">
        <f>IFERROR(ROUND(E2724/Q2724,2), "N/A")</f>
        <v>68.25</v>
      </c>
      <c r="S2724" t="b">
        <v>1</v>
      </c>
      <c r="T2724" t="s">
        <v>8277</v>
      </c>
      <c r="U2724" t="s">
        <v>8307</v>
      </c>
    </row>
    <row r="2725" spans="1:21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s="12">
        <f>ROUND(E2725/D2725, 0)</f>
        <v>1</v>
      </c>
      <c r="G2725" t="s">
        <v>8218</v>
      </c>
      <c r="H2725" t="s">
        <v>8223</v>
      </c>
      <c r="I2725" t="s">
        <v>8245</v>
      </c>
      <c r="J2725">
        <v>1420060088</v>
      </c>
      <c r="K2725" s="9">
        <f>(J2725/86400) + DATE(1970,1,1)</f>
        <v>42004.880648148144</v>
      </c>
      <c r="L2725">
        <v>1414872488</v>
      </c>
      <c r="M2725" s="9">
        <f>(L2725/86400) + DATE(1970,1,1)</f>
        <v>41944.83898148148</v>
      </c>
      <c r="N2725" s="18">
        <f>YEAR(M2725)</f>
        <v>2014</v>
      </c>
      <c r="O2725" s="18">
        <f xml:space="preserve"> ROUND((J2725-L2725)/86400, 0)</f>
        <v>60</v>
      </c>
      <c r="P2725" t="b">
        <v>0</v>
      </c>
      <c r="Q2725">
        <v>176</v>
      </c>
      <c r="R2725" s="14">
        <f>IFERROR(ROUND(E2725/Q2725,2), "N/A")</f>
        <v>95.49</v>
      </c>
      <c r="S2725" t="b">
        <v>1</v>
      </c>
      <c r="T2725" t="s">
        <v>8277</v>
      </c>
      <c r="U2725" t="s">
        <v>8307</v>
      </c>
    </row>
    <row r="2726" spans="1:21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s="12">
        <f>ROUND(E2726/D2726, 0)</f>
        <v>3</v>
      </c>
      <c r="G2726" t="s">
        <v>8218</v>
      </c>
      <c r="H2726" t="s">
        <v>8224</v>
      </c>
      <c r="I2726" t="s">
        <v>8246</v>
      </c>
      <c r="J2726">
        <v>1439625059</v>
      </c>
      <c r="K2726" s="9">
        <f>(J2726/86400) + DATE(1970,1,1)</f>
        <v>42231.32707175926</v>
      </c>
      <c r="L2726">
        <v>1436860259</v>
      </c>
      <c r="M2726" s="9">
        <f>(L2726/86400) + DATE(1970,1,1)</f>
        <v>42199.32707175926</v>
      </c>
      <c r="N2726" s="18">
        <f>YEAR(M2726)</f>
        <v>2015</v>
      </c>
      <c r="O2726" s="18">
        <f xml:space="preserve"> ROUND((J2726-L2726)/86400, 0)</f>
        <v>32</v>
      </c>
      <c r="P2726" t="b">
        <v>0</v>
      </c>
      <c r="Q2726">
        <v>1019</v>
      </c>
      <c r="R2726" s="14">
        <f>IFERROR(ROUND(E2726/Q2726,2), "N/A")</f>
        <v>7.19</v>
      </c>
      <c r="S2726" t="b">
        <v>1</v>
      </c>
      <c r="T2726" t="s">
        <v>8277</v>
      </c>
      <c r="U2726" t="s">
        <v>8307</v>
      </c>
    </row>
    <row r="2727" spans="1:21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s="12">
        <f>ROUND(E2727/D2727, 0)</f>
        <v>1</v>
      </c>
      <c r="G2727" t="s">
        <v>8218</v>
      </c>
      <c r="H2727" t="s">
        <v>8228</v>
      </c>
      <c r="I2727" t="s">
        <v>8250</v>
      </c>
      <c r="J2727">
        <v>1488390735</v>
      </c>
      <c r="K2727" s="9">
        <f>(J2727/86400) + DATE(1970,1,1)</f>
        <v>42795.744618055556</v>
      </c>
      <c r="L2727">
        <v>1484070735</v>
      </c>
      <c r="M2727" s="9">
        <f>(L2727/86400) + DATE(1970,1,1)</f>
        <v>42745.744618055556</v>
      </c>
      <c r="N2727" s="18">
        <f>YEAR(M2727)</f>
        <v>2017</v>
      </c>
      <c r="O2727" s="18">
        <f xml:space="preserve"> ROUND((J2727-L2727)/86400, 0)</f>
        <v>50</v>
      </c>
      <c r="P2727" t="b">
        <v>0</v>
      </c>
      <c r="Q2727">
        <v>113</v>
      </c>
      <c r="R2727" s="14">
        <f>IFERROR(ROUND(E2727/Q2727,2), "N/A")</f>
        <v>511.65</v>
      </c>
      <c r="S2727" t="b">
        <v>1</v>
      </c>
      <c r="T2727" t="s">
        <v>8277</v>
      </c>
      <c r="U2727" t="s">
        <v>8307</v>
      </c>
    </row>
    <row r="2728" spans="1:21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s="12">
        <f>ROUND(E2728/D2728, 0)</f>
        <v>1</v>
      </c>
      <c r="G2728" t="s">
        <v>8218</v>
      </c>
      <c r="H2728" t="s">
        <v>8223</v>
      </c>
      <c r="I2728" t="s">
        <v>8245</v>
      </c>
      <c r="J2728">
        <v>1461333311</v>
      </c>
      <c r="K2728" s="9">
        <f>(J2728/86400) + DATE(1970,1,1)</f>
        <v>42482.579988425925</v>
      </c>
      <c r="L2728">
        <v>1458741311</v>
      </c>
      <c r="M2728" s="9">
        <f>(L2728/86400) + DATE(1970,1,1)</f>
        <v>42452.579988425925</v>
      </c>
      <c r="N2728" s="18">
        <f>YEAR(M2728)</f>
        <v>2016</v>
      </c>
      <c r="O2728" s="18">
        <f xml:space="preserve"> ROUND((J2728-L2728)/86400, 0)</f>
        <v>30</v>
      </c>
      <c r="P2728" t="b">
        <v>0</v>
      </c>
      <c r="Q2728">
        <v>404</v>
      </c>
      <c r="R2728" s="14">
        <f>IFERROR(ROUND(E2728/Q2728,2), "N/A")</f>
        <v>261.75</v>
      </c>
      <c r="S2728" t="b">
        <v>1</v>
      </c>
      <c r="T2728" t="s">
        <v>8277</v>
      </c>
      <c r="U2728" t="s">
        <v>8307</v>
      </c>
    </row>
    <row r="2729" spans="1:21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s="12">
        <f>ROUND(E2729/D2729, 0)</f>
        <v>5</v>
      </c>
      <c r="G2729" t="s">
        <v>8218</v>
      </c>
      <c r="H2729" t="s">
        <v>8223</v>
      </c>
      <c r="I2729" t="s">
        <v>8245</v>
      </c>
      <c r="J2729">
        <v>1438964063</v>
      </c>
      <c r="K2729" s="9">
        <f>(J2729/86400) + DATE(1970,1,1)</f>
        <v>42223.676655092597</v>
      </c>
      <c r="L2729">
        <v>1436804063</v>
      </c>
      <c r="M2729" s="9">
        <f>(L2729/86400) + DATE(1970,1,1)</f>
        <v>42198.676655092597</v>
      </c>
      <c r="N2729" s="18">
        <f>YEAR(M2729)</f>
        <v>2015</v>
      </c>
      <c r="O2729" s="18">
        <f xml:space="preserve"> ROUND((J2729-L2729)/86400, 0)</f>
        <v>25</v>
      </c>
      <c r="P2729" t="b">
        <v>0</v>
      </c>
      <c r="Q2729">
        <v>707</v>
      </c>
      <c r="R2729" s="14">
        <f>IFERROR(ROUND(E2729/Q2729,2), "N/A")</f>
        <v>69.760000000000005</v>
      </c>
      <c r="S2729" t="b">
        <v>1</v>
      </c>
      <c r="T2729" t="s">
        <v>8277</v>
      </c>
      <c r="U2729" t="s">
        <v>8307</v>
      </c>
    </row>
    <row r="2730" spans="1:21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s="12">
        <f>ROUND(E2730/D2730, 0)</f>
        <v>2</v>
      </c>
      <c r="G2730" t="s">
        <v>8218</v>
      </c>
      <c r="H2730" t="s">
        <v>8223</v>
      </c>
      <c r="I2730" t="s">
        <v>8245</v>
      </c>
      <c r="J2730">
        <v>1451485434</v>
      </c>
      <c r="K2730" s="9">
        <f>(J2730/86400) + DATE(1970,1,1)</f>
        <v>42368.59993055556</v>
      </c>
      <c r="L2730">
        <v>1448461434</v>
      </c>
      <c r="M2730" s="9">
        <f>(L2730/86400) + DATE(1970,1,1)</f>
        <v>42333.59993055556</v>
      </c>
      <c r="N2730" s="18">
        <f>YEAR(M2730)</f>
        <v>2015</v>
      </c>
      <c r="O2730" s="18">
        <f xml:space="preserve"> ROUND((J2730-L2730)/86400, 0)</f>
        <v>35</v>
      </c>
      <c r="P2730" t="b">
        <v>0</v>
      </c>
      <c r="Q2730">
        <v>392</v>
      </c>
      <c r="R2730" s="14">
        <f>IFERROR(ROUND(E2730/Q2730,2), "N/A")</f>
        <v>77.23</v>
      </c>
      <c r="S2730" t="b">
        <v>1</v>
      </c>
      <c r="T2730" t="s">
        <v>8277</v>
      </c>
      <c r="U2730" t="s">
        <v>8307</v>
      </c>
    </row>
    <row r="2731" spans="1:21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s="12">
        <f>ROUND(E2731/D2731, 0)</f>
        <v>1</v>
      </c>
      <c r="G2731" t="s">
        <v>8218</v>
      </c>
      <c r="H2731" t="s">
        <v>8223</v>
      </c>
      <c r="I2731" t="s">
        <v>8245</v>
      </c>
      <c r="J2731">
        <v>1430459197</v>
      </c>
      <c r="K2731" s="9">
        <f>(J2731/86400) + DATE(1970,1,1)</f>
        <v>42125.240706018521</v>
      </c>
      <c r="L2731">
        <v>1427867197</v>
      </c>
      <c r="M2731" s="9">
        <f>(L2731/86400) + DATE(1970,1,1)</f>
        <v>42095.240706018521</v>
      </c>
      <c r="N2731" s="18">
        <f>YEAR(M2731)</f>
        <v>2015</v>
      </c>
      <c r="O2731" s="18">
        <f xml:space="preserve"> ROUND((J2731-L2731)/86400, 0)</f>
        <v>30</v>
      </c>
      <c r="P2731" t="b">
        <v>0</v>
      </c>
      <c r="Q2731">
        <v>23</v>
      </c>
      <c r="R2731" s="14">
        <f>IFERROR(ROUND(E2731/Q2731,2), "N/A")</f>
        <v>340.57</v>
      </c>
      <c r="S2731" t="b">
        <v>1</v>
      </c>
      <c r="T2731" t="s">
        <v>8277</v>
      </c>
      <c r="U2731" t="s">
        <v>8307</v>
      </c>
    </row>
    <row r="2732" spans="1:21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s="12">
        <f>ROUND(E2732/D2732, 0)</f>
        <v>2</v>
      </c>
      <c r="G2732" t="s">
        <v>8218</v>
      </c>
      <c r="H2732" t="s">
        <v>8223</v>
      </c>
      <c r="I2732" t="s">
        <v>8245</v>
      </c>
      <c r="J2732">
        <v>1366635575</v>
      </c>
      <c r="K2732" s="9">
        <f>(J2732/86400) + DATE(1970,1,1)</f>
        <v>41386.541377314818</v>
      </c>
      <c r="L2732">
        <v>1363611575</v>
      </c>
      <c r="M2732" s="9">
        <f>(L2732/86400) + DATE(1970,1,1)</f>
        <v>41351.541377314818</v>
      </c>
      <c r="N2732" s="18">
        <f>YEAR(M2732)</f>
        <v>2013</v>
      </c>
      <c r="O2732" s="18">
        <f xml:space="preserve"> ROUND((J2732-L2732)/86400, 0)</f>
        <v>35</v>
      </c>
      <c r="P2732" t="b">
        <v>0</v>
      </c>
      <c r="Q2732">
        <v>682</v>
      </c>
      <c r="R2732" s="14">
        <f>IFERROR(ROUND(E2732/Q2732,2), "N/A")</f>
        <v>67.42</v>
      </c>
      <c r="S2732" t="b">
        <v>1</v>
      </c>
      <c r="T2732" t="s">
        <v>8277</v>
      </c>
      <c r="U2732" t="s">
        <v>8307</v>
      </c>
    </row>
    <row r="2733" spans="1:21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s="12">
        <f>ROUND(E2733/D2733, 0)</f>
        <v>1</v>
      </c>
      <c r="G2733" t="s">
        <v>8218</v>
      </c>
      <c r="H2733" t="s">
        <v>8223</v>
      </c>
      <c r="I2733" t="s">
        <v>8245</v>
      </c>
      <c r="J2733">
        <v>1413604800</v>
      </c>
      <c r="K2733" s="9">
        <f>(J2733/86400) + DATE(1970,1,1)</f>
        <v>41930.166666666664</v>
      </c>
      <c r="L2733">
        <v>1408624622</v>
      </c>
      <c r="M2733" s="9">
        <f>(L2733/86400) + DATE(1970,1,1)</f>
        <v>41872.525717592594</v>
      </c>
      <c r="N2733" s="18">
        <f>YEAR(M2733)</f>
        <v>2014</v>
      </c>
      <c r="O2733" s="18">
        <f xml:space="preserve"> ROUND((J2733-L2733)/86400, 0)</f>
        <v>58</v>
      </c>
      <c r="P2733" t="b">
        <v>0</v>
      </c>
      <c r="Q2733">
        <v>37</v>
      </c>
      <c r="R2733" s="14">
        <f>IFERROR(ROUND(E2733/Q2733,2), "N/A")</f>
        <v>845.7</v>
      </c>
      <c r="S2733" t="b">
        <v>1</v>
      </c>
      <c r="T2733" t="s">
        <v>8277</v>
      </c>
      <c r="U2733" t="s">
        <v>8307</v>
      </c>
    </row>
    <row r="2734" spans="1:21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s="12">
        <f>ROUND(E2734/D2734, 0)</f>
        <v>1</v>
      </c>
      <c r="G2734" t="s">
        <v>8218</v>
      </c>
      <c r="H2734" t="s">
        <v>8223</v>
      </c>
      <c r="I2734" t="s">
        <v>8245</v>
      </c>
      <c r="J2734">
        <v>1369699200</v>
      </c>
      <c r="K2734" s="9">
        <f>(J2734/86400) + DATE(1970,1,1)</f>
        <v>41422</v>
      </c>
      <c r="L2734">
        <v>1366917828</v>
      </c>
      <c r="M2734" s="9">
        <f>(L2734/86400) + DATE(1970,1,1)</f>
        <v>41389.808194444442</v>
      </c>
      <c r="N2734" s="18">
        <f>YEAR(M2734)</f>
        <v>2013</v>
      </c>
      <c r="O2734" s="18">
        <f xml:space="preserve"> ROUND((J2734-L2734)/86400, 0)</f>
        <v>32</v>
      </c>
      <c r="P2734" t="b">
        <v>0</v>
      </c>
      <c r="Q2734">
        <v>146</v>
      </c>
      <c r="R2734" s="14">
        <f>IFERROR(ROUND(E2734/Q2734,2), "N/A")</f>
        <v>97.19</v>
      </c>
      <c r="S2734" t="b">
        <v>1</v>
      </c>
      <c r="T2734" t="s">
        <v>8277</v>
      </c>
      <c r="U2734" t="s">
        <v>8307</v>
      </c>
    </row>
    <row r="2735" spans="1:21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s="12">
        <f>ROUND(E2735/D2735, 0)</f>
        <v>1</v>
      </c>
      <c r="G2735" t="s">
        <v>8218</v>
      </c>
      <c r="H2735" t="s">
        <v>8223</v>
      </c>
      <c r="I2735" t="s">
        <v>8245</v>
      </c>
      <c r="J2735">
        <v>1428643974</v>
      </c>
      <c r="K2735" s="9">
        <f>(J2735/86400) + DATE(1970,1,1)</f>
        <v>42104.231180555551</v>
      </c>
      <c r="L2735">
        <v>1423463574</v>
      </c>
      <c r="M2735" s="9">
        <f>(L2735/86400) + DATE(1970,1,1)</f>
        <v>42044.272847222222</v>
      </c>
      <c r="N2735" s="18">
        <f>YEAR(M2735)</f>
        <v>2015</v>
      </c>
      <c r="O2735" s="18">
        <f xml:space="preserve"> ROUND((J2735-L2735)/86400, 0)</f>
        <v>60</v>
      </c>
      <c r="P2735" t="b">
        <v>0</v>
      </c>
      <c r="Q2735">
        <v>119</v>
      </c>
      <c r="R2735" s="14">
        <f>IFERROR(ROUND(E2735/Q2735,2), "N/A")</f>
        <v>451.84</v>
      </c>
      <c r="S2735" t="b">
        <v>1</v>
      </c>
      <c r="T2735" t="s">
        <v>8277</v>
      </c>
      <c r="U2735" t="s">
        <v>8307</v>
      </c>
    </row>
    <row r="2736" spans="1:21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s="12">
        <f>ROUND(E2736/D2736, 0)</f>
        <v>22603</v>
      </c>
      <c r="G2736" t="s">
        <v>8218</v>
      </c>
      <c r="H2736" t="s">
        <v>8223</v>
      </c>
      <c r="I2736" t="s">
        <v>8245</v>
      </c>
      <c r="J2736">
        <v>1476395940</v>
      </c>
      <c r="K2736" s="9">
        <f>(J2736/86400) + DATE(1970,1,1)</f>
        <v>42656.915972222225</v>
      </c>
      <c r="L2736">
        <v>1473782592</v>
      </c>
      <c r="M2736" s="9">
        <f>(L2736/86400) + DATE(1970,1,1)</f>
        <v>42626.668888888889</v>
      </c>
      <c r="N2736" s="18">
        <f>YEAR(M2736)</f>
        <v>2016</v>
      </c>
      <c r="O2736" s="18">
        <f xml:space="preserve"> ROUND((J2736-L2736)/86400, 0)</f>
        <v>30</v>
      </c>
      <c r="P2736" t="b">
        <v>0</v>
      </c>
      <c r="Q2736">
        <v>163</v>
      </c>
      <c r="R2736" s="14">
        <f>IFERROR(ROUND(E2736/Q2736,2), "N/A")</f>
        <v>138.66999999999999</v>
      </c>
      <c r="S2736" t="b">
        <v>1</v>
      </c>
      <c r="T2736" t="s">
        <v>8277</v>
      </c>
      <c r="U2736" t="s">
        <v>8307</v>
      </c>
    </row>
    <row r="2737" spans="1:21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s="12">
        <f>ROUND(E2737/D2737, 0)</f>
        <v>10</v>
      </c>
      <c r="G2737" t="s">
        <v>8218</v>
      </c>
      <c r="H2737" t="s">
        <v>8224</v>
      </c>
      <c r="I2737" t="s">
        <v>8246</v>
      </c>
      <c r="J2737">
        <v>1363204800</v>
      </c>
      <c r="K2737" s="9">
        <f>(J2737/86400) + DATE(1970,1,1)</f>
        <v>41346.833333333336</v>
      </c>
      <c r="L2737">
        <v>1360551250</v>
      </c>
      <c r="M2737" s="9">
        <f>(L2737/86400) + DATE(1970,1,1)</f>
        <v>41316.120949074073</v>
      </c>
      <c r="N2737" s="18">
        <f>YEAR(M2737)</f>
        <v>2013</v>
      </c>
      <c r="O2737" s="18">
        <f xml:space="preserve"> ROUND((J2737-L2737)/86400, 0)</f>
        <v>31</v>
      </c>
      <c r="P2737" t="b">
        <v>0</v>
      </c>
      <c r="Q2737">
        <v>339</v>
      </c>
      <c r="R2737" s="14">
        <f>IFERROR(ROUND(E2737/Q2737,2), "N/A")</f>
        <v>21.64</v>
      </c>
      <c r="S2737" t="b">
        <v>1</v>
      </c>
      <c r="T2737" t="s">
        <v>8277</v>
      </c>
      <c r="U2737" t="s">
        <v>8307</v>
      </c>
    </row>
    <row r="2738" spans="1:21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s="12">
        <f>ROUND(E2738/D2738, 0)</f>
        <v>1</v>
      </c>
      <c r="G2738" t="s">
        <v>8218</v>
      </c>
      <c r="H2738" t="s">
        <v>8228</v>
      </c>
      <c r="I2738" t="s">
        <v>8250</v>
      </c>
      <c r="J2738">
        <v>1398268773</v>
      </c>
      <c r="K2738" s="9">
        <f>(J2738/86400) + DATE(1970,1,1)</f>
        <v>41752.666354166664</v>
      </c>
      <c r="L2738">
        <v>1395676773</v>
      </c>
      <c r="M2738" s="9">
        <f>(L2738/86400) + DATE(1970,1,1)</f>
        <v>41722.666354166664</v>
      </c>
      <c r="N2738" s="18">
        <f>YEAR(M2738)</f>
        <v>2014</v>
      </c>
      <c r="O2738" s="18">
        <f xml:space="preserve"> ROUND((J2738-L2738)/86400, 0)</f>
        <v>30</v>
      </c>
      <c r="P2738" t="b">
        <v>0</v>
      </c>
      <c r="Q2738">
        <v>58</v>
      </c>
      <c r="R2738" s="14">
        <f>IFERROR(ROUND(E2738/Q2738,2), "N/A")</f>
        <v>169.52</v>
      </c>
      <c r="S2738" t="b">
        <v>1</v>
      </c>
      <c r="T2738" t="s">
        <v>8277</v>
      </c>
      <c r="U2738" t="s">
        <v>8307</v>
      </c>
    </row>
    <row r="2739" spans="1:21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s="12">
        <f>ROUND(E2739/D2739, 0)</f>
        <v>2</v>
      </c>
      <c r="G2739" t="s">
        <v>8218</v>
      </c>
      <c r="H2739" t="s">
        <v>8223</v>
      </c>
      <c r="I2739" t="s">
        <v>8245</v>
      </c>
      <c r="J2739">
        <v>1389812400</v>
      </c>
      <c r="K2739" s="9">
        <f>(J2739/86400) + DATE(1970,1,1)</f>
        <v>41654.791666666664</v>
      </c>
      <c r="L2739">
        <v>1386108087</v>
      </c>
      <c r="M2739" s="9">
        <f>(L2739/86400) + DATE(1970,1,1)</f>
        <v>41611.917673611111</v>
      </c>
      <c r="N2739" s="18">
        <f>YEAR(M2739)</f>
        <v>2013</v>
      </c>
      <c r="O2739" s="18">
        <f xml:space="preserve"> ROUND((J2739-L2739)/86400, 0)</f>
        <v>43</v>
      </c>
      <c r="P2739" t="b">
        <v>0</v>
      </c>
      <c r="Q2739">
        <v>456</v>
      </c>
      <c r="R2739" s="14">
        <f>IFERROR(ROUND(E2739/Q2739,2), "N/A")</f>
        <v>161.88</v>
      </c>
      <c r="S2739" t="b">
        <v>1</v>
      </c>
      <c r="T2739" t="s">
        <v>8277</v>
      </c>
      <c r="U2739" t="s">
        <v>8307</v>
      </c>
    </row>
    <row r="2740" spans="1:21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s="12">
        <f>ROUND(E2740/D2740, 0)</f>
        <v>1</v>
      </c>
      <c r="G2740" t="s">
        <v>8218</v>
      </c>
      <c r="H2740" t="s">
        <v>8223</v>
      </c>
      <c r="I2740" t="s">
        <v>8245</v>
      </c>
      <c r="J2740">
        <v>1478402804</v>
      </c>
      <c r="K2740" s="9">
        <f>(J2740/86400) + DATE(1970,1,1)</f>
        <v>42680.143564814818</v>
      </c>
      <c r="L2740">
        <v>1473218804</v>
      </c>
      <c r="M2740" s="9">
        <f>(L2740/86400) + DATE(1970,1,1)</f>
        <v>42620.143564814818</v>
      </c>
      <c r="N2740" s="18">
        <f>YEAR(M2740)</f>
        <v>2016</v>
      </c>
      <c r="O2740" s="18">
        <f xml:space="preserve"> ROUND((J2740-L2740)/86400, 0)</f>
        <v>60</v>
      </c>
      <c r="P2740" t="b">
        <v>0</v>
      </c>
      <c r="Q2740">
        <v>15</v>
      </c>
      <c r="R2740" s="14">
        <f>IFERROR(ROUND(E2740/Q2740,2), "N/A")</f>
        <v>493.13</v>
      </c>
      <c r="S2740" t="b">
        <v>1</v>
      </c>
      <c r="T2740" t="s">
        <v>8277</v>
      </c>
      <c r="U2740" t="s">
        <v>8307</v>
      </c>
    </row>
    <row r="2741" spans="1:21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s="12">
        <f>ROUND(E2741/D2741, 0)</f>
        <v>4</v>
      </c>
      <c r="G2741" t="s">
        <v>8218</v>
      </c>
      <c r="H2741" t="s">
        <v>8224</v>
      </c>
      <c r="I2741" t="s">
        <v>8246</v>
      </c>
      <c r="J2741">
        <v>1399324717</v>
      </c>
      <c r="K2741" s="9">
        <f>(J2741/86400) + DATE(1970,1,1)</f>
        <v>41764.887928240743</v>
      </c>
      <c r="L2741">
        <v>1395436717</v>
      </c>
      <c r="M2741" s="9">
        <f>(L2741/86400) + DATE(1970,1,1)</f>
        <v>41719.887928240743</v>
      </c>
      <c r="N2741" s="18">
        <f>YEAR(M2741)</f>
        <v>2014</v>
      </c>
      <c r="O2741" s="18">
        <f xml:space="preserve"> ROUND((J2741-L2741)/86400, 0)</f>
        <v>45</v>
      </c>
      <c r="P2741" t="b">
        <v>0</v>
      </c>
      <c r="Q2741">
        <v>191</v>
      </c>
      <c r="R2741" s="14">
        <f>IFERROR(ROUND(E2741/Q2741,2), "N/A")</f>
        <v>22.12</v>
      </c>
      <c r="S2741" t="b">
        <v>1</v>
      </c>
      <c r="T2741" t="s">
        <v>8277</v>
      </c>
      <c r="U2741" t="s">
        <v>8307</v>
      </c>
    </row>
    <row r="2742" spans="1:21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s="12">
        <f>ROUND(E2742/D2742, 0)</f>
        <v>1</v>
      </c>
      <c r="G2742" t="s">
        <v>8218</v>
      </c>
      <c r="H2742" t="s">
        <v>8223</v>
      </c>
      <c r="I2742" t="s">
        <v>8245</v>
      </c>
      <c r="J2742">
        <v>1426117552</v>
      </c>
      <c r="K2742" s="9">
        <f>(J2742/86400) + DATE(1970,1,1)</f>
        <v>42074.99018518519</v>
      </c>
      <c r="L2742">
        <v>1423529152</v>
      </c>
      <c r="M2742" s="9">
        <f>(L2742/86400) + DATE(1970,1,1)</f>
        <v>42045.031851851847</v>
      </c>
      <c r="N2742" s="18">
        <f>YEAR(M2742)</f>
        <v>2015</v>
      </c>
      <c r="O2742" s="18">
        <f xml:space="preserve"> ROUND((J2742-L2742)/86400, 0)</f>
        <v>30</v>
      </c>
      <c r="P2742" t="b">
        <v>0</v>
      </c>
      <c r="Q2742">
        <v>17</v>
      </c>
      <c r="R2742" s="14">
        <f>IFERROR(ROUND(E2742/Q2742,2), "N/A")</f>
        <v>18.239999999999998</v>
      </c>
      <c r="S2742" t="b">
        <v>1</v>
      </c>
      <c r="T2742" t="s">
        <v>8277</v>
      </c>
      <c r="U2742" t="s">
        <v>8307</v>
      </c>
    </row>
    <row r="2743" spans="1:21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s="12">
        <f>ROUND(E2743/D2743, 0)</f>
        <v>0</v>
      </c>
      <c r="G2743" t="s">
        <v>8220</v>
      </c>
      <c r="H2743" t="s">
        <v>8223</v>
      </c>
      <c r="I2743" t="s">
        <v>8245</v>
      </c>
      <c r="J2743">
        <v>1413770820</v>
      </c>
      <c r="K2743" s="9">
        <f>(J2743/86400) + DATE(1970,1,1)</f>
        <v>41932.088194444441</v>
      </c>
      <c r="L2743">
        <v>1412005602</v>
      </c>
      <c r="M2743" s="9">
        <f>(L2743/86400) + DATE(1970,1,1)</f>
        <v>41911.657430555555</v>
      </c>
      <c r="N2743" s="18">
        <f>YEAR(M2743)</f>
        <v>2014</v>
      </c>
      <c r="O2743" s="18">
        <f xml:space="preserve"> ROUND((J2743-L2743)/86400, 0)</f>
        <v>20</v>
      </c>
      <c r="P2743" t="b">
        <v>0</v>
      </c>
      <c r="Q2743">
        <v>4</v>
      </c>
      <c r="R2743" s="14">
        <f>IFERROR(ROUND(E2743/Q2743,2), "N/A")</f>
        <v>8.75</v>
      </c>
      <c r="S2743" t="b">
        <v>0</v>
      </c>
      <c r="T2743" t="s">
        <v>8280</v>
      </c>
      <c r="U2743" t="s">
        <v>8316</v>
      </c>
    </row>
    <row r="2744" spans="1:21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s="12">
        <f>ROUND(E2744/D2744, 0)</f>
        <v>0</v>
      </c>
      <c r="G2744" t="s">
        <v>8220</v>
      </c>
      <c r="H2744" t="s">
        <v>8223</v>
      </c>
      <c r="I2744" t="s">
        <v>8245</v>
      </c>
      <c r="J2744">
        <v>1337102187</v>
      </c>
      <c r="K2744" s="9">
        <f>(J2744/86400) + DATE(1970,1,1)</f>
        <v>41044.719756944447</v>
      </c>
      <c r="L2744">
        <v>1335892587</v>
      </c>
      <c r="M2744" s="9">
        <f>(L2744/86400) + DATE(1970,1,1)</f>
        <v>41030.719756944447</v>
      </c>
      <c r="N2744" s="18">
        <f>YEAR(M2744)</f>
        <v>2012</v>
      </c>
      <c r="O2744" s="18">
        <f xml:space="preserve"> ROUND((J2744-L2744)/86400, 0)</f>
        <v>14</v>
      </c>
      <c r="P2744" t="b">
        <v>0</v>
      </c>
      <c r="Q2744">
        <v>18</v>
      </c>
      <c r="R2744" s="14">
        <f>IFERROR(ROUND(E2744/Q2744,2), "N/A")</f>
        <v>40.61</v>
      </c>
      <c r="S2744" t="b">
        <v>0</v>
      </c>
      <c r="T2744" t="s">
        <v>8280</v>
      </c>
      <c r="U2744" t="s">
        <v>8316</v>
      </c>
    </row>
    <row r="2745" spans="1:21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s="12">
        <f>ROUND(E2745/D2745, 0)</f>
        <v>0</v>
      </c>
      <c r="G2745" t="s">
        <v>8220</v>
      </c>
      <c r="H2745" t="s">
        <v>8223</v>
      </c>
      <c r="I2745" t="s">
        <v>8245</v>
      </c>
      <c r="J2745">
        <v>1476863607</v>
      </c>
      <c r="K2745" s="9">
        <f>(J2745/86400) + DATE(1970,1,1)</f>
        <v>42662.328784722224</v>
      </c>
      <c r="L2745">
        <v>1474271607</v>
      </c>
      <c r="M2745" s="9">
        <f>(L2745/86400) + DATE(1970,1,1)</f>
        <v>42632.328784722224</v>
      </c>
      <c r="N2745" s="18">
        <f>YEAR(M2745)</f>
        <v>2016</v>
      </c>
      <c r="O2745" s="18">
        <f xml:space="preserve"> ROUND((J2745-L2745)/86400, 0)</f>
        <v>30</v>
      </c>
      <c r="P2745" t="b">
        <v>0</v>
      </c>
      <c r="Q2745">
        <v>0</v>
      </c>
      <c r="R2745" s="14" t="str">
        <f>IFERROR(ROUND(E2745/Q2745,2), "N/A")</f>
        <v>N/A</v>
      </c>
      <c r="S2745" t="b">
        <v>0</v>
      </c>
      <c r="T2745" t="s">
        <v>8280</v>
      </c>
      <c r="U2745" t="s">
        <v>8316</v>
      </c>
    </row>
    <row r="2746" spans="1:21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s="12">
        <f>ROUND(E2746/D2746, 0)</f>
        <v>0</v>
      </c>
      <c r="G2746" t="s">
        <v>8220</v>
      </c>
      <c r="H2746" t="s">
        <v>8223</v>
      </c>
      <c r="I2746" t="s">
        <v>8245</v>
      </c>
      <c r="J2746">
        <v>1330478998</v>
      </c>
      <c r="K2746" s="9">
        <f>(J2746/86400) + DATE(1970,1,1)</f>
        <v>40968.062476851854</v>
      </c>
      <c r="L2746">
        <v>1327886998</v>
      </c>
      <c r="M2746" s="9">
        <f>(L2746/86400) + DATE(1970,1,1)</f>
        <v>40938.062476851854</v>
      </c>
      <c r="N2746" s="18">
        <f>YEAR(M2746)</f>
        <v>2012</v>
      </c>
      <c r="O2746" s="18">
        <f xml:space="preserve"> ROUND((J2746-L2746)/86400, 0)</f>
        <v>30</v>
      </c>
      <c r="P2746" t="b">
        <v>0</v>
      </c>
      <c r="Q2746">
        <v>22</v>
      </c>
      <c r="R2746" s="14">
        <f>IFERROR(ROUND(E2746/Q2746,2), "N/A")</f>
        <v>37.950000000000003</v>
      </c>
      <c r="S2746" t="b">
        <v>0</v>
      </c>
      <c r="T2746" t="s">
        <v>8280</v>
      </c>
      <c r="U2746" t="s">
        <v>8316</v>
      </c>
    </row>
    <row r="2747" spans="1:21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s="12">
        <f>ROUND(E2747/D2747, 0)</f>
        <v>0</v>
      </c>
      <c r="G2747" t="s">
        <v>8220</v>
      </c>
      <c r="H2747" t="s">
        <v>8223</v>
      </c>
      <c r="I2747" t="s">
        <v>8245</v>
      </c>
      <c r="J2747">
        <v>1342309368</v>
      </c>
      <c r="K2747" s="9">
        <f>(J2747/86400) + DATE(1970,1,1)</f>
        <v>41104.988055555557</v>
      </c>
      <c r="L2747">
        <v>1337125368</v>
      </c>
      <c r="M2747" s="9">
        <f>(L2747/86400) + DATE(1970,1,1)</f>
        <v>41044.988055555557</v>
      </c>
      <c r="N2747" s="18">
        <f>YEAR(M2747)</f>
        <v>2012</v>
      </c>
      <c r="O2747" s="18">
        <f xml:space="preserve"> ROUND((J2747-L2747)/86400, 0)</f>
        <v>60</v>
      </c>
      <c r="P2747" t="b">
        <v>0</v>
      </c>
      <c r="Q2747">
        <v>49</v>
      </c>
      <c r="R2747" s="14">
        <f>IFERROR(ROUND(E2747/Q2747,2), "N/A")</f>
        <v>35.729999999999997</v>
      </c>
      <c r="S2747" t="b">
        <v>0</v>
      </c>
      <c r="T2747" t="s">
        <v>8280</v>
      </c>
      <c r="U2747" t="s">
        <v>8316</v>
      </c>
    </row>
    <row r="2748" spans="1:21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s="12">
        <f>ROUND(E2748/D2748, 0)</f>
        <v>0</v>
      </c>
      <c r="G2748" t="s">
        <v>8220</v>
      </c>
      <c r="H2748" t="s">
        <v>8223</v>
      </c>
      <c r="I2748" t="s">
        <v>8245</v>
      </c>
      <c r="J2748">
        <v>1409337911</v>
      </c>
      <c r="K2748" s="9">
        <f>(J2748/86400) + DATE(1970,1,1)</f>
        <v>41880.781377314815</v>
      </c>
      <c r="L2748">
        <v>1406745911</v>
      </c>
      <c r="M2748" s="9">
        <f>(L2748/86400) + DATE(1970,1,1)</f>
        <v>41850.781377314815</v>
      </c>
      <c r="N2748" s="18">
        <f>YEAR(M2748)</f>
        <v>2014</v>
      </c>
      <c r="O2748" s="18">
        <f xml:space="preserve"> ROUND((J2748-L2748)/86400, 0)</f>
        <v>30</v>
      </c>
      <c r="P2748" t="b">
        <v>0</v>
      </c>
      <c r="Q2748">
        <v>19</v>
      </c>
      <c r="R2748" s="14">
        <f>IFERROR(ROUND(E2748/Q2748,2), "N/A")</f>
        <v>42.16</v>
      </c>
      <c r="S2748" t="b">
        <v>0</v>
      </c>
      <c r="T2748" t="s">
        <v>8280</v>
      </c>
      <c r="U2748" t="s">
        <v>8316</v>
      </c>
    </row>
    <row r="2749" spans="1:21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s="12">
        <f>ROUND(E2749/D2749, 0)</f>
        <v>0</v>
      </c>
      <c r="G2749" t="s">
        <v>8220</v>
      </c>
      <c r="H2749" t="s">
        <v>8223</v>
      </c>
      <c r="I2749" t="s">
        <v>8245</v>
      </c>
      <c r="J2749">
        <v>1339816200</v>
      </c>
      <c r="K2749" s="9">
        <f>(J2749/86400) + DATE(1970,1,1)</f>
        <v>41076.131944444445</v>
      </c>
      <c r="L2749">
        <v>1337095997</v>
      </c>
      <c r="M2749" s="9">
        <f>(L2749/86400) + DATE(1970,1,1)</f>
        <v>41044.648113425923</v>
      </c>
      <c r="N2749" s="18">
        <f>YEAR(M2749)</f>
        <v>2012</v>
      </c>
      <c r="O2749" s="18">
        <f xml:space="preserve"> ROUND((J2749-L2749)/86400, 0)</f>
        <v>31</v>
      </c>
      <c r="P2749" t="b">
        <v>0</v>
      </c>
      <c r="Q2749">
        <v>4</v>
      </c>
      <c r="R2749" s="14">
        <f>IFERROR(ROUND(E2749/Q2749,2), "N/A")</f>
        <v>35</v>
      </c>
      <c r="S2749" t="b">
        <v>0</v>
      </c>
      <c r="T2749" t="s">
        <v>8280</v>
      </c>
      <c r="U2749" t="s">
        <v>8316</v>
      </c>
    </row>
    <row r="2750" spans="1:21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s="12">
        <f>ROUND(E2750/D2750, 0)</f>
        <v>0</v>
      </c>
      <c r="G2750" t="s">
        <v>8220</v>
      </c>
      <c r="H2750" t="s">
        <v>8223</v>
      </c>
      <c r="I2750" t="s">
        <v>8245</v>
      </c>
      <c r="J2750">
        <v>1472835802</v>
      </c>
      <c r="K2750" s="9">
        <f>(J2750/86400) + DATE(1970,1,1)</f>
        <v>42615.7106712963</v>
      </c>
      <c r="L2750">
        <v>1470243802</v>
      </c>
      <c r="M2750" s="9">
        <f>(L2750/86400) + DATE(1970,1,1)</f>
        <v>42585.7106712963</v>
      </c>
      <c r="N2750" s="18">
        <f>YEAR(M2750)</f>
        <v>2016</v>
      </c>
      <c r="O2750" s="18">
        <f xml:space="preserve"> ROUND((J2750-L2750)/86400, 0)</f>
        <v>30</v>
      </c>
      <c r="P2750" t="b">
        <v>0</v>
      </c>
      <c r="Q2750">
        <v>4</v>
      </c>
      <c r="R2750" s="14">
        <f>IFERROR(ROUND(E2750/Q2750,2), "N/A")</f>
        <v>13.25</v>
      </c>
      <c r="S2750" t="b">
        <v>0</v>
      </c>
      <c r="T2750" t="s">
        <v>8280</v>
      </c>
      <c r="U2750" t="s">
        <v>8316</v>
      </c>
    </row>
    <row r="2751" spans="1:21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s="12">
        <f>ROUND(E2751/D2751, 0)</f>
        <v>0</v>
      </c>
      <c r="G2751" t="s">
        <v>8220</v>
      </c>
      <c r="H2751" t="s">
        <v>8223</v>
      </c>
      <c r="I2751" t="s">
        <v>8245</v>
      </c>
      <c r="J2751">
        <v>1428171037</v>
      </c>
      <c r="K2751" s="9">
        <f>(J2751/86400) + DATE(1970,1,1)</f>
        <v>42098.757372685184</v>
      </c>
      <c r="L2751">
        <v>1425582637</v>
      </c>
      <c r="M2751" s="9">
        <f>(L2751/86400) + DATE(1970,1,1)</f>
        <v>42068.799039351856</v>
      </c>
      <c r="N2751" s="18">
        <f>YEAR(M2751)</f>
        <v>2015</v>
      </c>
      <c r="O2751" s="18">
        <f xml:space="preserve"> ROUND((J2751-L2751)/86400, 0)</f>
        <v>30</v>
      </c>
      <c r="P2751" t="b">
        <v>0</v>
      </c>
      <c r="Q2751">
        <v>2</v>
      </c>
      <c r="R2751" s="14">
        <f>IFERROR(ROUND(E2751/Q2751,2), "N/A")</f>
        <v>55</v>
      </c>
      <c r="S2751" t="b">
        <v>0</v>
      </c>
      <c r="T2751" t="s">
        <v>8280</v>
      </c>
      <c r="U2751" t="s">
        <v>8316</v>
      </c>
    </row>
    <row r="2752" spans="1:21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s="12">
        <f>ROUND(E2752/D2752, 0)</f>
        <v>0</v>
      </c>
      <c r="G2752" t="s">
        <v>8220</v>
      </c>
      <c r="H2752" t="s">
        <v>8223</v>
      </c>
      <c r="I2752" t="s">
        <v>8245</v>
      </c>
      <c r="J2752">
        <v>1341086400</v>
      </c>
      <c r="K2752" s="9">
        <f>(J2752/86400) + DATE(1970,1,1)</f>
        <v>41090.833333333336</v>
      </c>
      <c r="L2752">
        <v>1340055345</v>
      </c>
      <c r="M2752" s="9">
        <f>(L2752/86400) + DATE(1970,1,1)</f>
        <v>41078.899826388893</v>
      </c>
      <c r="N2752" s="18">
        <f>YEAR(M2752)</f>
        <v>2012</v>
      </c>
      <c r="O2752" s="18">
        <f xml:space="preserve"> ROUND((J2752-L2752)/86400, 0)</f>
        <v>12</v>
      </c>
      <c r="P2752" t="b">
        <v>0</v>
      </c>
      <c r="Q2752">
        <v>0</v>
      </c>
      <c r="R2752" s="14" t="str">
        <f>IFERROR(ROUND(E2752/Q2752,2), "N/A")</f>
        <v>N/A</v>
      </c>
      <c r="S2752" t="b">
        <v>0</v>
      </c>
      <c r="T2752" t="s">
        <v>8280</v>
      </c>
      <c r="U2752" t="s">
        <v>8316</v>
      </c>
    </row>
    <row r="2753" spans="1:21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s="12">
        <f>ROUND(E2753/D2753, 0)</f>
        <v>0</v>
      </c>
      <c r="G2753" t="s">
        <v>8220</v>
      </c>
      <c r="H2753" t="s">
        <v>8223</v>
      </c>
      <c r="I2753" t="s">
        <v>8245</v>
      </c>
      <c r="J2753">
        <v>1403039842</v>
      </c>
      <c r="K2753" s="9">
        <f>(J2753/86400) + DATE(1970,1,1)</f>
        <v>41807.887060185181</v>
      </c>
      <c r="L2753">
        <v>1397855842</v>
      </c>
      <c r="M2753" s="9">
        <f>(L2753/86400) + DATE(1970,1,1)</f>
        <v>41747.887060185181</v>
      </c>
      <c r="N2753" s="18">
        <f>YEAR(M2753)</f>
        <v>2014</v>
      </c>
      <c r="O2753" s="18">
        <f xml:space="preserve"> ROUND((J2753-L2753)/86400, 0)</f>
        <v>60</v>
      </c>
      <c r="P2753" t="b">
        <v>0</v>
      </c>
      <c r="Q2753">
        <v>0</v>
      </c>
      <c r="R2753" s="14" t="str">
        <f>IFERROR(ROUND(E2753/Q2753,2), "N/A")</f>
        <v>N/A</v>
      </c>
      <c r="S2753" t="b">
        <v>0</v>
      </c>
      <c r="T2753" t="s">
        <v>8280</v>
      </c>
      <c r="U2753" t="s">
        <v>8316</v>
      </c>
    </row>
    <row r="2754" spans="1:21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s="12">
        <f>ROUND(E2754/D2754, 0)</f>
        <v>0</v>
      </c>
      <c r="G2754" t="s">
        <v>8220</v>
      </c>
      <c r="H2754" t="s">
        <v>8223</v>
      </c>
      <c r="I2754" t="s">
        <v>8245</v>
      </c>
      <c r="J2754">
        <v>1324232504</v>
      </c>
      <c r="K2754" s="9">
        <f>(J2754/86400) + DATE(1970,1,1)</f>
        <v>40895.765092592592</v>
      </c>
      <c r="L2754">
        <v>1320776504</v>
      </c>
      <c r="M2754" s="9">
        <f>(L2754/86400) + DATE(1970,1,1)</f>
        <v>40855.765092592592</v>
      </c>
      <c r="N2754" s="18">
        <f>YEAR(M2754)</f>
        <v>2011</v>
      </c>
      <c r="O2754" s="18">
        <f xml:space="preserve"> ROUND((J2754-L2754)/86400, 0)</f>
        <v>40</v>
      </c>
      <c r="P2754" t="b">
        <v>0</v>
      </c>
      <c r="Q2754">
        <v>14</v>
      </c>
      <c r="R2754" s="14">
        <f>IFERROR(ROUND(E2754/Q2754,2), "N/A")</f>
        <v>39.29</v>
      </c>
      <c r="S2754" t="b">
        <v>0</v>
      </c>
      <c r="T2754" t="s">
        <v>8280</v>
      </c>
      <c r="U2754" t="s">
        <v>8316</v>
      </c>
    </row>
    <row r="2755" spans="1:21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s="12">
        <f>ROUND(E2755/D2755, 0)</f>
        <v>0</v>
      </c>
      <c r="G2755" t="s">
        <v>8220</v>
      </c>
      <c r="H2755" t="s">
        <v>8223</v>
      </c>
      <c r="I2755" t="s">
        <v>8245</v>
      </c>
      <c r="J2755">
        <v>1346017023</v>
      </c>
      <c r="K2755" s="9">
        <f>(J2755/86400) + DATE(1970,1,1)</f>
        <v>41147.900729166664</v>
      </c>
      <c r="L2755">
        <v>1343425023</v>
      </c>
      <c r="M2755" s="9">
        <f>(L2755/86400) + DATE(1970,1,1)</f>
        <v>41117.900729166664</v>
      </c>
      <c r="N2755" s="18">
        <f>YEAR(M2755)</f>
        <v>2012</v>
      </c>
      <c r="O2755" s="18">
        <f xml:space="preserve"> ROUND((J2755-L2755)/86400, 0)</f>
        <v>30</v>
      </c>
      <c r="P2755" t="b">
        <v>0</v>
      </c>
      <c r="Q2755">
        <v>8</v>
      </c>
      <c r="R2755" s="14">
        <f>IFERROR(ROUND(E2755/Q2755,2), "N/A")</f>
        <v>47.5</v>
      </c>
      <c r="S2755" t="b">
        <v>0</v>
      </c>
      <c r="T2755" t="s">
        <v>8280</v>
      </c>
      <c r="U2755" t="s">
        <v>8316</v>
      </c>
    </row>
    <row r="2756" spans="1:21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s="12">
        <f>ROUND(E2756/D2756, 0)</f>
        <v>0</v>
      </c>
      <c r="G2756" t="s">
        <v>8220</v>
      </c>
      <c r="H2756" t="s">
        <v>8223</v>
      </c>
      <c r="I2756" t="s">
        <v>8245</v>
      </c>
      <c r="J2756">
        <v>1410448551</v>
      </c>
      <c r="K2756" s="9">
        <f>(J2756/86400) + DATE(1970,1,1)</f>
        <v>41893.636006944442</v>
      </c>
      <c r="L2756">
        <v>1407856551</v>
      </c>
      <c r="M2756" s="9">
        <f>(L2756/86400) + DATE(1970,1,1)</f>
        <v>41863.636006944442</v>
      </c>
      <c r="N2756" s="18">
        <f>YEAR(M2756)</f>
        <v>2014</v>
      </c>
      <c r="O2756" s="18">
        <f xml:space="preserve"> ROUND((J2756-L2756)/86400, 0)</f>
        <v>30</v>
      </c>
      <c r="P2756" t="b">
        <v>0</v>
      </c>
      <c r="Q2756">
        <v>0</v>
      </c>
      <c r="R2756" s="14" t="str">
        <f>IFERROR(ROUND(E2756/Q2756,2), "N/A")</f>
        <v>N/A</v>
      </c>
      <c r="S2756" t="b">
        <v>0</v>
      </c>
      <c r="T2756" t="s">
        <v>8280</v>
      </c>
      <c r="U2756" t="s">
        <v>8316</v>
      </c>
    </row>
    <row r="2757" spans="1:21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s="12">
        <f>ROUND(E2757/D2757, 0)</f>
        <v>1</v>
      </c>
      <c r="G2757" t="s">
        <v>8220</v>
      </c>
      <c r="H2757" t="s">
        <v>8240</v>
      </c>
      <c r="I2757" t="s">
        <v>8248</v>
      </c>
      <c r="J2757">
        <v>1428519527</v>
      </c>
      <c r="K2757" s="9">
        <f>(J2757/86400) + DATE(1970,1,1)</f>
        <v>42102.790821759263</v>
      </c>
      <c r="L2757">
        <v>1425927527</v>
      </c>
      <c r="M2757" s="9">
        <f>(L2757/86400) + DATE(1970,1,1)</f>
        <v>42072.790821759263</v>
      </c>
      <c r="N2757" s="18">
        <f>YEAR(M2757)</f>
        <v>2015</v>
      </c>
      <c r="O2757" s="18">
        <f xml:space="preserve"> ROUND((J2757-L2757)/86400, 0)</f>
        <v>30</v>
      </c>
      <c r="P2757" t="b">
        <v>0</v>
      </c>
      <c r="Q2757">
        <v>15</v>
      </c>
      <c r="R2757" s="14">
        <f>IFERROR(ROUND(E2757/Q2757,2), "N/A")</f>
        <v>17.329999999999998</v>
      </c>
      <c r="S2757" t="b">
        <v>0</v>
      </c>
      <c r="T2757" t="s">
        <v>8280</v>
      </c>
      <c r="U2757" t="s">
        <v>8316</v>
      </c>
    </row>
    <row r="2758" spans="1:21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s="12">
        <f>ROUND(E2758/D2758, 0)</f>
        <v>0</v>
      </c>
      <c r="G2758" t="s">
        <v>8220</v>
      </c>
      <c r="H2758" t="s">
        <v>8223</v>
      </c>
      <c r="I2758" t="s">
        <v>8245</v>
      </c>
      <c r="J2758">
        <v>1389476201</v>
      </c>
      <c r="K2758" s="9">
        <f>(J2758/86400) + DATE(1970,1,1)</f>
        <v>41650.900474537033</v>
      </c>
      <c r="L2758">
        <v>1386884201</v>
      </c>
      <c r="M2758" s="9">
        <f>(L2758/86400) + DATE(1970,1,1)</f>
        <v>41620.900474537033</v>
      </c>
      <c r="N2758" s="18">
        <f>YEAR(M2758)</f>
        <v>2013</v>
      </c>
      <c r="O2758" s="18">
        <f xml:space="preserve"> ROUND((J2758-L2758)/86400, 0)</f>
        <v>30</v>
      </c>
      <c r="P2758" t="b">
        <v>0</v>
      </c>
      <c r="Q2758">
        <v>33</v>
      </c>
      <c r="R2758" s="14">
        <f>IFERROR(ROUND(E2758/Q2758,2), "N/A")</f>
        <v>31.76</v>
      </c>
      <c r="S2758" t="b">
        <v>0</v>
      </c>
      <c r="T2758" t="s">
        <v>8280</v>
      </c>
      <c r="U2758" t="s">
        <v>8316</v>
      </c>
    </row>
    <row r="2759" spans="1:21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s="12">
        <f>ROUND(E2759/D2759, 0)</f>
        <v>0</v>
      </c>
      <c r="G2759" t="s">
        <v>8220</v>
      </c>
      <c r="H2759" t="s">
        <v>8223</v>
      </c>
      <c r="I2759" t="s">
        <v>8245</v>
      </c>
      <c r="J2759">
        <v>1470498332</v>
      </c>
      <c r="K2759" s="9">
        <f>(J2759/86400) + DATE(1970,1,1)</f>
        <v>42588.65662037037</v>
      </c>
      <c r="L2759">
        <v>1469202332</v>
      </c>
      <c r="M2759" s="9">
        <f>(L2759/86400) + DATE(1970,1,1)</f>
        <v>42573.65662037037</v>
      </c>
      <c r="N2759" s="18">
        <f>YEAR(M2759)</f>
        <v>2016</v>
      </c>
      <c r="O2759" s="18">
        <f xml:space="preserve"> ROUND((J2759-L2759)/86400, 0)</f>
        <v>15</v>
      </c>
      <c r="P2759" t="b">
        <v>0</v>
      </c>
      <c r="Q2759">
        <v>2</v>
      </c>
      <c r="R2759" s="14">
        <f>IFERROR(ROUND(E2759/Q2759,2), "N/A")</f>
        <v>5</v>
      </c>
      <c r="S2759" t="b">
        <v>0</v>
      </c>
      <c r="T2759" t="s">
        <v>8280</v>
      </c>
      <c r="U2759" t="s">
        <v>8316</v>
      </c>
    </row>
    <row r="2760" spans="1:21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s="12">
        <f>ROUND(E2760/D2760, 0)</f>
        <v>0</v>
      </c>
      <c r="G2760" t="s">
        <v>8220</v>
      </c>
      <c r="H2760" t="s">
        <v>8225</v>
      </c>
      <c r="I2760" t="s">
        <v>8247</v>
      </c>
      <c r="J2760">
        <v>1476095783</v>
      </c>
      <c r="K2760" s="9">
        <f>(J2760/86400) + DATE(1970,1,1)</f>
        <v>42653.441932870366</v>
      </c>
      <c r="L2760">
        <v>1474886183</v>
      </c>
      <c r="M2760" s="9">
        <f>(L2760/86400) + DATE(1970,1,1)</f>
        <v>42639.441932870366</v>
      </c>
      <c r="N2760" s="18">
        <f>YEAR(M2760)</f>
        <v>2016</v>
      </c>
      <c r="O2760" s="18">
        <f xml:space="preserve"> ROUND((J2760-L2760)/86400, 0)</f>
        <v>14</v>
      </c>
      <c r="P2760" t="b">
        <v>0</v>
      </c>
      <c r="Q2760">
        <v>6</v>
      </c>
      <c r="R2760" s="14">
        <f>IFERROR(ROUND(E2760/Q2760,2), "N/A")</f>
        <v>39</v>
      </c>
      <c r="S2760" t="b">
        <v>0</v>
      </c>
      <c r="T2760" t="s">
        <v>8280</v>
      </c>
      <c r="U2760" t="s">
        <v>8316</v>
      </c>
    </row>
    <row r="2761" spans="1:21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s="12">
        <f>ROUND(E2761/D2761, 0)</f>
        <v>0</v>
      </c>
      <c r="G2761" t="s">
        <v>8220</v>
      </c>
      <c r="H2761" t="s">
        <v>8225</v>
      </c>
      <c r="I2761" t="s">
        <v>8247</v>
      </c>
      <c r="J2761">
        <v>1468658866</v>
      </c>
      <c r="K2761" s="9">
        <f>(J2761/86400) + DATE(1970,1,1)</f>
        <v>42567.36650462963</v>
      </c>
      <c r="L2761">
        <v>1464943666</v>
      </c>
      <c r="M2761" s="9">
        <f>(L2761/86400) + DATE(1970,1,1)</f>
        <v>42524.36650462963</v>
      </c>
      <c r="N2761" s="18">
        <f>YEAR(M2761)</f>
        <v>2016</v>
      </c>
      <c r="O2761" s="18">
        <f xml:space="preserve"> ROUND((J2761-L2761)/86400, 0)</f>
        <v>43</v>
      </c>
      <c r="P2761" t="b">
        <v>0</v>
      </c>
      <c r="Q2761">
        <v>2</v>
      </c>
      <c r="R2761" s="14">
        <f>IFERROR(ROUND(E2761/Q2761,2), "N/A")</f>
        <v>52.5</v>
      </c>
      <c r="S2761" t="b">
        <v>0</v>
      </c>
      <c r="T2761" t="s">
        <v>8280</v>
      </c>
      <c r="U2761" t="s">
        <v>8316</v>
      </c>
    </row>
    <row r="2762" spans="1:21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s="12">
        <f>ROUND(E2762/D2762, 0)</f>
        <v>0</v>
      </c>
      <c r="G2762" t="s">
        <v>8220</v>
      </c>
      <c r="H2762" t="s">
        <v>8224</v>
      </c>
      <c r="I2762" t="s">
        <v>8246</v>
      </c>
      <c r="J2762">
        <v>1371726258</v>
      </c>
      <c r="K2762" s="9">
        <f>(J2762/86400) + DATE(1970,1,1)</f>
        <v>41445.461319444446</v>
      </c>
      <c r="L2762">
        <v>1369134258</v>
      </c>
      <c r="M2762" s="9">
        <f>(L2762/86400) + DATE(1970,1,1)</f>
        <v>41415.461319444446</v>
      </c>
      <c r="N2762" s="18">
        <f>YEAR(M2762)</f>
        <v>2013</v>
      </c>
      <c r="O2762" s="18">
        <f xml:space="preserve"> ROUND((J2762-L2762)/86400, 0)</f>
        <v>30</v>
      </c>
      <c r="P2762" t="b">
        <v>0</v>
      </c>
      <c r="Q2762">
        <v>0</v>
      </c>
      <c r="R2762" s="14" t="str">
        <f>IFERROR(ROUND(E2762/Q2762,2), "N/A")</f>
        <v>N/A</v>
      </c>
      <c r="S2762" t="b">
        <v>0</v>
      </c>
      <c r="T2762" t="s">
        <v>8280</v>
      </c>
      <c r="U2762" t="s">
        <v>8316</v>
      </c>
    </row>
    <row r="2763" spans="1:21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s="12">
        <f>ROUND(E2763/D2763, 0)</f>
        <v>0</v>
      </c>
      <c r="G2763" t="s">
        <v>8220</v>
      </c>
      <c r="H2763" t="s">
        <v>8223</v>
      </c>
      <c r="I2763" t="s">
        <v>8245</v>
      </c>
      <c r="J2763">
        <v>1357176693</v>
      </c>
      <c r="K2763" s="9">
        <f>(J2763/86400) + DATE(1970,1,1)</f>
        <v>41277.063576388886</v>
      </c>
      <c r="L2763">
        <v>1354584693</v>
      </c>
      <c r="M2763" s="9">
        <f>(L2763/86400) + DATE(1970,1,1)</f>
        <v>41247.063576388886</v>
      </c>
      <c r="N2763" s="18">
        <f>YEAR(M2763)</f>
        <v>2012</v>
      </c>
      <c r="O2763" s="18">
        <f xml:space="preserve"> ROUND((J2763-L2763)/86400, 0)</f>
        <v>30</v>
      </c>
      <c r="P2763" t="b">
        <v>0</v>
      </c>
      <c r="Q2763">
        <v>4</v>
      </c>
      <c r="R2763" s="14">
        <f>IFERROR(ROUND(E2763/Q2763,2), "N/A")</f>
        <v>9</v>
      </c>
      <c r="S2763" t="b">
        <v>0</v>
      </c>
      <c r="T2763" t="s">
        <v>8280</v>
      </c>
      <c r="U2763" t="s">
        <v>8316</v>
      </c>
    </row>
    <row r="2764" spans="1:21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s="12">
        <f>ROUND(E2764/D2764, 0)</f>
        <v>0</v>
      </c>
      <c r="G2764" t="s">
        <v>8220</v>
      </c>
      <c r="H2764" t="s">
        <v>8223</v>
      </c>
      <c r="I2764" t="s">
        <v>8245</v>
      </c>
      <c r="J2764">
        <v>1332114795</v>
      </c>
      <c r="K2764" s="9">
        <f>(J2764/86400) + DATE(1970,1,1)</f>
        <v>40986.995312500003</v>
      </c>
      <c r="L2764">
        <v>1326934395</v>
      </c>
      <c r="M2764" s="9">
        <f>(L2764/86400) + DATE(1970,1,1)</f>
        <v>40927.036979166667</v>
      </c>
      <c r="N2764" s="18">
        <f>YEAR(M2764)</f>
        <v>2012</v>
      </c>
      <c r="O2764" s="18">
        <f xml:space="preserve"> ROUND((J2764-L2764)/86400, 0)</f>
        <v>60</v>
      </c>
      <c r="P2764" t="b">
        <v>0</v>
      </c>
      <c r="Q2764">
        <v>1</v>
      </c>
      <c r="R2764" s="14">
        <f>IFERROR(ROUND(E2764/Q2764,2), "N/A")</f>
        <v>25</v>
      </c>
      <c r="S2764" t="b">
        <v>0</v>
      </c>
      <c r="T2764" t="s">
        <v>8280</v>
      </c>
      <c r="U2764" t="s">
        <v>8316</v>
      </c>
    </row>
    <row r="2765" spans="1:21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s="12">
        <f>ROUND(E2765/D2765, 0)</f>
        <v>0</v>
      </c>
      <c r="G2765" t="s">
        <v>8220</v>
      </c>
      <c r="H2765" t="s">
        <v>8223</v>
      </c>
      <c r="I2765" t="s">
        <v>8245</v>
      </c>
      <c r="J2765">
        <v>1369403684</v>
      </c>
      <c r="K2765" s="9">
        <f>(J2765/86400) + DATE(1970,1,1)</f>
        <v>41418.579675925925</v>
      </c>
      <c r="L2765">
        <v>1365515684</v>
      </c>
      <c r="M2765" s="9">
        <f>(L2765/86400) + DATE(1970,1,1)</f>
        <v>41373.579675925925</v>
      </c>
      <c r="N2765" s="18">
        <f>YEAR(M2765)</f>
        <v>2013</v>
      </c>
      <c r="O2765" s="18">
        <f xml:space="preserve"> ROUND((J2765-L2765)/86400, 0)</f>
        <v>45</v>
      </c>
      <c r="P2765" t="b">
        <v>0</v>
      </c>
      <c r="Q2765">
        <v>3</v>
      </c>
      <c r="R2765" s="14">
        <f>IFERROR(ROUND(E2765/Q2765,2), "N/A")</f>
        <v>30</v>
      </c>
      <c r="S2765" t="b">
        <v>0</v>
      </c>
      <c r="T2765" t="s">
        <v>8280</v>
      </c>
      <c r="U2765" t="s">
        <v>8316</v>
      </c>
    </row>
    <row r="2766" spans="1:21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s="12">
        <f>ROUND(E2766/D2766, 0)</f>
        <v>0</v>
      </c>
      <c r="G2766" t="s">
        <v>8220</v>
      </c>
      <c r="H2766" t="s">
        <v>8223</v>
      </c>
      <c r="I2766" t="s">
        <v>8245</v>
      </c>
      <c r="J2766">
        <v>1338404400</v>
      </c>
      <c r="K2766" s="9">
        <f>(J2766/86400) + DATE(1970,1,1)</f>
        <v>41059.791666666664</v>
      </c>
      <c r="L2766">
        <v>1335855631</v>
      </c>
      <c r="M2766" s="9">
        <f>(L2766/86400) + DATE(1970,1,1)</f>
        <v>41030.292025462964</v>
      </c>
      <c r="N2766" s="18">
        <f>YEAR(M2766)</f>
        <v>2012</v>
      </c>
      <c r="O2766" s="18">
        <f xml:space="preserve"> ROUND((J2766-L2766)/86400, 0)</f>
        <v>29</v>
      </c>
      <c r="P2766" t="b">
        <v>0</v>
      </c>
      <c r="Q2766">
        <v>4</v>
      </c>
      <c r="R2766" s="14">
        <f>IFERROR(ROUND(E2766/Q2766,2), "N/A")</f>
        <v>11.25</v>
      </c>
      <c r="S2766" t="b">
        <v>0</v>
      </c>
      <c r="T2766" t="s">
        <v>8280</v>
      </c>
      <c r="U2766" t="s">
        <v>8316</v>
      </c>
    </row>
    <row r="2767" spans="1:21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s="12">
        <f>ROUND(E2767/D2767, 0)</f>
        <v>0</v>
      </c>
      <c r="G2767" t="s">
        <v>8220</v>
      </c>
      <c r="H2767" t="s">
        <v>8223</v>
      </c>
      <c r="I2767" t="s">
        <v>8245</v>
      </c>
      <c r="J2767">
        <v>1351432428</v>
      </c>
      <c r="K2767" s="9">
        <f>(J2767/86400) + DATE(1970,1,1)</f>
        <v>41210.579027777778</v>
      </c>
      <c r="L2767">
        <v>1350050028</v>
      </c>
      <c r="M2767" s="9">
        <f>(L2767/86400) + DATE(1970,1,1)</f>
        <v>41194.579027777778</v>
      </c>
      <c r="N2767" s="18">
        <f>YEAR(M2767)</f>
        <v>2012</v>
      </c>
      <c r="O2767" s="18">
        <f xml:space="preserve"> ROUND((J2767-L2767)/86400, 0)</f>
        <v>16</v>
      </c>
      <c r="P2767" t="b">
        <v>0</v>
      </c>
      <c r="Q2767">
        <v>0</v>
      </c>
      <c r="R2767" s="14" t="str">
        <f>IFERROR(ROUND(E2767/Q2767,2), "N/A")</f>
        <v>N/A</v>
      </c>
      <c r="S2767" t="b">
        <v>0</v>
      </c>
      <c r="T2767" t="s">
        <v>8280</v>
      </c>
      <c r="U2767" t="s">
        <v>8316</v>
      </c>
    </row>
    <row r="2768" spans="1:21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s="12">
        <f>ROUND(E2768/D2768, 0)</f>
        <v>0</v>
      </c>
      <c r="G2768" t="s">
        <v>8220</v>
      </c>
      <c r="H2768" t="s">
        <v>8223</v>
      </c>
      <c r="I2768" t="s">
        <v>8245</v>
      </c>
      <c r="J2768">
        <v>1313078518</v>
      </c>
      <c r="K2768" s="9">
        <f>(J2768/86400) + DATE(1970,1,1)</f>
        <v>40766.668032407411</v>
      </c>
      <c r="L2768">
        <v>1310486518</v>
      </c>
      <c r="M2768" s="9">
        <f>(L2768/86400) + DATE(1970,1,1)</f>
        <v>40736.668032407411</v>
      </c>
      <c r="N2768" s="18">
        <f>YEAR(M2768)</f>
        <v>2011</v>
      </c>
      <c r="O2768" s="18">
        <f xml:space="preserve"> ROUND((J2768-L2768)/86400, 0)</f>
        <v>30</v>
      </c>
      <c r="P2768" t="b">
        <v>0</v>
      </c>
      <c r="Q2768">
        <v>4</v>
      </c>
      <c r="R2768" s="14">
        <f>IFERROR(ROUND(E2768/Q2768,2), "N/A")</f>
        <v>25</v>
      </c>
      <c r="S2768" t="b">
        <v>0</v>
      </c>
      <c r="T2768" t="s">
        <v>8280</v>
      </c>
      <c r="U2768" t="s">
        <v>8316</v>
      </c>
    </row>
    <row r="2769" spans="1:21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s="12">
        <f>ROUND(E2769/D2769, 0)</f>
        <v>0</v>
      </c>
      <c r="G2769" t="s">
        <v>8220</v>
      </c>
      <c r="H2769" t="s">
        <v>8228</v>
      </c>
      <c r="I2769" t="s">
        <v>8250</v>
      </c>
      <c r="J2769">
        <v>1439766050</v>
      </c>
      <c r="K2769" s="9">
        <f>(J2769/86400) + DATE(1970,1,1)</f>
        <v>42232.958912037036</v>
      </c>
      <c r="L2769">
        <v>1434582050</v>
      </c>
      <c r="M2769" s="9">
        <f>(L2769/86400) + DATE(1970,1,1)</f>
        <v>42172.958912037036</v>
      </c>
      <c r="N2769" s="18">
        <f>YEAR(M2769)</f>
        <v>2015</v>
      </c>
      <c r="O2769" s="18">
        <f xml:space="preserve"> ROUND((J2769-L2769)/86400, 0)</f>
        <v>60</v>
      </c>
      <c r="P2769" t="b">
        <v>0</v>
      </c>
      <c r="Q2769">
        <v>3</v>
      </c>
      <c r="R2769" s="14">
        <f>IFERROR(ROUND(E2769/Q2769,2), "N/A")</f>
        <v>11.33</v>
      </c>
      <c r="S2769" t="b">
        <v>0</v>
      </c>
      <c r="T2769" t="s">
        <v>8280</v>
      </c>
      <c r="U2769" t="s">
        <v>8316</v>
      </c>
    </row>
    <row r="2770" spans="1:21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s="12">
        <f>ROUND(E2770/D2770, 0)</f>
        <v>0</v>
      </c>
      <c r="G2770" t="s">
        <v>8220</v>
      </c>
      <c r="H2770" t="s">
        <v>8223</v>
      </c>
      <c r="I2770" t="s">
        <v>8245</v>
      </c>
      <c r="J2770">
        <v>1333028723</v>
      </c>
      <c r="K2770" s="9">
        <f>(J2770/86400) + DATE(1970,1,1)</f>
        <v>40997.573182870372</v>
      </c>
      <c r="L2770">
        <v>1330440323</v>
      </c>
      <c r="M2770" s="9">
        <f>(L2770/86400) + DATE(1970,1,1)</f>
        <v>40967.614849537036</v>
      </c>
      <c r="N2770" s="18">
        <f>YEAR(M2770)</f>
        <v>2012</v>
      </c>
      <c r="O2770" s="18">
        <f xml:space="preserve"> ROUND((J2770-L2770)/86400, 0)</f>
        <v>30</v>
      </c>
      <c r="P2770" t="b">
        <v>0</v>
      </c>
      <c r="Q2770">
        <v>34</v>
      </c>
      <c r="R2770" s="14">
        <f>IFERROR(ROUND(E2770/Q2770,2), "N/A")</f>
        <v>29.47</v>
      </c>
      <c r="S2770" t="b">
        <v>0</v>
      </c>
      <c r="T2770" t="s">
        <v>8280</v>
      </c>
      <c r="U2770" t="s">
        <v>8316</v>
      </c>
    </row>
    <row r="2771" spans="1:21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s="12">
        <f>ROUND(E2771/D2771, 0)</f>
        <v>0</v>
      </c>
      <c r="G2771" t="s">
        <v>8220</v>
      </c>
      <c r="H2771" t="s">
        <v>8224</v>
      </c>
      <c r="I2771" t="s">
        <v>8246</v>
      </c>
      <c r="J2771">
        <v>1401997790</v>
      </c>
      <c r="K2771" s="9">
        <f>(J2771/86400) + DATE(1970,1,1)</f>
        <v>41795.826273148152</v>
      </c>
      <c r="L2771">
        <v>1397677790</v>
      </c>
      <c r="M2771" s="9">
        <f>(L2771/86400) + DATE(1970,1,1)</f>
        <v>41745.826273148152</v>
      </c>
      <c r="N2771" s="18">
        <f>YEAR(M2771)</f>
        <v>2014</v>
      </c>
      <c r="O2771" s="18">
        <f xml:space="preserve"> ROUND((J2771-L2771)/86400, 0)</f>
        <v>50</v>
      </c>
      <c r="P2771" t="b">
        <v>0</v>
      </c>
      <c r="Q2771">
        <v>2</v>
      </c>
      <c r="R2771" s="14">
        <f>IFERROR(ROUND(E2771/Q2771,2), "N/A")</f>
        <v>1</v>
      </c>
      <c r="S2771" t="b">
        <v>0</v>
      </c>
      <c r="T2771" t="s">
        <v>8280</v>
      </c>
      <c r="U2771" t="s">
        <v>8316</v>
      </c>
    </row>
    <row r="2772" spans="1:21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s="12">
        <f>ROUND(E2772/D2772, 0)</f>
        <v>0</v>
      </c>
      <c r="G2772" t="s">
        <v>8220</v>
      </c>
      <c r="H2772" t="s">
        <v>8223</v>
      </c>
      <c r="I2772" t="s">
        <v>8245</v>
      </c>
      <c r="J2772">
        <v>1395158130</v>
      </c>
      <c r="K2772" s="9">
        <f>(J2772/86400) + DATE(1970,1,1)</f>
        <v>41716.663541666669</v>
      </c>
      <c r="L2772">
        <v>1392569730</v>
      </c>
      <c r="M2772" s="9">
        <f>(L2772/86400) + DATE(1970,1,1)</f>
        <v>41686.705208333333</v>
      </c>
      <c r="N2772" s="18">
        <f>YEAR(M2772)</f>
        <v>2014</v>
      </c>
      <c r="O2772" s="18">
        <f xml:space="preserve"> ROUND((J2772-L2772)/86400, 0)</f>
        <v>30</v>
      </c>
      <c r="P2772" t="b">
        <v>0</v>
      </c>
      <c r="Q2772">
        <v>33</v>
      </c>
      <c r="R2772" s="14">
        <f>IFERROR(ROUND(E2772/Q2772,2), "N/A")</f>
        <v>63.1</v>
      </c>
      <c r="S2772" t="b">
        <v>0</v>
      </c>
      <c r="T2772" t="s">
        <v>8280</v>
      </c>
      <c r="U2772" t="s">
        <v>8316</v>
      </c>
    </row>
    <row r="2773" spans="1:21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s="12">
        <f>ROUND(E2773/D2773, 0)</f>
        <v>0</v>
      </c>
      <c r="G2773" t="s">
        <v>8220</v>
      </c>
      <c r="H2773" t="s">
        <v>8223</v>
      </c>
      <c r="I2773" t="s">
        <v>8245</v>
      </c>
      <c r="J2773">
        <v>1359738000</v>
      </c>
      <c r="K2773" s="9">
        <f>(J2773/86400) + DATE(1970,1,1)</f>
        <v>41306.708333333336</v>
      </c>
      <c r="L2773">
        <v>1355489140</v>
      </c>
      <c r="M2773" s="9">
        <f>(L2773/86400) + DATE(1970,1,1)</f>
        <v>41257.531712962962</v>
      </c>
      <c r="N2773" s="18">
        <f>YEAR(M2773)</f>
        <v>2012</v>
      </c>
      <c r="O2773" s="18">
        <f xml:space="preserve"> ROUND((J2773-L2773)/86400, 0)</f>
        <v>49</v>
      </c>
      <c r="P2773" t="b">
        <v>0</v>
      </c>
      <c r="Q2773">
        <v>0</v>
      </c>
      <c r="R2773" s="14" t="str">
        <f>IFERROR(ROUND(E2773/Q2773,2), "N/A")</f>
        <v>N/A</v>
      </c>
      <c r="S2773" t="b">
        <v>0</v>
      </c>
      <c r="T2773" t="s">
        <v>8280</v>
      </c>
      <c r="U2773" t="s">
        <v>8316</v>
      </c>
    </row>
    <row r="2774" spans="1:21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s="12">
        <f>ROUND(E2774/D2774, 0)</f>
        <v>0</v>
      </c>
      <c r="G2774" t="s">
        <v>8220</v>
      </c>
      <c r="H2774" t="s">
        <v>8223</v>
      </c>
      <c r="I2774" t="s">
        <v>8245</v>
      </c>
      <c r="J2774">
        <v>1381006294</v>
      </c>
      <c r="K2774" s="9">
        <f>(J2774/86400) + DATE(1970,1,1)</f>
        <v>41552.869143518517</v>
      </c>
      <c r="L2774">
        <v>1379710294</v>
      </c>
      <c r="M2774" s="9">
        <f>(L2774/86400) + DATE(1970,1,1)</f>
        <v>41537.869143518517</v>
      </c>
      <c r="N2774" s="18">
        <f>YEAR(M2774)</f>
        <v>2013</v>
      </c>
      <c r="O2774" s="18">
        <f xml:space="preserve"> ROUND((J2774-L2774)/86400, 0)</f>
        <v>15</v>
      </c>
      <c r="P2774" t="b">
        <v>0</v>
      </c>
      <c r="Q2774">
        <v>0</v>
      </c>
      <c r="R2774" s="14" t="str">
        <f>IFERROR(ROUND(E2774/Q2774,2), "N/A")</f>
        <v>N/A</v>
      </c>
      <c r="S2774" t="b">
        <v>0</v>
      </c>
      <c r="T2774" t="s">
        <v>8280</v>
      </c>
      <c r="U2774" t="s">
        <v>8316</v>
      </c>
    </row>
    <row r="2775" spans="1:21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s="12">
        <f>ROUND(E2775/D2775, 0)</f>
        <v>0</v>
      </c>
      <c r="G2775" t="s">
        <v>8220</v>
      </c>
      <c r="H2775" t="s">
        <v>8228</v>
      </c>
      <c r="I2775" t="s">
        <v>8250</v>
      </c>
      <c r="J2775">
        <v>1461530721</v>
      </c>
      <c r="K2775" s="9">
        <f>(J2775/86400) + DATE(1970,1,1)</f>
        <v>42484.86482638889</v>
      </c>
      <c r="L2775">
        <v>1460666721</v>
      </c>
      <c r="M2775" s="9">
        <f>(L2775/86400) + DATE(1970,1,1)</f>
        <v>42474.86482638889</v>
      </c>
      <c r="N2775" s="18">
        <f>YEAR(M2775)</f>
        <v>2016</v>
      </c>
      <c r="O2775" s="18">
        <f xml:space="preserve"> ROUND((J2775-L2775)/86400, 0)</f>
        <v>10</v>
      </c>
      <c r="P2775" t="b">
        <v>0</v>
      </c>
      <c r="Q2775">
        <v>1</v>
      </c>
      <c r="R2775" s="14">
        <f>IFERROR(ROUND(E2775/Q2775,2), "N/A")</f>
        <v>1</v>
      </c>
      <c r="S2775" t="b">
        <v>0</v>
      </c>
      <c r="T2775" t="s">
        <v>8280</v>
      </c>
      <c r="U2775" t="s">
        <v>8316</v>
      </c>
    </row>
    <row r="2776" spans="1:21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s="12">
        <f>ROUND(E2776/D2776, 0)</f>
        <v>0</v>
      </c>
      <c r="G2776" t="s">
        <v>8220</v>
      </c>
      <c r="H2776" t="s">
        <v>8223</v>
      </c>
      <c r="I2776" t="s">
        <v>8245</v>
      </c>
      <c r="J2776">
        <v>1362711728</v>
      </c>
      <c r="K2776" s="9">
        <f>(J2776/86400) + DATE(1970,1,1)</f>
        <v>41341.126481481479</v>
      </c>
      <c r="L2776">
        <v>1360119728</v>
      </c>
      <c r="M2776" s="9">
        <f>(L2776/86400) + DATE(1970,1,1)</f>
        <v>41311.126481481479</v>
      </c>
      <c r="N2776" s="18">
        <f>YEAR(M2776)</f>
        <v>2013</v>
      </c>
      <c r="O2776" s="18">
        <f xml:space="preserve"> ROUND((J2776-L2776)/86400, 0)</f>
        <v>30</v>
      </c>
      <c r="P2776" t="b">
        <v>0</v>
      </c>
      <c r="Q2776">
        <v>13</v>
      </c>
      <c r="R2776" s="14">
        <f>IFERROR(ROUND(E2776/Q2776,2), "N/A")</f>
        <v>43.85</v>
      </c>
      <c r="S2776" t="b">
        <v>0</v>
      </c>
      <c r="T2776" t="s">
        <v>8280</v>
      </c>
      <c r="U2776" t="s">
        <v>8316</v>
      </c>
    </row>
    <row r="2777" spans="1:21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s="12">
        <f>ROUND(E2777/D2777, 0)</f>
        <v>0</v>
      </c>
      <c r="G2777" t="s">
        <v>8220</v>
      </c>
      <c r="H2777" t="s">
        <v>8223</v>
      </c>
      <c r="I2777" t="s">
        <v>8245</v>
      </c>
      <c r="J2777">
        <v>1323994754</v>
      </c>
      <c r="K2777" s="9">
        <f>(J2777/86400) + DATE(1970,1,1)</f>
        <v>40893.013356481482</v>
      </c>
      <c r="L2777">
        <v>1321402754</v>
      </c>
      <c r="M2777" s="9">
        <f>(L2777/86400) + DATE(1970,1,1)</f>
        <v>40863.013356481482</v>
      </c>
      <c r="N2777" s="18">
        <f>YEAR(M2777)</f>
        <v>2011</v>
      </c>
      <c r="O2777" s="18">
        <f xml:space="preserve"> ROUND((J2777-L2777)/86400, 0)</f>
        <v>30</v>
      </c>
      <c r="P2777" t="b">
        <v>0</v>
      </c>
      <c r="Q2777">
        <v>2</v>
      </c>
      <c r="R2777" s="14">
        <f>IFERROR(ROUND(E2777/Q2777,2), "N/A")</f>
        <v>75</v>
      </c>
      <c r="S2777" t="b">
        <v>0</v>
      </c>
      <c r="T2777" t="s">
        <v>8280</v>
      </c>
      <c r="U2777" t="s">
        <v>8316</v>
      </c>
    </row>
    <row r="2778" spans="1:21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s="12">
        <f>ROUND(E2778/D2778, 0)</f>
        <v>0</v>
      </c>
      <c r="G2778" t="s">
        <v>8220</v>
      </c>
      <c r="H2778" t="s">
        <v>8223</v>
      </c>
      <c r="I2778" t="s">
        <v>8245</v>
      </c>
      <c r="J2778">
        <v>1434092876</v>
      </c>
      <c r="K2778" s="9">
        <f>(J2778/86400) + DATE(1970,1,1)</f>
        <v>42167.297175925924</v>
      </c>
      <c r="L2778">
        <v>1431414476</v>
      </c>
      <c r="M2778" s="9">
        <f>(L2778/86400) + DATE(1970,1,1)</f>
        <v>42136.297175925924</v>
      </c>
      <c r="N2778" s="18">
        <f>YEAR(M2778)</f>
        <v>2015</v>
      </c>
      <c r="O2778" s="18">
        <f xml:space="preserve"> ROUND((J2778-L2778)/86400, 0)</f>
        <v>31</v>
      </c>
      <c r="P2778" t="b">
        <v>0</v>
      </c>
      <c r="Q2778">
        <v>36</v>
      </c>
      <c r="R2778" s="14">
        <f>IFERROR(ROUND(E2778/Q2778,2), "N/A")</f>
        <v>45.97</v>
      </c>
      <c r="S2778" t="b">
        <v>0</v>
      </c>
      <c r="T2778" t="s">
        <v>8280</v>
      </c>
      <c r="U2778" t="s">
        <v>8316</v>
      </c>
    </row>
    <row r="2779" spans="1:21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s="12">
        <f>ROUND(E2779/D2779, 0)</f>
        <v>0</v>
      </c>
      <c r="G2779" t="s">
        <v>8220</v>
      </c>
      <c r="H2779" t="s">
        <v>8223</v>
      </c>
      <c r="I2779" t="s">
        <v>8245</v>
      </c>
      <c r="J2779">
        <v>1437149004</v>
      </c>
      <c r="K2779" s="9">
        <f>(J2779/86400) + DATE(1970,1,1)</f>
        <v>42202.669027777782</v>
      </c>
      <c r="L2779">
        <v>1434557004</v>
      </c>
      <c r="M2779" s="9">
        <f>(L2779/86400) + DATE(1970,1,1)</f>
        <v>42172.669027777782</v>
      </c>
      <c r="N2779" s="18">
        <f>YEAR(M2779)</f>
        <v>2015</v>
      </c>
      <c r="O2779" s="18">
        <f xml:space="preserve"> ROUND((J2779-L2779)/86400, 0)</f>
        <v>30</v>
      </c>
      <c r="P2779" t="b">
        <v>0</v>
      </c>
      <c r="Q2779">
        <v>1</v>
      </c>
      <c r="R2779" s="14">
        <f>IFERROR(ROUND(E2779/Q2779,2), "N/A")</f>
        <v>10</v>
      </c>
      <c r="S2779" t="b">
        <v>0</v>
      </c>
      <c r="T2779" t="s">
        <v>8280</v>
      </c>
      <c r="U2779" t="s">
        <v>8316</v>
      </c>
    </row>
    <row r="2780" spans="1:21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s="12">
        <f>ROUND(E2780/D2780, 0)</f>
        <v>0</v>
      </c>
      <c r="G2780" t="s">
        <v>8220</v>
      </c>
      <c r="H2780" t="s">
        <v>8223</v>
      </c>
      <c r="I2780" t="s">
        <v>8245</v>
      </c>
      <c r="J2780">
        <v>1409009306</v>
      </c>
      <c r="K2780" s="9">
        <f>(J2780/86400) + DATE(1970,1,1)</f>
        <v>41876.978078703702</v>
      </c>
      <c r="L2780">
        <v>1406417306</v>
      </c>
      <c r="M2780" s="9">
        <f>(L2780/86400) + DATE(1970,1,1)</f>
        <v>41846.978078703702</v>
      </c>
      <c r="N2780" s="18">
        <f>YEAR(M2780)</f>
        <v>2014</v>
      </c>
      <c r="O2780" s="18">
        <f xml:space="preserve"> ROUND((J2780-L2780)/86400, 0)</f>
        <v>30</v>
      </c>
      <c r="P2780" t="b">
        <v>0</v>
      </c>
      <c r="Q2780">
        <v>15</v>
      </c>
      <c r="R2780" s="14">
        <f>IFERROR(ROUND(E2780/Q2780,2), "N/A")</f>
        <v>93.67</v>
      </c>
      <c r="S2780" t="b">
        <v>0</v>
      </c>
      <c r="T2780" t="s">
        <v>8280</v>
      </c>
      <c r="U2780" t="s">
        <v>8316</v>
      </c>
    </row>
    <row r="2781" spans="1:21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s="12">
        <f>ROUND(E2781/D2781, 0)</f>
        <v>0</v>
      </c>
      <c r="G2781" t="s">
        <v>8220</v>
      </c>
      <c r="H2781" t="s">
        <v>8223</v>
      </c>
      <c r="I2781" t="s">
        <v>8245</v>
      </c>
      <c r="J2781">
        <v>1448204621</v>
      </c>
      <c r="K2781" s="9">
        <f>(J2781/86400) + DATE(1970,1,1)</f>
        <v>42330.627557870372</v>
      </c>
      <c r="L2781">
        <v>1445609021</v>
      </c>
      <c r="M2781" s="9">
        <f>(L2781/86400) + DATE(1970,1,1)</f>
        <v>42300.585891203707</v>
      </c>
      <c r="N2781" s="18">
        <f>YEAR(M2781)</f>
        <v>2015</v>
      </c>
      <c r="O2781" s="18">
        <f xml:space="preserve"> ROUND((J2781-L2781)/86400, 0)</f>
        <v>30</v>
      </c>
      <c r="P2781" t="b">
        <v>0</v>
      </c>
      <c r="Q2781">
        <v>1</v>
      </c>
      <c r="R2781" s="14">
        <f>IFERROR(ROUND(E2781/Q2781,2), "N/A")</f>
        <v>53</v>
      </c>
      <c r="S2781" t="b">
        <v>0</v>
      </c>
      <c r="T2781" t="s">
        <v>8280</v>
      </c>
      <c r="U2781" t="s">
        <v>8316</v>
      </c>
    </row>
    <row r="2782" spans="1:21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s="12">
        <f>ROUND(E2782/D2782, 0)</f>
        <v>0</v>
      </c>
      <c r="G2782" t="s">
        <v>8220</v>
      </c>
      <c r="H2782" t="s">
        <v>8236</v>
      </c>
      <c r="I2782" t="s">
        <v>8248</v>
      </c>
      <c r="J2782">
        <v>1489142688</v>
      </c>
      <c r="K2782" s="9">
        <f>(J2782/86400) + DATE(1970,1,1)</f>
        <v>42804.447777777779</v>
      </c>
      <c r="L2782">
        <v>1486550688</v>
      </c>
      <c r="M2782" s="9">
        <f>(L2782/86400) + DATE(1970,1,1)</f>
        <v>42774.447777777779</v>
      </c>
      <c r="N2782" s="18">
        <f>YEAR(M2782)</f>
        <v>2017</v>
      </c>
      <c r="O2782" s="18">
        <f xml:space="preserve"> ROUND((J2782-L2782)/86400, 0)</f>
        <v>30</v>
      </c>
      <c r="P2782" t="b">
        <v>0</v>
      </c>
      <c r="Q2782">
        <v>0</v>
      </c>
      <c r="R2782" s="14" t="str">
        <f>IFERROR(ROUND(E2782/Q2782,2), "N/A")</f>
        <v>N/A</v>
      </c>
      <c r="S2782" t="b">
        <v>0</v>
      </c>
      <c r="T2782" t="s">
        <v>8280</v>
      </c>
      <c r="U2782" t="s">
        <v>8316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s="12">
        <f>ROUND(E2783/D2783, 0)</f>
        <v>1</v>
      </c>
      <c r="G2783" t="s">
        <v>8218</v>
      </c>
      <c r="H2783" t="s">
        <v>8223</v>
      </c>
      <c r="I2783" t="s">
        <v>8245</v>
      </c>
      <c r="J2783">
        <v>1423724400</v>
      </c>
      <c r="K2783" s="9">
        <f>(J2783/86400) + DATE(1970,1,1)</f>
        <v>42047.291666666672</v>
      </c>
      <c r="L2783">
        <v>1421274954</v>
      </c>
      <c r="M2783" s="9">
        <f>(L2783/86400) + DATE(1970,1,1)</f>
        <v>42018.94159722222</v>
      </c>
      <c r="N2783" s="18">
        <f>YEAR(M2783)</f>
        <v>2015</v>
      </c>
      <c r="O2783" s="18">
        <f xml:space="preserve"> ROUND((J2783-L2783)/86400, 0)</f>
        <v>28</v>
      </c>
      <c r="P2783" t="b">
        <v>0</v>
      </c>
      <c r="Q2783">
        <v>28</v>
      </c>
      <c r="R2783" s="14">
        <f>IFERROR(ROUND(E2783/Q2783,2), "N/A")</f>
        <v>47</v>
      </c>
      <c r="S2783" t="b">
        <v>1</v>
      </c>
      <c r="T2783" t="s">
        <v>8275</v>
      </c>
      <c r="U2783" t="s">
        <v>8276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s="12">
        <f>ROUND(E2784/D2784, 0)</f>
        <v>1</v>
      </c>
      <c r="G2784" t="s">
        <v>8218</v>
      </c>
      <c r="H2784" t="s">
        <v>8223</v>
      </c>
      <c r="I2784" t="s">
        <v>8245</v>
      </c>
      <c r="J2784">
        <v>1424149140</v>
      </c>
      <c r="K2784" s="9">
        <f>(J2784/86400) + DATE(1970,1,1)</f>
        <v>42052.207638888889</v>
      </c>
      <c r="L2784">
        <v>1421964718</v>
      </c>
      <c r="M2784" s="9">
        <f>(L2784/86400) + DATE(1970,1,1)</f>
        <v>42026.924976851849</v>
      </c>
      <c r="N2784" s="18">
        <f>YEAR(M2784)</f>
        <v>2015</v>
      </c>
      <c r="O2784" s="18">
        <f xml:space="preserve"> ROUND((J2784-L2784)/86400, 0)</f>
        <v>25</v>
      </c>
      <c r="P2784" t="b">
        <v>0</v>
      </c>
      <c r="Q2784">
        <v>18</v>
      </c>
      <c r="R2784" s="14">
        <f>IFERROR(ROUND(E2784/Q2784,2), "N/A")</f>
        <v>66.67</v>
      </c>
      <c r="S2784" t="b">
        <v>1</v>
      </c>
      <c r="T2784" t="s">
        <v>8275</v>
      </c>
      <c r="U2784" t="s">
        <v>8276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s="12">
        <f>ROUND(E2785/D2785, 0)</f>
        <v>1</v>
      </c>
      <c r="G2785" t="s">
        <v>8218</v>
      </c>
      <c r="H2785" t="s">
        <v>8224</v>
      </c>
      <c r="I2785" t="s">
        <v>8246</v>
      </c>
      <c r="J2785">
        <v>1429793446</v>
      </c>
      <c r="K2785" s="9">
        <f>(J2785/86400) + DATE(1970,1,1)</f>
        <v>42117.535254629634</v>
      </c>
      <c r="L2785">
        <v>1428583846</v>
      </c>
      <c r="M2785" s="9">
        <f>(L2785/86400) + DATE(1970,1,1)</f>
        <v>42103.535254629634</v>
      </c>
      <c r="N2785" s="18">
        <f>YEAR(M2785)</f>
        <v>2015</v>
      </c>
      <c r="O2785" s="18">
        <f xml:space="preserve"> ROUND((J2785-L2785)/86400, 0)</f>
        <v>14</v>
      </c>
      <c r="P2785" t="b">
        <v>0</v>
      </c>
      <c r="Q2785">
        <v>61</v>
      </c>
      <c r="R2785" s="14">
        <f>IFERROR(ROUND(E2785/Q2785,2), "N/A")</f>
        <v>18.77</v>
      </c>
      <c r="S2785" t="b">
        <v>1</v>
      </c>
      <c r="T2785" t="s">
        <v>8275</v>
      </c>
      <c r="U2785" t="s">
        <v>8276</v>
      </c>
    </row>
    <row r="2786" spans="1:21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s="12">
        <f>ROUND(E2786/D2786, 0)</f>
        <v>1</v>
      </c>
      <c r="G2786" t="s">
        <v>8218</v>
      </c>
      <c r="H2786" t="s">
        <v>8223</v>
      </c>
      <c r="I2786" t="s">
        <v>8245</v>
      </c>
      <c r="J2786">
        <v>1414608843</v>
      </c>
      <c r="K2786" s="9">
        <f>(J2786/86400) + DATE(1970,1,1)</f>
        <v>41941.787534722222</v>
      </c>
      <c r="L2786">
        <v>1412794443</v>
      </c>
      <c r="M2786" s="9">
        <f>(L2786/86400) + DATE(1970,1,1)</f>
        <v>41920.787534722222</v>
      </c>
      <c r="N2786" s="18">
        <f>YEAR(M2786)</f>
        <v>2014</v>
      </c>
      <c r="O2786" s="18">
        <f xml:space="preserve"> ROUND((J2786-L2786)/86400, 0)</f>
        <v>21</v>
      </c>
      <c r="P2786" t="b">
        <v>0</v>
      </c>
      <c r="Q2786">
        <v>108</v>
      </c>
      <c r="R2786" s="14">
        <f>IFERROR(ROUND(E2786/Q2786,2), "N/A")</f>
        <v>66.11</v>
      </c>
      <c r="S2786" t="b">
        <v>1</v>
      </c>
      <c r="T2786" t="s">
        <v>8275</v>
      </c>
      <c r="U2786" t="s">
        <v>8276</v>
      </c>
    </row>
    <row r="2787" spans="1:21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s="12">
        <f>ROUND(E2787/D2787, 0)</f>
        <v>1</v>
      </c>
      <c r="G2787" t="s">
        <v>8218</v>
      </c>
      <c r="H2787" t="s">
        <v>8223</v>
      </c>
      <c r="I2787" t="s">
        <v>8245</v>
      </c>
      <c r="J2787">
        <v>1470430800</v>
      </c>
      <c r="K2787" s="9">
        <f>(J2787/86400) + DATE(1970,1,1)</f>
        <v>42587.875</v>
      </c>
      <c r="L2787">
        <v>1467865967</v>
      </c>
      <c r="M2787" s="9">
        <f>(L2787/86400) + DATE(1970,1,1)</f>
        <v>42558.189432870371</v>
      </c>
      <c r="N2787" s="18">
        <f>YEAR(M2787)</f>
        <v>2016</v>
      </c>
      <c r="O2787" s="18">
        <f xml:space="preserve"> ROUND((J2787-L2787)/86400, 0)</f>
        <v>30</v>
      </c>
      <c r="P2787" t="b">
        <v>0</v>
      </c>
      <c r="Q2787">
        <v>142</v>
      </c>
      <c r="R2787" s="14">
        <f>IFERROR(ROUND(E2787/Q2787,2), "N/A")</f>
        <v>36.86</v>
      </c>
      <c r="S2787" t="b">
        <v>1</v>
      </c>
      <c r="T2787" t="s">
        <v>8275</v>
      </c>
      <c r="U2787" t="s">
        <v>8276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s="12">
        <f>ROUND(E2788/D2788, 0)</f>
        <v>1</v>
      </c>
      <c r="G2788" t="s">
        <v>8218</v>
      </c>
      <c r="H2788" t="s">
        <v>8224</v>
      </c>
      <c r="I2788" t="s">
        <v>8246</v>
      </c>
      <c r="J2788">
        <v>1404913180</v>
      </c>
      <c r="K2788" s="9">
        <f>(J2788/86400) + DATE(1970,1,1)</f>
        <v>41829.569212962961</v>
      </c>
      <c r="L2788">
        <v>1403703580</v>
      </c>
      <c r="M2788" s="9">
        <f>(L2788/86400) + DATE(1970,1,1)</f>
        <v>41815.569212962961</v>
      </c>
      <c r="N2788" s="18">
        <f>YEAR(M2788)</f>
        <v>2014</v>
      </c>
      <c r="O2788" s="18">
        <f xml:space="preserve"> ROUND((J2788-L2788)/86400, 0)</f>
        <v>14</v>
      </c>
      <c r="P2788" t="b">
        <v>0</v>
      </c>
      <c r="Q2788">
        <v>74</v>
      </c>
      <c r="R2788" s="14">
        <f>IFERROR(ROUND(E2788/Q2788,2), "N/A")</f>
        <v>39.81</v>
      </c>
      <c r="S2788" t="b">
        <v>1</v>
      </c>
      <c r="T2788" t="s">
        <v>8275</v>
      </c>
      <c r="U2788" t="s">
        <v>8276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s="12">
        <f>ROUND(E2789/D2789, 0)</f>
        <v>1</v>
      </c>
      <c r="G2789" t="s">
        <v>8218</v>
      </c>
      <c r="H2789" t="s">
        <v>8223</v>
      </c>
      <c r="I2789" t="s">
        <v>8245</v>
      </c>
      <c r="J2789">
        <v>1405658752</v>
      </c>
      <c r="K2789" s="9">
        <f>(J2789/86400) + DATE(1970,1,1)</f>
        <v>41838.198518518519</v>
      </c>
      <c r="L2789">
        <v>1403066752</v>
      </c>
      <c r="M2789" s="9">
        <f>(L2789/86400) + DATE(1970,1,1)</f>
        <v>41808.198518518519</v>
      </c>
      <c r="N2789" s="18">
        <f>YEAR(M2789)</f>
        <v>2014</v>
      </c>
      <c r="O2789" s="18">
        <f xml:space="preserve"> ROUND((J2789-L2789)/86400, 0)</f>
        <v>30</v>
      </c>
      <c r="P2789" t="b">
        <v>0</v>
      </c>
      <c r="Q2789">
        <v>38</v>
      </c>
      <c r="R2789" s="14">
        <f>IFERROR(ROUND(E2789/Q2789,2), "N/A")</f>
        <v>31.5</v>
      </c>
      <c r="S2789" t="b">
        <v>1</v>
      </c>
      <c r="T2789" t="s">
        <v>8275</v>
      </c>
      <c r="U2789" t="s">
        <v>8276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s="12">
        <f>ROUND(E2790/D2790, 0)</f>
        <v>1</v>
      </c>
      <c r="G2790" t="s">
        <v>8218</v>
      </c>
      <c r="H2790" t="s">
        <v>8223</v>
      </c>
      <c r="I2790" t="s">
        <v>8245</v>
      </c>
      <c r="J2790">
        <v>1469811043</v>
      </c>
      <c r="K2790" s="9">
        <f>(J2790/86400) + DATE(1970,1,1)</f>
        <v>42580.701886574076</v>
      </c>
      <c r="L2790">
        <v>1467219043</v>
      </c>
      <c r="M2790" s="9">
        <f>(L2790/86400) + DATE(1970,1,1)</f>
        <v>42550.701886574076</v>
      </c>
      <c r="N2790" s="18">
        <f>YEAR(M2790)</f>
        <v>2016</v>
      </c>
      <c r="O2790" s="18">
        <f xml:space="preserve"> ROUND((J2790-L2790)/86400, 0)</f>
        <v>30</v>
      </c>
      <c r="P2790" t="b">
        <v>0</v>
      </c>
      <c r="Q2790">
        <v>20</v>
      </c>
      <c r="R2790" s="14">
        <f>IFERROR(ROUND(E2790/Q2790,2), "N/A")</f>
        <v>102.5</v>
      </c>
      <c r="S2790" t="b">
        <v>1</v>
      </c>
      <c r="T2790" t="s">
        <v>8275</v>
      </c>
      <c r="U2790" t="s">
        <v>8276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s="12">
        <f>ROUND(E2791/D2791, 0)</f>
        <v>1</v>
      </c>
      <c r="G2791" t="s">
        <v>8218</v>
      </c>
      <c r="H2791" t="s">
        <v>8223</v>
      </c>
      <c r="I2791" t="s">
        <v>8245</v>
      </c>
      <c r="J2791">
        <v>1426132800</v>
      </c>
      <c r="K2791" s="9">
        <f>(J2791/86400) + DATE(1970,1,1)</f>
        <v>42075.166666666672</v>
      </c>
      <c r="L2791">
        <v>1424477934</v>
      </c>
      <c r="M2791" s="9">
        <f>(L2791/86400) + DATE(1970,1,1)</f>
        <v>42056.013124999998</v>
      </c>
      <c r="N2791" s="18">
        <f>YEAR(M2791)</f>
        <v>2015</v>
      </c>
      <c r="O2791" s="18">
        <f xml:space="preserve"> ROUND((J2791-L2791)/86400, 0)</f>
        <v>19</v>
      </c>
      <c r="P2791" t="b">
        <v>0</v>
      </c>
      <c r="Q2791">
        <v>24</v>
      </c>
      <c r="R2791" s="14">
        <f>IFERROR(ROUND(E2791/Q2791,2), "N/A")</f>
        <v>126.46</v>
      </c>
      <c r="S2791" t="b">
        <v>1</v>
      </c>
      <c r="T2791" t="s">
        <v>8275</v>
      </c>
      <c r="U2791" t="s">
        <v>8276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s="12">
        <f>ROUND(E2792/D2792, 0)</f>
        <v>1</v>
      </c>
      <c r="G2792" t="s">
        <v>8218</v>
      </c>
      <c r="H2792" t="s">
        <v>8223</v>
      </c>
      <c r="I2792" t="s">
        <v>8245</v>
      </c>
      <c r="J2792">
        <v>1423693903</v>
      </c>
      <c r="K2792" s="9">
        <f>(J2792/86400) + DATE(1970,1,1)</f>
        <v>42046.938692129625</v>
      </c>
      <c r="L2792">
        <v>1421101903</v>
      </c>
      <c r="M2792" s="9">
        <f>(L2792/86400) + DATE(1970,1,1)</f>
        <v>42016.938692129625</v>
      </c>
      <c r="N2792" s="18">
        <f>YEAR(M2792)</f>
        <v>2015</v>
      </c>
      <c r="O2792" s="18">
        <f xml:space="preserve"> ROUND((J2792-L2792)/86400, 0)</f>
        <v>30</v>
      </c>
      <c r="P2792" t="b">
        <v>0</v>
      </c>
      <c r="Q2792">
        <v>66</v>
      </c>
      <c r="R2792" s="14">
        <f>IFERROR(ROUND(E2792/Q2792,2), "N/A")</f>
        <v>47.88</v>
      </c>
      <c r="S2792" t="b">
        <v>1</v>
      </c>
      <c r="T2792" t="s">
        <v>8275</v>
      </c>
      <c r="U2792" t="s">
        <v>8276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s="12">
        <f>ROUND(E2793/D2793, 0)</f>
        <v>1</v>
      </c>
      <c r="G2793" t="s">
        <v>8218</v>
      </c>
      <c r="H2793" t="s">
        <v>8223</v>
      </c>
      <c r="I2793" t="s">
        <v>8245</v>
      </c>
      <c r="J2793">
        <v>1473393600</v>
      </c>
      <c r="K2793" s="9">
        <f>(J2793/86400) + DATE(1970,1,1)</f>
        <v>42622.166666666672</v>
      </c>
      <c r="L2793">
        <v>1470778559</v>
      </c>
      <c r="M2793" s="9">
        <f>(L2793/86400) + DATE(1970,1,1)</f>
        <v>42591.899988425925</v>
      </c>
      <c r="N2793" s="18">
        <f>YEAR(M2793)</f>
        <v>2016</v>
      </c>
      <c r="O2793" s="18">
        <f xml:space="preserve"> ROUND((J2793-L2793)/86400, 0)</f>
        <v>30</v>
      </c>
      <c r="P2793" t="b">
        <v>0</v>
      </c>
      <c r="Q2793">
        <v>28</v>
      </c>
      <c r="R2793" s="14">
        <f>IFERROR(ROUND(E2793/Q2793,2), "N/A")</f>
        <v>73.209999999999994</v>
      </c>
      <c r="S2793" t="b">
        <v>1</v>
      </c>
      <c r="T2793" t="s">
        <v>8275</v>
      </c>
      <c r="U2793" t="s">
        <v>8276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s="12">
        <f>ROUND(E2794/D2794, 0)</f>
        <v>1</v>
      </c>
      <c r="G2794" t="s">
        <v>8218</v>
      </c>
      <c r="H2794" t="s">
        <v>8223</v>
      </c>
      <c r="I2794" t="s">
        <v>8245</v>
      </c>
      <c r="J2794">
        <v>1439357559</v>
      </c>
      <c r="K2794" s="9">
        <f>(J2794/86400) + DATE(1970,1,1)</f>
        <v>42228.231006944443</v>
      </c>
      <c r="L2794">
        <v>1435469559</v>
      </c>
      <c r="M2794" s="9">
        <f>(L2794/86400) + DATE(1970,1,1)</f>
        <v>42183.231006944443</v>
      </c>
      <c r="N2794" s="18">
        <f>YEAR(M2794)</f>
        <v>2015</v>
      </c>
      <c r="O2794" s="18">
        <f xml:space="preserve"> ROUND((J2794-L2794)/86400, 0)</f>
        <v>45</v>
      </c>
      <c r="P2794" t="b">
        <v>0</v>
      </c>
      <c r="Q2794">
        <v>24</v>
      </c>
      <c r="R2794" s="14">
        <f>IFERROR(ROUND(E2794/Q2794,2), "N/A")</f>
        <v>89.67</v>
      </c>
      <c r="S2794" t="b">
        <v>1</v>
      </c>
      <c r="T2794" t="s">
        <v>8275</v>
      </c>
      <c r="U2794" t="s">
        <v>8276</v>
      </c>
    </row>
    <row r="2795" spans="1:21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s="12">
        <f>ROUND(E2795/D2795, 0)</f>
        <v>1</v>
      </c>
      <c r="G2795" t="s">
        <v>8218</v>
      </c>
      <c r="H2795" t="s">
        <v>8225</v>
      </c>
      <c r="I2795" t="s">
        <v>8247</v>
      </c>
      <c r="J2795">
        <v>1437473005</v>
      </c>
      <c r="K2795" s="9">
        <f>(J2795/86400) + DATE(1970,1,1)</f>
        <v>42206.419039351851</v>
      </c>
      <c r="L2795">
        <v>1434881005</v>
      </c>
      <c r="M2795" s="9">
        <f>(L2795/86400) + DATE(1970,1,1)</f>
        <v>42176.419039351851</v>
      </c>
      <c r="N2795" s="18">
        <f>YEAR(M2795)</f>
        <v>2015</v>
      </c>
      <c r="O2795" s="18">
        <f xml:space="preserve"> ROUND((J2795-L2795)/86400, 0)</f>
        <v>30</v>
      </c>
      <c r="P2795" t="b">
        <v>0</v>
      </c>
      <c r="Q2795">
        <v>73</v>
      </c>
      <c r="R2795" s="14">
        <f>IFERROR(ROUND(E2795/Q2795,2), "N/A")</f>
        <v>151.46</v>
      </c>
      <c r="S2795" t="b">
        <v>1</v>
      </c>
      <c r="T2795" t="s">
        <v>8275</v>
      </c>
      <c r="U2795" t="s">
        <v>8276</v>
      </c>
    </row>
    <row r="2796" spans="1:21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s="12">
        <f>ROUND(E2796/D2796, 0)</f>
        <v>2</v>
      </c>
      <c r="G2796" t="s">
        <v>8218</v>
      </c>
      <c r="H2796" t="s">
        <v>8224</v>
      </c>
      <c r="I2796" t="s">
        <v>8246</v>
      </c>
      <c r="J2796">
        <v>1457031600</v>
      </c>
      <c r="K2796" s="9">
        <f>(J2796/86400) + DATE(1970,1,1)</f>
        <v>42432.791666666672</v>
      </c>
      <c r="L2796">
        <v>1455640559</v>
      </c>
      <c r="M2796" s="9">
        <f>(L2796/86400) + DATE(1970,1,1)</f>
        <v>42416.691655092596</v>
      </c>
      <c r="N2796" s="18">
        <f>YEAR(M2796)</f>
        <v>2016</v>
      </c>
      <c r="O2796" s="18">
        <f xml:space="preserve"> ROUND((J2796-L2796)/86400, 0)</f>
        <v>16</v>
      </c>
      <c r="P2796" t="b">
        <v>0</v>
      </c>
      <c r="Q2796">
        <v>3</v>
      </c>
      <c r="R2796" s="14">
        <f>IFERROR(ROUND(E2796/Q2796,2), "N/A")</f>
        <v>25</v>
      </c>
      <c r="S2796" t="b">
        <v>1</v>
      </c>
      <c r="T2796" t="s">
        <v>8275</v>
      </c>
      <c r="U2796" t="s">
        <v>8276</v>
      </c>
    </row>
    <row r="2797" spans="1:21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s="12">
        <f>ROUND(E2797/D2797, 0)</f>
        <v>1</v>
      </c>
      <c r="G2797" t="s">
        <v>8218</v>
      </c>
      <c r="H2797" t="s">
        <v>8223</v>
      </c>
      <c r="I2797" t="s">
        <v>8245</v>
      </c>
      <c r="J2797">
        <v>1402095600</v>
      </c>
      <c r="K2797" s="9">
        <f>(J2797/86400) + DATE(1970,1,1)</f>
        <v>41796.958333333336</v>
      </c>
      <c r="L2797">
        <v>1400675841</v>
      </c>
      <c r="M2797" s="9">
        <f>(L2797/86400) + DATE(1970,1,1)</f>
        <v>41780.525937500002</v>
      </c>
      <c r="N2797" s="18">
        <f>YEAR(M2797)</f>
        <v>2014</v>
      </c>
      <c r="O2797" s="18">
        <f xml:space="preserve"> ROUND((J2797-L2797)/86400, 0)</f>
        <v>16</v>
      </c>
      <c r="P2797" t="b">
        <v>0</v>
      </c>
      <c r="Q2797">
        <v>20</v>
      </c>
      <c r="R2797" s="14">
        <f>IFERROR(ROUND(E2797/Q2797,2), "N/A")</f>
        <v>36.5</v>
      </c>
      <c r="S2797" t="b">
        <v>1</v>
      </c>
      <c r="T2797" t="s">
        <v>8275</v>
      </c>
      <c r="U2797" t="s">
        <v>8276</v>
      </c>
    </row>
    <row r="2798" spans="1:21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s="12">
        <f>ROUND(E2798/D2798, 0)</f>
        <v>1</v>
      </c>
      <c r="G2798" t="s">
        <v>8218</v>
      </c>
      <c r="H2798" t="s">
        <v>8224</v>
      </c>
      <c r="I2798" t="s">
        <v>8246</v>
      </c>
      <c r="J2798">
        <v>1404564028</v>
      </c>
      <c r="K2798" s="9">
        <f>(J2798/86400) + DATE(1970,1,1)</f>
        <v>41825.528101851851</v>
      </c>
      <c r="L2798">
        <v>1401972028</v>
      </c>
      <c r="M2798" s="9">
        <f>(L2798/86400) + DATE(1970,1,1)</f>
        <v>41795.528101851851</v>
      </c>
      <c r="N2798" s="18">
        <f>YEAR(M2798)</f>
        <v>2014</v>
      </c>
      <c r="O2798" s="18">
        <f xml:space="preserve"> ROUND((J2798-L2798)/86400, 0)</f>
        <v>30</v>
      </c>
      <c r="P2798" t="b">
        <v>0</v>
      </c>
      <c r="Q2798">
        <v>21</v>
      </c>
      <c r="R2798" s="14">
        <f>IFERROR(ROUND(E2798/Q2798,2), "N/A")</f>
        <v>44</v>
      </c>
      <c r="S2798" t="b">
        <v>1</v>
      </c>
      <c r="T2798" t="s">
        <v>8275</v>
      </c>
      <c r="U2798" t="s">
        <v>8276</v>
      </c>
    </row>
    <row r="2799" spans="1:21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s="12">
        <f>ROUND(E2799/D2799, 0)</f>
        <v>1</v>
      </c>
      <c r="G2799" t="s">
        <v>8218</v>
      </c>
      <c r="H2799" t="s">
        <v>8224</v>
      </c>
      <c r="I2799" t="s">
        <v>8246</v>
      </c>
      <c r="J2799">
        <v>1404858840</v>
      </c>
      <c r="K2799" s="9">
        <f>(J2799/86400) + DATE(1970,1,1)</f>
        <v>41828.94027777778</v>
      </c>
      <c r="L2799">
        <v>1402266840</v>
      </c>
      <c r="M2799" s="9">
        <f>(L2799/86400) + DATE(1970,1,1)</f>
        <v>41798.94027777778</v>
      </c>
      <c r="N2799" s="18">
        <f>YEAR(M2799)</f>
        <v>2014</v>
      </c>
      <c r="O2799" s="18">
        <f xml:space="preserve"> ROUND((J2799-L2799)/86400, 0)</f>
        <v>30</v>
      </c>
      <c r="P2799" t="b">
        <v>0</v>
      </c>
      <c r="Q2799">
        <v>94</v>
      </c>
      <c r="R2799" s="14">
        <f>IFERROR(ROUND(E2799/Q2799,2), "N/A")</f>
        <v>87.36</v>
      </c>
      <c r="S2799" t="b">
        <v>1</v>
      </c>
      <c r="T2799" t="s">
        <v>8275</v>
      </c>
      <c r="U2799" t="s">
        <v>8276</v>
      </c>
    </row>
    <row r="2800" spans="1:21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s="12">
        <f>ROUND(E2800/D2800, 0)</f>
        <v>1</v>
      </c>
      <c r="G2800" t="s">
        <v>8218</v>
      </c>
      <c r="H2800" t="s">
        <v>8224</v>
      </c>
      <c r="I2800" t="s">
        <v>8246</v>
      </c>
      <c r="J2800">
        <v>1438358400</v>
      </c>
      <c r="K2800" s="9">
        <f>(J2800/86400) + DATE(1970,1,1)</f>
        <v>42216.666666666672</v>
      </c>
      <c r="L2800">
        <v>1437063121</v>
      </c>
      <c r="M2800" s="9">
        <f>(L2800/86400) + DATE(1970,1,1)</f>
        <v>42201.675011574072</v>
      </c>
      <c r="N2800" s="18">
        <f>YEAR(M2800)</f>
        <v>2015</v>
      </c>
      <c r="O2800" s="18">
        <f xml:space="preserve"> ROUND((J2800-L2800)/86400, 0)</f>
        <v>15</v>
      </c>
      <c r="P2800" t="b">
        <v>0</v>
      </c>
      <c r="Q2800">
        <v>139</v>
      </c>
      <c r="R2800" s="14">
        <f>IFERROR(ROUND(E2800/Q2800,2), "N/A")</f>
        <v>36.47</v>
      </c>
      <c r="S2800" t="b">
        <v>1</v>
      </c>
      <c r="T2800" t="s">
        <v>8275</v>
      </c>
      <c r="U2800" t="s">
        <v>8276</v>
      </c>
    </row>
    <row r="2801" spans="1:21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s="12">
        <f>ROUND(E2801/D2801, 0)</f>
        <v>1</v>
      </c>
      <c r="G2801" t="s">
        <v>8218</v>
      </c>
      <c r="H2801" t="s">
        <v>8224</v>
      </c>
      <c r="I2801" t="s">
        <v>8246</v>
      </c>
      <c r="J2801">
        <v>1466179200</v>
      </c>
      <c r="K2801" s="9">
        <f>(J2801/86400) + DATE(1970,1,1)</f>
        <v>42538.666666666672</v>
      </c>
      <c r="L2801">
        <v>1463466070</v>
      </c>
      <c r="M2801" s="9">
        <f>(L2801/86400) + DATE(1970,1,1)</f>
        <v>42507.264699074076</v>
      </c>
      <c r="N2801" s="18">
        <f>YEAR(M2801)</f>
        <v>2016</v>
      </c>
      <c r="O2801" s="18">
        <f xml:space="preserve"> ROUND((J2801-L2801)/86400, 0)</f>
        <v>31</v>
      </c>
      <c r="P2801" t="b">
        <v>0</v>
      </c>
      <c r="Q2801">
        <v>130</v>
      </c>
      <c r="R2801" s="14">
        <f>IFERROR(ROUND(E2801/Q2801,2), "N/A")</f>
        <v>44.86</v>
      </c>
      <c r="S2801" t="b">
        <v>1</v>
      </c>
      <c r="T2801" t="s">
        <v>8275</v>
      </c>
      <c r="U2801" t="s">
        <v>8276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s="12">
        <f>ROUND(E2802/D2802, 0)</f>
        <v>1</v>
      </c>
      <c r="G2802" t="s">
        <v>8218</v>
      </c>
      <c r="H2802" t="s">
        <v>8224</v>
      </c>
      <c r="I2802" t="s">
        <v>8246</v>
      </c>
      <c r="J2802">
        <v>1420377366</v>
      </c>
      <c r="K2802" s="9">
        <f>(J2802/86400) + DATE(1970,1,1)</f>
        <v>42008.552847222221</v>
      </c>
      <c r="L2802">
        <v>1415193366</v>
      </c>
      <c r="M2802" s="9">
        <f>(L2802/86400) + DATE(1970,1,1)</f>
        <v>41948.552847222221</v>
      </c>
      <c r="N2802" s="18">
        <f>YEAR(M2802)</f>
        <v>2014</v>
      </c>
      <c r="O2802" s="18">
        <f xml:space="preserve"> ROUND((J2802-L2802)/86400, 0)</f>
        <v>60</v>
      </c>
      <c r="P2802" t="b">
        <v>0</v>
      </c>
      <c r="Q2802">
        <v>31</v>
      </c>
      <c r="R2802" s="14">
        <f>IFERROR(ROUND(E2802/Q2802,2), "N/A")</f>
        <v>42.9</v>
      </c>
      <c r="S2802" t="b">
        <v>1</v>
      </c>
      <c r="T2802" t="s">
        <v>8275</v>
      </c>
      <c r="U2802" t="s">
        <v>8276</v>
      </c>
    </row>
    <row r="2803" spans="1:21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s="12">
        <f>ROUND(E2803/D2803, 0)</f>
        <v>1</v>
      </c>
      <c r="G2803" t="s">
        <v>8218</v>
      </c>
      <c r="H2803" t="s">
        <v>8225</v>
      </c>
      <c r="I2803" t="s">
        <v>8247</v>
      </c>
      <c r="J2803">
        <v>1412938800</v>
      </c>
      <c r="K2803" s="9">
        <f>(J2803/86400) + DATE(1970,1,1)</f>
        <v>41922.458333333336</v>
      </c>
      <c r="L2803">
        <v>1411019409</v>
      </c>
      <c r="M2803" s="9">
        <f>(L2803/86400) + DATE(1970,1,1)</f>
        <v>41900.243159722224</v>
      </c>
      <c r="N2803" s="18">
        <f>YEAR(M2803)</f>
        <v>2014</v>
      </c>
      <c r="O2803" s="18">
        <f xml:space="preserve"> ROUND((J2803-L2803)/86400, 0)</f>
        <v>22</v>
      </c>
      <c r="P2803" t="b">
        <v>0</v>
      </c>
      <c r="Q2803">
        <v>13</v>
      </c>
      <c r="R2803" s="14">
        <f>IFERROR(ROUND(E2803/Q2803,2), "N/A")</f>
        <v>51.23</v>
      </c>
      <c r="S2803" t="b">
        <v>1</v>
      </c>
      <c r="T2803" t="s">
        <v>8275</v>
      </c>
      <c r="U2803" t="s">
        <v>8276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s="12">
        <f>ROUND(E2804/D2804, 0)</f>
        <v>1</v>
      </c>
      <c r="G2804" t="s">
        <v>8218</v>
      </c>
      <c r="H2804" t="s">
        <v>8224</v>
      </c>
      <c r="I2804" t="s">
        <v>8246</v>
      </c>
      <c r="J2804">
        <v>1438875107</v>
      </c>
      <c r="K2804" s="9">
        <f>(J2804/86400) + DATE(1970,1,1)</f>
        <v>42222.64707175926</v>
      </c>
      <c r="L2804">
        <v>1436283107</v>
      </c>
      <c r="M2804" s="9">
        <f>(L2804/86400) + DATE(1970,1,1)</f>
        <v>42192.64707175926</v>
      </c>
      <c r="N2804" s="18">
        <f>YEAR(M2804)</f>
        <v>2015</v>
      </c>
      <c r="O2804" s="18">
        <f xml:space="preserve"> ROUND((J2804-L2804)/86400, 0)</f>
        <v>30</v>
      </c>
      <c r="P2804" t="b">
        <v>0</v>
      </c>
      <c r="Q2804">
        <v>90</v>
      </c>
      <c r="R2804" s="14">
        <f>IFERROR(ROUND(E2804/Q2804,2), "N/A")</f>
        <v>33.94</v>
      </c>
      <c r="S2804" t="b">
        <v>1</v>
      </c>
      <c r="T2804" t="s">
        <v>8275</v>
      </c>
      <c r="U2804" t="s">
        <v>8276</v>
      </c>
    </row>
    <row r="2805" spans="1:21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s="12">
        <f>ROUND(E2805/D2805, 0)</f>
        <v>1</v>
      </c>
      <c r="G2805" t="s">
        <v>8218</v>
      </c>
      <c r="H2805" t="s">
        <v>8223</v>
      </c>
      <c r="I2805" t="s">
        <v>8245</v>
      </c>
      <c r="J2805">
        <v>1437004800</v>
      </c>
      <c r="K2805" s="9">
        <f>(J2805/86400) + DATE(1970,1,1)</f>
        <v>42201</v>
      </c>
      <c r="L2805">
        <v>1433295276</v>
      </c>
      <c r="M2805" s="9">
        <f>(L2805/86400) + DATE(1970,1,1)</f>
        <v>42158.065694444449</v>
      </c>
      <c r="N2805" s="18">
        <f>YEAR(M2805)</f>
        <v>2015</v>
      </c>
      <c r="O2805" s="18">
        <f xml:space="preserve"> ROUND((J2805-L2805)/86400, 0)</f>
        <v>43</v>
      </c>
      <c r="P2805" t="b">
        <v>0</v>
      </c>
      <c r="Q2805">
        <v>141</v>
      </c>
      <c r="R2805" s="14">
        <f>IFERROR(ROUND(E2805/Q2805,2), "N/A")</f>
        <v>90.74</v>
      </c>
      <c r="S2805" t="b">
        <v>1</v>
      </c>
      <c r="T2805" t="s">
        <v>8275</v>
      </c>
      <c r="U2805" t="s">
        <v>8276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s="12">
        <f>ROUND(E2806/D2806, 0)</f>
        <v>1</v>
      </c>
      <c r="G2806" t="s">
        <v>8218</v>
      </c>
      <c r="H2806" t="s">
        <v>8224</v>
      </c>
      <c r="I2806" t="s">
        <v>8246</v>
      </c>
      <c r="J2806">
        <v>1411987990</v>
      </c>
      <c r="K2806" s="9">
        <f>(J2806/86400) + DATE(1970,1,1)</f>
        <v>41911.453587962962</v>
      </c>
      <c r="L2806">
        <v>1409395990</v>
      </c>
      <c r="M2806" s="9">
        <f>(L2806/86400) + DATE(1970,1,1)</f>
        <v>41881.453587962962</v>
      </c>
      <c r="N2806" s="18">
        <f>YEAR(M2806)</f>
        <v>2014</v>
      </c>
      <c r="O2806" s="18">
        <f xml:space="preserve"> ROUND((J2806-L2806)/86400, 0)</f>
        <v>30</v>
      </c>
      <c r="P2806" t="b">
        <v>0</v>
      </c>
      <c r="Q2806">
        <v>23</v>
      </c>
      <c r="R2806" s="14">
        <f>IFERROR(ROUND(E2806/Q2806,2), "N/A")</f>
        <v>50</v>
      </c>
      <c r="S2806" t="b">
        <v>1</v>
      </c>
      <c r="T2806" t="s">
        <v>8275</v>
      </c>
      <c r="U2806" t="s">
        <v>8276</v>
      </c>
    </row>
    <row r="2807" spans="1:21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s="12">
        <f>ROUND(E2807/D2807, 0)</f>
        <v>1</v>
      </c>
      <c r="G2807" t="s">
        <v>8218</v>
      </c>
      <c r="H2807" t="s">
        <v>8224</v>
      </c>
      <c r="I2807" t="s">
        <v>8246</v>
      </c>
      <c r="J2807">
        <v>1440245273</v>
      </c>
      <c r="K2807" s="9">
        <f>(J2807/86400) + DATE(1970,1,1)</f>
        <v>42238.505474537036</v>
      </c>
      <c r="L2807">
        <v>1438085273</v>
      </c>
      <c r="M2807" s="9">
        <f>(L2807/86400) + DATE(1970,1,1)</f>
        <v>42213.505474537036</v>
      </c>
      <c r="N2807" s="18">
        <f>YEAR(M2807)</f>
        <v>2015</v>
      </c>
      <c r="O2807" s="18">
        <f xml:space="preserve"> ROUND((J2807-L2807)/86400, 0)</f>
        <v>25</v>
      </c>
      <c r="P2807" t="b">
        <v>0</v>
      </c>
      <c r="Q2807">
        <v>18</v>
      </c>
      <c r="R2807" s="14">
        <f>IFERROR(ROUND(E2807/Q2807,2), "N/A")</f>
        <v>24.44</v>
      </c>
      <c r="S2807" t="b">
        <v>1</v>
      </c>
      <c r="T2807" t="s">
        <v>8275</v>
      </c>
      <c r="U2807" t="s">
        <v>8276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s="12">
        <f>ROUND(E2808/D2808, 0)</f>
        <v>1</v>
      </c>
      <c r="G2808" t="s">
        <v>8218</v>
      </c>
      <c r="H2808" t="s">
        <v>8224</v>
      </c>
      <c r="I2808" t="s">
        <v>8246</v>
      </c>
      <c r="J2808">
        <v>1438772400</v>
      </c>
      <c r="K2808" s="9">
        <f>(J2808/86400) + DATE(1970,1,1)</f>
        <v>42221.458333333328</v>
      </c>
      <c r="L2808">
        <v>1435645490</v>
      </c>
      <c r="M2808" s="9">
        <f>(L2808/86400) + DATE(1970,1,1)</f>
        <v>42185.267245370371</v>
      </c>
      <c r="N2808" s="18">
        <f>YEAR(M2808)</f>
        <v>2015</v>
      </c>
      <c r="O2808" s="18">
        <f xml:space="preserve"> ROUND((J2808-L2808)/86400, 0)</f>
        <v>36</v>
      </c>
      <c r="P2808" t="b">
        <v>0</v>
      </c>
      <c r="Q2808">
        <v>76</v>
      </c>
      <c r="R2808" s="14">
        <f>IFERROR(ROUND(E2808/Q2808,2), "N/A")</f>
        <v>44.25</v>
      </c>
      <c r="S2808" t="b">
        <v>1</v>
      </c>
      <c r="T2808" t="s">
        <v>8275</v>
      </c>
      <c r="U2808" t="s">
        <v>8276</v>
      </c>
    </row>
    <row r="2809" spans="1:21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s="12">
        <f>ROUND(E2809/D2809, 0)</f>
        <v>1</v>
      </c>
      <c r="G2809" t="s">
        <v>8218</v>
      </c>
      <c r="H2809" t="s">
        <v>8223</v>
      </c>
      <c r="I2809" t="s">
        <v>8245</v>
      </c>
      <c r="J2809">
        <v>1435611438</v>
      </c>
      <c r="K2809" s="9">
        <f>(J2809/86400) + DATE(1970,1,1)</f>
        <v>42184.873124999998</v>
      </c>
      <c r="L2809">
        <v>1433019438</v>
      </c>
      <c r="M2809" s="9">
        <f>(L2809/86400) + DATE(1970,1,1)</f>
        <v>42154.873124999998</v>
      </c>
      <c r="N2809" s="18">
        <f>YEAR(M2809)</f>
        <v>2015</v>
      </c>
      <c r="O2809" s="18">
        <f xml:space="preserve"> ROUND((J2809-L2809)/86400, 0)</f>
        <v>30</v>
      </c>
      <c r="P2809" t="b">
        <v>0</v>
      </c>
      <c r="Q2809">
        <v>93</v>
      </c>
      <c r="R2809" s="14">
        <f>IFERROR(ROUND(E2809/Q2809,2), "N/A")</f>
        <v>67.739999999999995</v>
      </c>
      <c r="S2809" t="b">
        <v>1</v>
      </c>
      <c r="T2809" t="s">
        <v>8275</v>
      </c>
      <c r="U2809" t="s">
        <v>8276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s="12">
        <f>ROUND(E2810/D2810, 0)</f>
        <v>1</v>
      </c>
      <c r="G2810" t="s">
        <v>8218</v>
      </c>
      <c r="H2810" t="s">
        <v>8223</v>
      </c>
      <c r="I2810" t="s">
        <v>8245</v>
      </c>
      <c r="J2810">
        <v>1440274735</v>
      </c>
      <c r="K2810" s="9">
        <f>(J2810/86400) + DATE(1970,1,1)</f>
        <v>42238.84646990741</v>
      </c>
      <c r="L2810">
        <v>1437682735</v>
      </c>
      <c r="M2810" s="9">
        <f>(L2810/86400) + DATE(1970,1,1)</f>
        <v>42208.84646990741</v>
      </c>
      <c r="N2810" s="18">
        <f>YEAR(M2810)</f>
        <v>2015</v>
      </c>
      <c r="O2810" s="18">
        <f xml:space="preserve"> ROUND((J2810-L2810)/86400, 0)</f>
        <v>30</v>
      </c>
      <c r="P2810" t="b">
        <v>0</v>
      </c>
      <c r="Q2810">
        <v>69</v>
      </c>
      <c r="R2810" s="14">
        <f>IFERROR(ROUND(E2810/Q2810,2), "N/A")</f>
        <v>65.38</v>
      </c>
      <c r="S2810" t="b">
        <v>1</v>
      </c>
      <c r="T2810" t="s">
        <v>8275</v>
      </c>
      <c r="U2810" t="s">
        <v>8276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s="12">
        <f>ROUND(E2811/D2811, 0)</f>
        <v>1</v>
      </c>
      <c r="G2811" t="s">
        <v>8218</v>
      </c>
      <c r="H2811" t="s">
        <v>8223</v>
      </c>
      <c r="I2811" t="s">
        <v>8245</v>
      </c>
      <c r="J2811">
        <v>1459348740</v>
      </c>
      <c r="K2811" s="9">
        <f>(J2811/86400) + DATE(1970,1,1)</f>
        <v>42459.610416666663</v>
      </c>
      <c r="L2811">
        <v>1458647725</v>
      </c>
      <c r="M2811" s="9">
        <f>(L2811/86400) + DATE(1970,1,1)</f>
        <v>42451.496817129635</v>
      </c>
      <c r="N2811" s="18">
        <f>YEAR(M2811)</f>
        <v>2016</v>
      </c>
      <c r="O2811" s="18">
        <f xml:space="preserve"> ROUND((J2811-L2811)/86400, 0)</f>
        <v>8</v>
      </c>
      <c r="P2811" t="b">
        <v>0</v>
      </c>
      <c r="Q2811">
        <v>21</v>
      </c>
      <c r="R2811" s="14">
        <f>IFERROR(ROUND(E2811/Q2811,2), "N/A")</f>
        <v>121.9</v>
      </c>
      <c r="S2811" t="b">
        <v>1</v>
      </c>
      <c r="T2811" t="s">
        <v>8275</v>
      </c>
      <c r="U2811" t="s">
        <v>8276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s="12">
        <f>ROUND(E2812/D2812, 0)</f>
        <v>1</v>
      </c>
      <c r="G2812" t="s">
        <v>8218</v>
      </c>
      <c r="H2812" t="s">
        <v>8223</v>
      </c>
      <c r="I2812" t="s">
        <v>8245</v>
      </c>
      <c r="J2812">
        <v>1401595140</v>
      </c>
      <c r="K2812" s="9">
        <f>(J2812/86400) + DATE(1970,1,1)</f>
        <v>41791.165972222225</v>
      </c>
      <c r="L2812">
        <v>1398828064</v>
      </c>
      <c r="M2812" s="9">
        <f>(L2812/86400) + DATE(1970,1,1)</f>
        <v>41759.13962962963</v>
      </c>
      <c r="N2812" s="18">
        <f>YEAR(M2812)</f>
        <v>2014</v>
      </c>
      <c r="O2812" s="18">
        <f xml:space="preserve"> ROUND((J2812-L2812)/86400, 0)</f>
        <v>32</v>
      </c>
      <c r="P2812" t="b">
        <v>0</v>
      </c>
      <c r="Q2812">
        <v>57</v>
      </c>
      <c r="R2812" s="14">
        <f>IFERROR(ROUND(E2812/Q2812,2), "N/A")</f>
        <v>47.46</v>
      </c>
      <c r="S2812" t="b">
        <v>1</v>
      </c>
      <c r="T2812" t="s">
        <v>8275</v>
      </c>
      <c r="U2812" t="s">
        <v>8276</v>
      </c>
    </row>
    <row r="2813" spans="1:21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s="12">
        <f>ROUND(E2813/D2813, 0)</f>
        <v>1</v>
      </c>
      <c r="G2813" t="s">
        <v>8218</v>
      </c>
      <c r="H2813" t="s">
        <v>8224</v>
      </c>
      <c r="I2813" t="s">
        <v>8246</v>
      </c>
      <c r="J2813">
        <v>1424692503</v>
      </c>
      <c r="K2813" s="9">
        <f>(J2813/86400) + DATE(1970,1,1)</f>
        <v>42058.496562500004</v>
      </c>
      <c r="L2813">
        <v>1422100503</v>
      </c>
      <c r="M2813" s="9">
        <f>(L2813/86400) + DATE(1970,1,1)</f>
        <v>42028.496562500004</v>
      </c>
      <c r="N2813" s="18">
        <f>YEAR(M2813)</f>
        <v>2015</v>
      </c>
      <c r="O2813" s="18">
        <f xml:space="preserve"> ROUND((J2813-L2813)/86400, 0)</f>
        <v>30</v>
      </c>
      <c r="P2813" t="b">
        <v>0</v>
      </c>
      <c r="Q2813">
        <v>108</v>
      </c>
      <c r="R2813" s="14">
        <f>IFERROR(ROUND(E2813/Q2813,2), "N/A")</f>
        <v>92.84</v>
      </c>
      <c r="S2813" t="b">
        <v>1</v>
      </c>
      <c r="T2813" t="s">
        <v>8275</v>
      </c>
      <c r="U2813" t="s">
        <v>8276</v>
      </c>
    </row>
    <row r="2814" spans="1:21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s="12">
        <f>ROUND(E2814/D2814, 0)</f>
        <v>1</v>
      </c>
      <c r="G2814" t="s">
        <v>8218</v>
      </c>
      <c r="H2814" t="s">
        <v>8228</v>
      </c>
      <c r="I2814" t="s">
        <v>8250</v>
      </c>
      <c r="J2814">
        <v>1428292800</v>
      </c>
      <c r="K2814" s="9">
        <f>(J2814/86400) + DATE(1970,1,1)</f>
        <v>42100.166666666672</v>
      </c>
      <c r="L2814">
        <v>1424368298</v>
      </c>
      <c r="M2814" s="9">
        <f>(L2814/86400) + DATE(1970,1,1)</f>
        <v>42054.74418981481</v>
      </c>
      <c r="N2814" s="18">
        <f>YEAR(M2814)</f>
        <v>2015</v>
      </c>
      <c r="O2814" s="18">
        <f xml:space="preserve"> ROUND((J2814-L2814)/86400, 0)</f>
        <v>45</v>
      </c>
      <c r="P2814" t="b">
        <v>0</v>
      </c>
      <c r="Q2814">
        <v>83</v>
      </c>
      <c r="R2814" s="14">
        <f>IFERROR(ROUND(E2814/Q2814,2), "N/A")</f>
        <v>68.25</v>
      </c>
      <c r="S2814" t="b">
        <v>1</v>
      </c>
      <c r="T2814" t="s">
        <v>8275</v>
      </c>
      <c r="U2814" t="s">
        <v>8276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s="12">
        <f>ROUND(E2815/D2815, 0)</f>
        <v>1</v>
      </c>
      <c r="G2815" t="s">
        <v>8218</v>
      </c>
      <c r="H2815" t="s">
        <v>8223</v>
      </c>
      <c r="I2815" t="s">
        <v>8245</v>
      </c>
      <c r="J2815">
        <v>1481737761</v>
      </c>
      <c r="K2815" s="9">
        <f>(J2815/86400) + DATE(1970,1,1)</f>
        <v>42718.742604166662</v>
      </c>
      <c r="L2815">
        <v>1479577761</v>
      </c>
      <c r="M2815" s="9">
        <f>(L2815/86400) + DATE(1970,1,1)</f>
        <v>42693.742604166662</v>
      </c>
      <c r="N2815" s="18">
        <f>YEAR(M2815)</f>
        <v>2016</v>
      </c>
      <c r="O2815" s="18">
        <f xml:space="preserve"> ROUND((J2815-L2815)/86400, 0)</f>
        <v>25</v>
      </c>
      <c r="P2815" t="b">
        <v>0</v>
      </c>
      <c r="Q2815">
        <v>96</v>
      </c>
      <c r="R2815" s="14">
        <f>IFERROR(ROUND(E2815/Q2815,2), "N/A")</f>
        <v>37.21</v>
      </c>
      <c r="S2815" t="b">
        <v>1</v>
      </c>
      <c r="T2815" t="s">
        <v>8275</v>
      </c>
      <c r="U2815" t="s">
        <v>8276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s="12">
        <f>ROUND(E2816/D2816, 0)</f>
        <v>1</v>
      </c>
      <c r="G2816" t="s">
        <v>8218</v>
      </c>
      <c r="H2816" t="s">
        <v>8224</v>
      </c>
      <c r="I2816" t="s">
        <v>8246</v>
      </c>
      <c r="J2816">
        <v>1431164115</v>
      </c>
      <c r="K2816" s="9">
        <f>(J2816/86400) + DATE(1970,1,1)</f>
        <v>42133.399479166663</v>
      </c>
      <c r="L2816">
        <v>1428572115</v>
      </c>
      <c r="M2816" s="9">
        <f>(L2816/86400) + DATE(1970,1,1)</f>
        <v>42103.399479166663</v>
      </c>
      <c r="N2816" s="18">
        <f>YEAR(M2816)</f>
        <v>2015</v>
      </c>
      <c r="O2816" s="18">
        <f xml:space="preserve"> ROUND((J2816-L2816)/86400, 0)</f>
        <v>30</v>
      </c>
      <c r="P2816" t="b">
        <v>0</v>
      </c>
      <c r="Q2816">
        <v>64</v>
      </c>
      <c r="R2816" s="14">
        <f>IFERROR(ROUND(E2816/Q2816,2), "N/A")</f>
        <v>25.25</v>
      </c>
      <c r="S2816" t="b">
        <v>1</v>
      </c>
      <c r="T2816" t="s">
        <v>8275</v>
      </c>
      <c r="U2816" t="s">
        <v>8276</v>
      </c>
    </row>
    <row r="2817" spans="1:21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s="12">
        <f>ROUND(E2817/D2817, 0)</f>
        <v>2</v>
      </c>
      <c r="G2817" t="s">
        <v>8218</v>
      </c>
      <c r="H2817" t="s">
        <v>8228</v>
      </c>
      <c r="I2817" t="s">
        <v>8250</v>
      </c>
      <c r="J2817">
        <v>1470595109</v>
      </c>
      <c r="K2817" s="9">
        <f>(J2817/86400) + DATE(1970,1,1)</f>
        <v>42589.776724537034</v>
      </c>
      <c r="L2817">
        <v>1468003109</v>
      </c>
      <c r="M2817" s="9">
        <f>(L2817/86400) + DATE(1970,1,1)</f>
        <v>42559.776724537034</v>
      </c>
      <c r="N2817" s="18">
        <f>YEAR(M2817)</f>
        <v>2016</v>
      </c>
      <c r="O2817" s="18">
        <f xml:space="preserve"> ROUND((J2817-L2817)/86400, 0)</f>
        <v>30</v>
      </c>
      <c r="P2817" t="b">
        <v>0</v>
      </c>
      <c r="Q2817">
        <v>14</v>
      </c>
      <c r="R2817" s="14">
        <f>IFERROR(ROUND(E2817/Q2817,2), "N/A")</f>
        <v>43.21</v>
      </c>
      <c r="S2817" t="b">
        <v>1</v>
      </c>
      <c r="T2817" t="s">
        <v>8275</v>
      </c>
      <c r="U2817" t="s">
        <v>8276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s="12">
        <f>ROUND(E2818/D2818, 0)</f>
        <v>1</v>
      </c>
      <c r="G2818" t="s">
        <v>8218</v>
      </c>
      <c r="H2818" t="s">
        <v>8224</v>
      </c>
      <c r="I2818" t="s">
        <v>8246</v>
      </c>
      <c r="J2818">
        <v>1438531200</v>
      </c>
      <c r="K2818" s="9">
        <f>(J2818/86400) + DATE(1970,1,1)</f>
        <v>42218.666666666672</v>
      </c>
      <c r="L2818">
        <v>1435921992</v>
      </c>
      <c r="M2818" s="9">
        <f>(L2818/86400) + DATE(1970,1,1)</f>
        <v>42188.467499999999</v>
      </c>
      <c r="N2818" s="18">
        <f>YEAR(M2818)</f>
        <v>2015</v>
      </c>
      <c r="O2818" s="18">
        <f xml:space="preserve"> ROUND((J2818-L2818)/86400, 0)</f>
        <v>30</v>
      </c>
      <c r="P2818" t="b">
        <v>0</v>
      </c>
      <c r="Q2818">
        <v>169</v>
      </c>
      <c r="R2818" s="14">
        <f>IFERROR(ROUND(E2818/Q2818,2), "N/A")</f>
        <v>25.13</v>
      </c>
      <c r="S2818" t="b">
        <v>1</v>
      </c>
      <c r="T2818" t="s">
        <v>8275</v>
      </c>
      <c r="U2818" t="s">
        <v>8276</v>
      </c>
    </row>
    <row r="2819" spans="1:21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s="12">
        <f>ROUND(E2819/D2819, 0)</f>
        <v>1</v>
      </c>
      <c r="G2819" t="s">
        <v>8218</v>
      </c>
      <c r="H2819" t="s">
        <v>8224</v>
      </c>
      <c r="I2819" t="s">
        <v>8246</v>
      </c>
      <c r="J2819">
        <v>1425136462</v>
      </c>
      <c r="K2819" s="9">
        <f>(J2819/86400) + DATE(1970,1,1)</f>
        <v>42063.634976851856</v>
      </c>
      <c r="L2819">
        <v>1421680462</v>
      </c>
      <c r="M2819" s="9">
        <f>(L2819/86400) + DATE(1970,1,1)</f>
        <v>42023.634976851856</v>
      </c>
      <c r="N2819" s="18">
        <f>YEAR(M2819)</f>
        <v>2015</v>
      </c>
      <c r="O2819" s="18">
        <f xml:space="preserve"> ROUND((J2819-L2819)/86400, 0)</f>
        <v>40</v>
      </c>
      <c r="P2819" t="b">
        <v>0</v>
      </c>
      <c r="Q2819">
        <v>33</v>
      </c>
      <c r="R2819" s="14">
        <f>IFERROR(ROUND(E2819/Q2819,2), "N/A")</f>
        <v>23.64</v>
      </c>
      <c r="S2819" t="b">
        <v>1</v>
      </c>
      <c r="T2819" t="s">
        <v>8275</v>
      </c>
      <c r="U2819" t="s">
        <v>8276</v>
      </c>
    </row>
    <row r="2820" spans="1:21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s="12">
        <f>ROUND(E2820/D2820, 0)</f>
        <v>1</v>
      </c>
      <c r="G2820" t="s">
        <v>8218</v>
      </c>
      <c r="H2820" t="s">
        <v>8223</v>
      </c>
      <c r="I2820" t="s">
        <v>8245</v>
      </c>
      <c r="J2820">
        <v>1443018086</v>
      </c>
      <c r="K2820" s="9">
        <f>(J2820/86400) + DATE(1970,1,1)</f>
        <v>42270.598217592589</v>
      </c>
      <c r="L2820">
        <v>1441290086</v>
      </c>
      <c r="M2820" s="9">
        <f>(L2820/86400) + DATE(1970,1,1)</f>
        <v>42250.598217592589</v>
      </c>
      <c r="N2820" s="18">
        <f>YEAR(M2820)</f>
        <v>2015</v>
      </c>
      <c r="O2820" s="18">
        <f xml:space="preserve"> ROUND((J2820-L2820)/86400, 0)</f>
        <v>20</v>
      </c>
      <c r="P2820" t="b">
        <v>0</v>
      </c>
      <c r="Q2820">
        <v>102</v>
      </c>
      <c r="R2820" s="14">
        <f>IFERROR(ROUND(E2820/Q2820,2), "N/A")</f>
        <v>103.95</v>
      </c>
      <c r="S2820" t="b">
        <v>1</v>
      </c>
      <c r="T2820" t="s">
        <v>8275</v>
      </c>
      <c r="U2820" t="s">
        <v>8276</v>
      </c>
    </row>
    <row r="2821" spans="1:21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s="12">
        <f>ROUND(E2821/D2821, 0)</f>
        <v>1</v>
      </c>
      <c r="G2821" t="s">
        <v>8218</v>
      </c>
      <c r="H2821" t="s">
        <v>8224</v>
      </c>
      <c r="I2821" t="s">
        <v>8246</v>
      </c>
      <c r="J2821">
        <v>1434285409</v>
      </c>
      <c r="K2821" s="9">
        <f>(J2821/86400) + DATE(1970,1,1)</f>
        <v>42169.525567129633</v>
      </c>
      <c r="L2821">
        <v>1431693409</v>
      </c>
      <c r="M2821" s="9">
        <f>(L2821/86400) + DATE(1970,1,1)</f>
        <v>42139.525567129633</v>
      </c>
      <c r="N2821" s="18">
        <f>YEAR(M2821)</f>
        <v>2015</v>
      </c>
      <c r="O2821" s="18">
        <f xml:space="preserve"> ROUND((J2821-L2821)/86400, 0)</f>
        <v>30</v>
      </c>
      <c r="P2821" t="b">
        <v>0</v>
      </c>
      <c r="Q2821">
        <v>104</v>
      </c>
      <c r="R2821" s="14">
        <f>IFERROR(ROUND(E2821/Q2821,2), "N/A")</f>
        <v>50.38</v>
      </c>
      <c r="S2821" t="b">
        <v>1</v>
      </c>
      <c r="T2821" t="s">
        <v>8275</v>
      </c>
      <c r="U2821" t="s">
        <v>8276</v>
      </c>
    </row>
    <row r="2822" spans="1:21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s="12">
        <f>ROUND(E2822/D2822, 0)</f>
        <v>1</v>
      </c>
      <c r="G2822" t="s">
        <v>8218</v>
      </c>
      <c r="H2822" t="s">
        <v>8224</v>
      </c>
      <c r="I2822" t="s">
        <v>8246</v>
      </c>
      <c r="J2822">
        <v>1456444800</v>
      </c>
      <c r="K2822" s="9">
        <f>(J2822/86400) + DATE(1970,1,1)</f>
        <v>42426</v>
      </c>
      <c r="L2822">
        <v>1454337589</v>
      </c>
      <c r="M2822" s="9">
        <f>(L2822/86400) + DATE(1970,1,1)</f>
        <v>42401.610983796301</v>
      </c>
      <c r="N2822" s="18">
        <f>YEAR(M2822)</f>
        <v>2016</v>
      </c>
      <c r="O2822" s="18">
        <f xml:space="preserve"> ROUND((J2822-L2822)/86400, 0)</f>
        <v>24</v>
      </c>
      <c r="P2822" t="b">
        <v>0</v>
      </c>
      <c r="Q2822">
        <v>20</v>
      </c>
      <c r="R2822" s="14">
        <f>IFERROR(ROUND(E2822/Q2822,2), "N/A")</f>
        <v>13.6</v>
      </c>
      <c r="S2822" t="b">
        <v>1</v>
      </c>
      <c r="T2822" t="s">
        <v>8275</v>
      </c>
      <c r="U2822" t="s">
        <v>8276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s="12">
        <f>ROUND(E2823/D2823, 0)</f>
        <v>1</v>
      </c>
      <c r="G2823" t="s">
        <v>8218</v>
      </c>
      <c r="H2823" t="s">
        <v>8224</v>
      </c>
      <c r="I2823" t="s">
        <v>8246</v>
      </c>
      <c r="J2823">
        <v>1411510135</v>
      </c>
      <c r="K2823" s="9">
        <f>(J2823/86400) + DATE(1970,1,1)</f>
        <v>41905.922858796301</v>
      </c>
      <c r="L2823">
        <v>1408918135</v>
      </c>
      <c r="M2823" s="9">
        <f>(L2823/86400) + DATE(1970,1,1)</f>
        <v>41875.922858796301</v>
      </c>
      <c r="N2823" s="18">
        <f>YEAR(M2823)</f>
        <v>2014</v>
      </c>
      <c r="O2823" s="18">
        <f xml:space="preserve"> ROUND((J2823-L2823)/86400, 0)</f>
        <v>30</v>
      </c>
      <c r="P2823" t="b">
        <v>0</v>
      </c>
      <c r="Q2823">
        <v>35</v>
      </c>
      <c r="R2823" s="14">
        <f>IFERROR(ROUND(E2823/Q2823,2), "N/A")</f>
        <v>28.57</v>
      </c>
      <c r="S2823" t="b">
        <v>1</v>
      </c>
      <c r="T2823" t="s">
        <v>8275</v>
      </c>
      <c r="U2823" t="s">
        <v>8276</v>
      </c>
    </row>
    <row r="2824" spans="1:21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s="12">
        <f>ROUND(E2824/D2824, 0)</f>
        <v>1</v>
      </c>
      <c r="G2824" t="s">
        <v>8218</v>
      </c>
      <c r="H2824" t="s">
        <v>8223</v>
      </c>
      <c r="I2824" t="s">
        <v>8245</v>
      </c>
      <c r="J2824">
        <v>1427469892</v>
      </c>
      <c r="K2824" s="9">
        <f>(J2824/86400) + DATE(1970,1,1)</f>
        <v>42090.642268518517</v>
      </c>
      <c r="L2824">
        <v>1424881492</v>
      </c>
      <c r="M2824" s="9">
        <f>(L2824/86400) + DATE(1970,1,1)</f>
        <v>42060.683935185181</v>
      </c>
      <c r="N2824" s="18">
        <f>YEAR(M2824)</f>
        <v>2015</v>
      </c>
      <c r="O2824" s="18">
        <f xml:space="preserve"> ROUND((J2824-L2824)/86400, 0)</f>
        <v>30</v>
      </c>
      <c r="P2824" t="b">
        <v>0</v>
      </c>
      <c r="Q2824">
        <v>94</v>
      </c>
      <c r="R2824" s="14">
        <f>IFERROR(ROUND(E2824/Q2824,2), "N/A")</f>
        <v>63.83</v>
      </c>
      <c r="S2824" t="b">
        <v>1</v>
      </c>
      <c r="T2824" t="s">
        <v>8275</v>
      </c>
      <c r="U2824" t="s">
        <v>8276</v>
      </c>
    </row>
    <row r="2825" spans="1:21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s="12">
        <f>ROUND(E2825/D2825, 0)</f>
        <v>1</v>
      </c>
      <c r="G2825" t="s">
        <v>8218</v>
      </c>
      <c r="H2825" t="s">
        <v>8224</v>
      </c>
      <c r="I2825" t="s">
        <v>8246</v>
      </c>
      <c r="J2825">
        <v>1427842740</v>
      </c>
      <c r="K2825" s="9">
        <f>(J2825/86400) + DATE(1970,1,1)</f>
        <v>42094.957638888889</v>
      </c>
      <c r="L2825">
        <v>1425428206</v>
      </c>
      <c r="M2825" s="9">
        <f>(L2825/86400) + DATE(1970,1,1)</f>
        <v>42067.011643518519</v>
      </c>
      <c r="N2825" s="18">
        <f>YEAR(M2825)</f>
        <v>2015</v>
      </c>
      <c r="O2825" s="18">
        <f xml:space="preserve"> ROUND((J2825-L2825)/86400, 0)</f>
        <v>28</v>
      </c>
      <c r="P2825" t="b">
        <v>0</v>
      </c>
      <c r="Q2825">
        <v>14</v>
      </c>
      <c r="R2825" s="14">
        <f>IFERROR(ROUND(E2825/Q2825,2), "N/A")</f>
        <v>8.86</v>
      </c>
      <c r="S2825" t="b">
        <v>1</v>
      </c>
      <c r="T2825" t="s">
        <v>8275</v>
      </c>
      <c r="U2825" t="s">
        <v>8276</v>
      </c>
    </row>
    <row r="2826" spans="1:21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s="12">
        <f>ROUND(E2826/D2826, 0)</f>
        <v>1</v>
      </c>
      <c r="G2826" t="s">
        <v>8218</v>
      </c>
      <c r="H2826" t="s">
        <v>8223</v>
      </c>
      <c r="I2826" t="s">
        <v>8245</v>
      </c>
      <c r="J2826">
        <v>1434159780</v>
      </c>
      <c r="K2826" s="9">
        <f>(J2826/86400) + DATE(1970,1,1)</f>
        <v>42168.071527777778</v>
      </c>
      <c r="L2826">
        <v>1431412196</v>
      </c>
      <c r="M2826" s="9">
        <f>(L2826/86400) + DATE(1970,1,1)</f>
        <v>42136.270787037036</v>
      </c>
      <c r="N2826" s="18">
        <f>YEAR(M2826)</f>
        <v>2015</v>
      </c>
      <c r="O2826" s="18">
        <f xml:space="preserve"> ROUND((J2826-L2826)/86400, 0)</f>
        <v>32</v>
      </c>
      <c r="P2826" t="b">
        <v>0</v>
      </c>
      <c r="Q2826">
        <v>15</v>
      </c>
      <c r="R2826" s="14">
        <f>IFERROR(ROUND(E2826/Q2826,2), "N/A")</f>
        <v>50.67</v>
      </c>
      <c r="S2826" t="b">
        <v>1</v>
      </c>
      <c r="T2826" t="s">
        <v>8275</v>
      </c>
      <c r="U2826" t="s">
        <v>8276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s="12">
        <f>ROUND(E2827/D2827, 0)</f>
        <v>1</v>
      </c>
      <c r="G2827" t="s">
        <v>8218</v>
      </c>
      <c r="H2827" t="s">
        <v>8224</v>
      </c>
      <c r="I2827" t="s">
        <v>8246</v>
      </c>
      <c r="J2827">
        <v>1449255686</v>
      </c>
      <c r="K2827" s="9">
        <f>(J2827/86400) + DATE(1970,1,1)</f>
        <v>42342.792662037042</v>
      </c>
      <c r="L2827">
        <v>1446663686</v>
      </c>
      <c r="M2827" s="9">
        <f>(L2827/86400) + DATE(1970,1,1)</f>
        <v>42312.792662037042</v>
      </c>
      <c r="N2827" s="18">
        <f>YEAR(M2827)</f>
        <v>2015</v>
      </c>
      <c r="O2827" s="18">
        <f xml:space="preserve"> ROUND((J2827-L2827)/86400, 0)</f>
        <v>30</v>
      </c>
      <c r="P2827" t="b">
        <v>0</v>
      </c>
      <c r="Q2827">
        <v>51</v>
      </c>
      <c r="R2827" s="14">
        <f>IFERROR(ROUND(E2827/Q2827,2), "N/A")</f>
        <v>60.78</v>
      </c>
      <c r="S2827" t="b">
        <v>1</v>
      </c>
      <c r="T2827" t="s">
        <v>8275</v>
      </c>
      <c r="U2827" t="s">
        <v>8276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s="12">
        <f>ROUND(E2828/D2828, 0)</f>
        <v>1</v>
      </c>
      <c r="G2828" t="s">
        <v>8218</v>
      </c>
      <c r="H2828" t="s">
        <v>8223</v>
      </c>
      <c r="I2828" t="s">
        <v>8245</v>
      </c>
      <c r="J2828">
        <v>1436511600</v>
      </c>
      <c r="K2828" s="9">
        <f>(J2828/86400) + DATE(1970,1,1)</f>
        <v>42195.291666666672</v>
      </c>
      <c r="L2828">
        <v>1434415812</v>
      </c>
      <c r="M2828" s="9">
        <f>(L2828/86400) + DATE(1970,1,1)</f>
        <v>42171.034861111111</v>
      </c>
      <c r="N2828" s="18">
        <f>YEAR(M2828)</f>
        <v>2015</v>
      </c>
      <c r="O2828" s="18">
        <f xml:space="preserve"> ROUND((J2828-L2828)/86400, 0)</f>
        <v>24</v>
      </c>
      <c r="P2828" t="b">
        <v>0</v>
      </c>
      <c r="Q2828">
        <v>19</v>
      </c>
      <c r="R2828" s="14">
        <f>IFERROR(ROUND(E2828/Q2828,2), "N/A")</f>
        <v>113.42</v>
      </c>
      <c r="S2828" t="b">
        <v>1</v>
      </c>
      <c r="T2828" t="s">
        <v>8275</v>
      </c>
      <c r="U2828" t="s">
        <v>8276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s="12">
        <f>ROUND(E2829/D2829, 0)</f>
        <v>1</v>
      </c>
      <c r="G2829" t="s">
        <v>8218</v>
      </c>
      <c r="H2829" t="s">
        <v>8223</v>
      </c>
      <c r="I2829" t="s">
        <v>8245</v>
      </c>
      <c r="J2829">
        <v>1464971400</v>
      </c>
      <c r="K2829" s="9">
        <f>(J2829/86400) + DATE(1970,1,1)</f>
        <v>42524.6875</v>
      </c>
      <c r="L2829">
        <v>1462379066</v>
      </c>
      <c r="M2829" s="9">
        <f>(L2829/86400) + DATE(1970,1,1)</f>
        <v>42494.683634259258</v>
      </c>
      <c r="N2829" s="18">
        <f>YEAR(M2829)</f>
        <v>2016</v>
      </c>
      <c r="O2829" s="18">
        <f xml:space="preserve"> ROUND((J2829-L2829)/86400, 0)</f>
        <v>30</v>
      </c>
      <c r="P2829" t="b">
        <v>0</v>
      </c>
      <c r="Q2829">
        <v>23</v>
      </c>
      <c r="R2829" s="14">
        <f>IFERROR(ROUND(E2829/Q2829,2), "N/A")</f>
        <v>104.57</v>
      </c>
      <c r="S2829" t="b">
        <v>1</v>
      </c>
      <c r="T2829" t="s">
        <v>8275</v>
      </c>
      <c r="U2829" t="s">
        <v>8276</v>
      </c>
    </row>
    <row r="2830" spans="1:21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s="12">
        <f>ROUND(E2830/D2830, 0)</f>
        <v>1</v>
      </c>
      <c r="G2830" t="s">
        <v>8218</v>
      </c>
      <c r="H2830" t="s">
        <v>8224</v>
      </c>
      <c r="I2830" t="s">
        <v>8246</v>
      </c>
      <c r="J2830">
        <v>1443826800</v>
      </c>
      <c r="K2830" s="9">
        <f>(J2830/86400) + DATE(1970,1,1)</f>
        <v>42279.958333333328</v>
      </c>
      <c r="L2830">
        <v>1441606869</v>
      </c>
      <c r="M2830" s="9">
        <f>(L2830/86400) + DATE(1970,1,1)</f>
        <v>42254.264687499999</v>
      </c>
      <c r="N2830" s="18">
        <f>YEAR(M2830)</f>
        <v>2015</v>
      </c>
      <c r="O2830" s="18">
        <f xml:space="preserve"> ROUND((J2830-L2830)/86400, 0)</f>
        <v>26</v>
      </c>
      <c r="P2830" t="b">
        <v>0</v>
      </c>
      <c r="Q2830">
        <v>97</v>
      </c>
      <c r="R2830" s="14">
        <f>IFERROR(ROUND(E2830/Q2830,2), "N/A")</f>
        <v>98.31</v>
      </c>
      <c r="S2830" t="b">
        <v>1</v>
      </c>
      <c r="T2830" t="s">
        <v>8275</v>
      </c>
      <c r="U2830" t="s">
        <v>8276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s="12">
        <f>ROUND(E2831/D2831, 0)</f>
        <v>1</v>
      </c>
      <c r="G2831" t="s">
        <v>8218</v>
      </c>
      <c r="H2831" t="s">
        <v>8224</v>
      </c>
      <c r="I2831" t="s">
        <v>8246</v>
      </c>
      <c r="J2831">
        <v>1464863118</v>
      </c>
      <c r="K2831" s="9">
        <f>(J2831/86400) + DATE(1970,1,1)</f>
        <v>42523.434236111112</v>
      </c>
      <c r="L2831">
        <v>1462443918</v>
      </c>
      <c r="M2831" s="9">
        <f>(L2831/86400) + DATE(1970,1,1)</f>
        <v>42495.434236111112</v>
      </c>
      <c r="N2831" s="18">
        <f>YEAR(M2831)</f>
        <v>2016</v>
      </c>
      <c r="O2831" s="18">
        <f xml:space="preserve"> ROUND((J2831-L2831)/86400, 0)</f>
        <v>28</v>
      </c>
      <c r="P2831" t="b">
        <v>0</v>
      </c>
      <c r="Q2831">
        <v>76</v>
      </c>
      <c r="R2831" s="14">
        <f>IFERROR(ROUND(E2831/Q2831,2), "N/A")</f>
        <v>35.04</v>
      </c>
      <c r="S2831" t="b">
        <v>1</v>
      </c>
      <c r="T2831" t="s">
        <v>8275</v>
      </c>
      <c r="U2831" t="s">
        <v>8276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s="12">
        <f>ROUND(E2832/D2832, 0)</f>
        <v>1</v>
      </c>
      <c r="G2832" t="s">
        <v>8218</v>
      </c>
      <c r="H2832" t="s">
        <v>8223</v>
      </c>
      <c r="I2832" t="s">
        <v>8245</v>
      </c>
      <c r="J2832">
        <v>1399867140</v>
      </c>
      <c r="K2832" s="9">
        <f>(J2832/86400) + DATE(1970,1,1)</f>
        <v>41771.165972222225</v>
      </c>
      <c r="L2832">
        <v>1398802148</v>
      </c>
      <c r="M2832" s="9">
        <f>(L2832/86400) + DATE(1970,1,1)</f>
        <v>41758.839675925927</v>
      </c>
      <c r="N2832" s="18">
        <f>YEAR(M2832)</f>
        <v>2014</v>
      </c>
      <c r="O2832" s="18">
        <f xml:space="preserve"> ROUND((J2832-L2832)/86400, 0)</f>
        <v>12</v>
      </c>
      <c r="P2832" t="b">
        <v>0</v>
      </c>
      <c r="Q2832">
        <v>11</v>
      </c>
      <c r="R2832" s="14">
        <f>IFERROR(ROUND(E2832/Q2832,2), "N/A")</f>
        <v>272.73</v>
      </c>
      <c r="S2832" t="b">
        <v>1</v>
      </c>
      <c r="T2832" t="s">
        <v>8275</v>
      </c>
      <c r="U2832" t="s">
        <v>8276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s="12">
        <f>ROUND(E2833/D2833, 0)</f>
        <v>1</v>
      </c>
      <c r="G2833" t="s">
        <v>8218</v>
      </c>
      <c r="H2833" t="s">
        <v>8223</v>
      </c>
      <c r="I2833" t="s">
        <v>8245</v>
      </c>
      <c r="J2833">
        <v>1437076070</v>
      </c>
      <c r="K2833" s="9">
        <f>(J2833/86400) + DATE(1970,1,1)</f>
        <v>42201.824884259258</v>
      </c>
      <c r="L2833">
        <v>1434484070</v>
      </c>
      <c r="M2833" s="9">
        <f>(L2833/86400) + DATE(1970,1,1)</f>
        <v>42171.824884259258</v>
      </c>
      <c r="N2833" s="18">
        <f>YEAR(M2833)</f>
        <v>2015</v>
      </c>
      <c r="O2833" s="18">
        <f xml:space="preserve"> ROUND((J2833-L2833)/86400, 0)</f>
        <v>30</v>
      </c>
      <c r="P2833" t="b">
        <v>0</v>
      </c>
      <c r="Q2833">
        <v>52</v>
      </c>
      <c r="R2833" s="14">
        <f>IFERROR(ROUND(E2833/Q2833,2), "N/A")</f>
        <v>63.85</v>
      </c>
      <c r="S2833" t="b">
        <v>1</v>
      </c>
      <c r="T2833" t="s">
        <v>8275</v>
      </c>
      <c r="U2833" t="s">
        <v>8276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s="12">
        <f>ROUND(E2834/D2834, 0)</f>
        <v>1</v>
      </c>
      <c r="G2834" t="s">
        <v>8218</v>
      </c>
      <c r="H2834" t="s">
        <v>8224</v>
      </c>
      <c r="I2834" t="s">
        <v>8246</v>
      </c>
      <c r="J2834">
        <v>1416780000</v>
      </c>
      <c r="K2834" s="9">
        <f>(J2834/86400) + DATE(1970,1,1)</f>
        <v>41966.916666666672</v>
      </c>
      <c r="L2834">
        <v>1414342894</v>
      </c>
      <c r="M2834" s="9">
        <f>(L2834/86400) + DATE(1970,1,1)</f>
        <v>41938.709421296298</v>
      </c>
      <c r="N2834" s="18">
        <f>YEAR(M2834)</f>
        <v>2014</v>
      </c>
      <c r="O2834" s="18">
        <f xml:space="preserve"> ROUND((J2834-L2834)/86400, 0)</f>
        <v>28</v>
      </c>
      <c r="P2834" t="b">
        <v>0</v>
      </c>
      <c r="Q2834">
        <v>95</v>
      </c>
      <c r="R2834" s="14">
        <f>IFERROR(ROUND(E2834/Q2834,2), "N/A")</f>
        <v>30.19</v>
      </c>
      <c r="S2834" t="b">
        <v>1</v>
      </c>
      <c r="T2834" t="s">
        <v>8275</v>
      </c>
      <c r="U2834" t="s">
        <v>8276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s="12">
        <f>ROUND(E2835/D2835, 0)</f>
        <v>1</v>
      </c>
      <c r="G2835" t="s">
        <v>8218</v>
      </c>
      <c r="H2835" t="s">
        <v>8223</v>
      </c>
      <c r="I2835" t="s">
        <v>8245</v>
      </c>
      <c r="J2835">
        <v>1444528800</v>
      </c>
      <c r="K2835" s="9">
        <f>(J2835/86400) + DATE(1970,1,1)</f>
        <v>42288.083333333328</v>
      </c>
      <c r="L2835">
        <v>1442804633</v>
      </c>
      <c r="M2835" s="9">
        <f>(L2835/86400) + DATE(1970,1,1)</f>
        <v>42268.127696759257</v>
      </c>
      <c r="N2835" s="18">
        <f>YEAR(M2835)</f>
        <v>2015</v>
      </c>
      <c r="O2835" s="18">
        <f xml:space="preserve"> ROUND((J2835-L2835)/86400, 0)</f>
        <v>20</v>
      </c>
      <c r="P2835" t="b">
        <v>0</v>
      </c>
      <c r="Q2835">
        <v>35</v>
      </c>
      <c r="R2835" s="14">
        <f>IFERROR(ROUND(E2835/Q2835,2), "N/A")</f>
        <v>83.51</v>
      </c>
      <c r="S2835" t="b">
        <v>1</v>
      </c>
      <c r="T2835" t="s">
        <v>8275</v>
      </c>
      <c r="U2835" t="s">
        <v>8276</v>
      </c>
    </row>
    <row r="2836" spans="1:21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s="12">
        <f>ROUND(E2836/D2836, 0)</f>
        <v>2</v>
      </c>
      <c r="G2836" t="s">
        <v>8218</v>
      </c>
      <c r="H2836" t="s">
        <v>8224</v>
      </c>
      <c r="I2836" t="s">
        <v>8246</v>
      </c>
      <c r="J2836">
        <v>1422658930</v>
      </c>
      <c r="K2836" s="9">
        <f>(J2836/86400) + DATE(1970,1,1)</f>
        <v>42034.959837962961</v>
      </c>
      <c r="L2836">
        <v>1421362930</v>
      </c>
      <c r="M2836" s="9">
        <f>(L2836/86400) + DATE(1970,1,1)</f>
        <v>42019.959837962961</v>
      </c>
      <c r="N2836" s="18">
        <f>YEAR(M2836)</f>
        <v>2015</v>
      </c>
      <c r="O2836" s="18">
        <f xml:space="preserve"> ROUND((J2836-L2836)/86400, 0)</f>
        <v>15</v>
      </c>
      <c r="P2836" t="b">
        <v>0</v>
      </c>
      <c r="Q2836">
        <v>21</v>
      </c>
      <c r="R2836" s="14">
        <f>IFERROR(ROUND(E2836/Q2836,2), "N/A")</f>
        <v>64.760000000000005</v>
      </c>
      <c r="S2836" t="b">
        <v>1</v>
      </c>
      <c r="T2836" t="s">
        <v>8275</v>
      </c>
      <c r="U2836" t="s">
        <v>8276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s="12">
        <f>ROUND(E2837/D2837, 0)</f>
        <v>2</v>
      </c>
      <c r="G2837" t="s">
        <v>8218</v>
      </c>
      <c r="H2837" t="s">
        <v>8224</v>
      </c>
      <c r="I2837" t="s">
        <v>8246</v>
      </c>
      <c r="J2837">
        <v>1449273600</v>
      </c>
      <c r="K2837" s="9">
        <f>(J2837/86400) + DATE(1970,1,1)</f>
        <v>42343</v>
      </c>
      <c r="L2837">
        <v>1446742417</v>
      </c>
      <c r="M2837" s="9">
        <f>(L2837/86400) + DATE(1970,1,1)</f>
        <v>42313.703900462962</v>
      </c>
      <c r="N2837" s="18">
        <f>YEAR(M2837)</f>
        <v>2015</v>
      </c>
      <c r="O2837" s="18">
        <f xml:space="preserve"> ROUND((J2837-L2837)/86400, 0)</f>
        <v>29</v>
      </c>
      <c r="P2837" t="b">
        <v>0</v>
      </c>
      <c r="Q2837">
        <v>93</v>
      </c>
      <c r="R2837" s="14">
        <f>IFERROR(ROUND(E2837/Q2837,2), "N/A")</f>
        <v>20.12</v>
      </c>
      <c r="S2837" t="b">
        <v>1</v>
      </c>
      <c r="T2837" t="s">
        <v>8275</v>
      </c>
      <c r="U2837" t="s">
        <v>8276</v>
      </c>
    </row>
    <row r="2838" spans="1:21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s="12">
        <f>ROUND(E2838/D2838, 0)</f>
        <v>1</v>
      </c>
      <c r="G2838" t="s">
        <v>8218</v>
      </c>
      <c r="H2838" t="s">
        <v>8223</v>
      </c>
      <c r="I2838" t="s">
        <v>8245</v>
      </c>
      <c r="J2838">
        <v>1487393940</v>
      </c>
      <c r="K2838" s="9">
        <f>(J2838/86400) + DATE(1970,1,1)</f>
        <v>42784.207638888889</v>
      </c>
      <c r="L2838">
        <v>1484115418</v>
      </c>
      <c r="M2838" s="9">
        <f>(L2838/86400) + DATE(1970,1,1)</f>
        <v>42746.261782407411</v>
      </c>
      <c r="N2838" s="18">
        <f>YEAR(M2838)</f>
        <v>2017</v>
      </c>
      <c r="O2838" s="18">
        <f xml:space="preserve"> ROUND((J2838-L2838)/86400, 0)</f>
        <v>38</v>
      </c>
      <c r="P2838" t="b">
        <v>0</v>
      </c>
      <c r="Q2838">
        <v>11</v>
      </c>
      <c r="R2838" s="14">
        <f>IFERROR(ROUND(E2838/Q2838,2), "N/A")</f>
        <v>44.09</v>
      </c>
      <c r="S2838" t="b">
        <v>1</v>
      </c>
      <c r="T2838" t="s">
        <v>8275</v>
      </c>
      <c r="U2838" t="s">
        <v>8276</v>
      </c>
    </row>
    <row r="2839" spans="1:21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s="12">
        <f>ROUND(E2839/D2839, 0)</f>
        <v>1</v>
      </c>
      <c r="G2839" t="s">
        <v>8218</v>
      </c>
      <c r="H2839" t="s">
        <v>8228</v>
      </c>
      <c r="I2839" t="s">
        <v>8250</v>
      </c>
      <c r="J2839">
        <v>1449701284</v>
      </c>
      <c r="K2839" s="9">
        <f>(J2839/86400) + DATE(1970,1,1)</f>
        <v>42347.950046296297</v>
      </c>
      <c r="L2839">
        <v>1446241684</v>
      </c>
      <c r="M2839" s="9">
        <f>(L2839/86400) + DATE(1970,1,1)</f>
        <v>42307.908379629633</v>
      </c>
      <c r="N2839" s="18">
        <f>YEAR(M2839)</f>
        <v>2015</v>
      </c>
      <c r="O2839" s="18">
        <f xml:space="preserve"> ROUND((J2839-L2839)/86400, 0)</f>
        <v>40</v>
      </c>
      <c r="P2839" t="b">
        <v>0</v>
      </c>
      <c r="Q2839">
        <v>21</v>
      </c>
      <c r="R2839" s="14">
        <f>IFERROR(ROUND(E2839/Q2839,2), "N/A")</f>
        <v>40.479999999999997</v>
      </c>
      <c r="S2839" t="b">
        <v>1</v>
      </c>
      <c r="T2839" t="s">
        <v>8275</v>
      </c>
      <c r="U2839" t="s">
        <v>8276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s="12">
        <f>ROUND(E2840/D2840, 0)</f>
        <v>1</v>
      </c>
      <c r="G2840" t="s">
        <v>8218</v>
      </c>
      <c r="H2840" t="s">
        <v>8223</v>
      </c>
      <c r="I2840" t="s">
        <v>8245</v>
      </c>
      <c r="J2840">
        <v>1407967200</v>
      </c>
      <c r="K2840" s="9">
        <f>(J2840/86400) + DATE(1970,1,1)</f>
        <v>41864.916666666664</v>
      </c>
      <c r="L2840">
        <v>1406039696</v>
      </c>
      <c r="M2840" s="9">
        <f>(L2840/86400) + DATE(1970,1,1)</f>
        <v>41842.607592592591</v>
      </c>
      <c r="N2840" s="18">
        <f>YEAR(M2840)</f>
        <v>2014</v>
      </c>
      <c r="O2840" s="18">
        <f xml:space="preserve"> ROUND((J2840-L2840)/86400, 0)</f>
        <v>22</v>
      </c>
      <c r="P2840" t="b">
        <v>0</v>
      </c>
      <c r="Q2840">
        <v>54</v>
      </c>
      <c r="R2840" s="14">
        <f>IFERROR(ROUND(E2840/Q2840,2), "N/A")</f>
        <v>44.54</v>
      </c>
      <c r="S2840" t="b">
        <v>1</v>
      </c>
      <c r="T2840" t="s">
        <v>8275</v>
      </c>
      <c r="U2840" t="s">
        <v>8276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s="12">
        <f>ROUND(E2841/D2841, 0)</f>
        <v>1</v>
      </c>
      <c r="G2841" t="s">
        <v>8218</v>
      </c>
      <c r="H2841" t="s">
        <v>8223</v>
      </c>
      <c r="I2841" t="s">
        <v>8245</v>
      </c>
      <c r="J2841">
        <v>1408942740</v>
      </c>
      <c r="K2841" s="9">
        <f>(J2841/86400) + DATE(1970,1,1)</f>
        <v>41876.207638888889</v>
      </c>
      <c r="L2841">
        <v>1406958354</v>
      </c>
      <c r="M2841" s="9">
        <f>(L2841/86400) + DATE(1970,1,1)</f>
        <v>41853.240208333329</v>
      </c>
      <c r="N2841" s="18">
        <f>YEAR(M2841)</f>
        <v>2014</v>
      </c>
      <c r="O2841" s="18">
        <f xml:space="preserve"> ROUND((J2841-L2841)/86400, 0)</f>
        <v>23</v>
      </c>
      <c r="P2841" t="b">
        <v>0</v>
      </c>
      <c r="Q2841">
        <v>31</v>
      </c>
      <c r="R2841" s="14">
        <f>IFERROR(ROUND(E2841/Q2841,2), "N/A")</f>
        <v>125.81</v>
      </c>
      <c r="S2841" t="b">
        <v>1</v>
      </c>
      <c r="T2841" t="s">
        <v>8275</v>
      </c>
      <c r="U2841" t="s">
        <v>8276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s="12">
        <f>ROUND(E2842/D2842, 0)</f>
        <v>1</v>
      </c>
      <c r="G2842" t="s">
        <v>8218</v>
      </c>
      <c r="H2842" t="s">
        <v>8224</v>
      </c>
      <c r="I2842" t="s">
        <v>8246</v>
      </c>
      <c r="J2842">
        <v>1426698000</v>
      </c>
      <c r="K2842" s="9">
        <f>(J2842/86400) + DATE(1970,1,1)</f>
        <v>42081.708333333328</v>
      </c>
      <c r="L2842">
        <v>1424825479</v>
      </c>
      <c r="M2842" s="9">
        <f>(L2842/86400) + DATE(1970,1,1)</f>
        <v>42060.035636574074</v>
      </c>
      <c r="N2842" s="18">
        <f>YEAR(M2842)</f>
        <v>2015</v>
      </c>
      <c r="O2842" s="18">
        <f xml:space="preserve"> ROUND((J2842-L2842)/86400, 0)</f>
        <v>22</v>
      </c>
      <c r="P2842" t="b">
        <v>0</v>
      </c>
      <c r="Q2842">
        <v>132</v>
      </c>
      <c r="R2842" s="14">
        <f>IFERROR(ROUND(E2842/Q2842,2), "N/A")</f>
        <v>19.7</v>
      </c>
      <c r="S2842" t="b">
        <v>1</v>
      </c>
      <c r="T2842" t="s">
        <v>8275</v>
      </c>
      <c r="U2842" t="s">
        <v>8276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s="12">
        <f>ROUND(E2843/D2843, 0)</f>
        <v>0</v>
      </c>
      <c r="G2843" t="s">
        <v>8220</v>
      </c>
      <c r="H2843" t="s">
        <v>8224</v>
      </c>
      <c r="I2843" t="s">
        <v>8246</v>
      </c>
      <c r="J2843">
        <v>1450032297</v>
      </c>
      <c r="K2843" s="9">
        <f>(J2843/86400) + DATE(1970,1,1)</f>
        <v>42351.781215277777</v>
      </c>
      <c r="L2843">
        <v>1444844697</v>
      </c>
      <c r="M2843" s="9">
        <f>(L2843/86400) + DATE(1970,1,1)</f>
        <v>42291.739548611113</v>
      </c>
      <c r="N2843" s="18">
        <f>YEAR(M2843)</f>
        <v>2015</v>
      </c>
      <c r="O2843" s="18">
        <f xml:space="preserve"> ROUND((J2843-L2843)/86400, 0)</f>
        <v>60</v>
      </c>
      <c r="P2843" t="b">
        <v>0</v>
      </c>
      <c r="Q2843">
        <v>1</v>
      </c>
      <c r="R2843" s="14">
        <f>IFERROR(ROUND(E2843/Q2843,2), "N/A")</f>
        <v>10</v>
      </c>
      <c r="S2843" t="b">
        <v>0</v>
      </c>
      <c r="T2843" t="s">
        <v>8275</v>
      </c>
      <c r="U2843" t="s">
        <v>8276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s="12">
        <f>ROUND(E2844/D2844, 0)</f>
        <v>0</v>
      </c>
      <c r="G2844" t="s">
        <v>8220</v>
      </c>
      <c r="H2844" t="s">
        <v>8224</v>
      </c>
      <c r="I2844" t="s">
        <v>8246</v>
      </c>
      <c r="J2844">
        <v>1403348400</v>
      </c>
      <c r="K2844" s="9">
        <f>(J2844/86400) + DATE(1970,1,1)</f>
        <v>41811.458333333336</v>
      </c>
      <c r="L2844">
        <v>1401058295</v>
      </c>
      <c r="M2844" s="9">
        <f>(L2844/86400) + DATE(1970,1,1)</f>
        <v>41784.95248842593</v>
      </c>
      <c r="N2844" s="18">
        <f>YEAR(M2844)</f>
        <v>2014</v>
      </c>
      <c r="O2844" s="18">
        <f xml:space="preserve"> ROUND((J2844-L2844)/86400, 0)</f>
        <v>27</v>
      </c>
      <c r="P2844" t="b">
        <v>0</v>
      </c>
      <c r="Q2844">
        <v>0</v>
      </c>
      <c r="R2844" s="14" t="str">
        <f>IFERROR(ROUND(E2844/Q2844,2), "N/A")</f>
        <v>N/A</v>
      </c>
      <c r="S2844" t="b">
        <v>0</v>
      </c>
      <c r="T2844" t="s">
        <v>8275</v>
      </c>
      <c r="U2844" t="s">
        <v>8276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s="12">
        <f>ROUND(E2845/D2845, 0)</f>
        <v>0</v>
      </c>
      <c r="G2845" t="s">
        <v>8220</v>
      </c>
      <c r="H2845" t="s">
        <v>8223</v>
      </c>
      <c r="I2845" t="s">
        <v>8245</v>
      </c>
      <c r="J2845">
        <v>1465790400</v>
      </c>
      <c r="K2845" s="9">
        <f>(J2845/86400) + DATE(1970,1,1)</f>
        <v>42534.166666666672</v>
      </c>
      <c r="L2845">
        <v>1462210950</v>
      </c>
      <c r="M2845" s="9">
        <f>(L2845/86400) + DATE(1970,1,1)</f>
        <v>42492.737847222219</v>
      </c>
      <c r="N2845" s="18">
        <f>YEAR(M2845)</f>
        <v>2016</v>
      </c>
      <c r="O2845" s="18">
        <f xml:space="preserve"> ROUND((J2845-L2845)/86400, 0)</f>
        <v>41</v>
      </c>
      <c r="P2845" t="b">
        <v>0</v>
      </c>
      <c r="Q2845">
        <v>0</v>
      </c>
      <c r="R2845" s="14" t="str">
        <f>IFERROR(ROUND(E2845/Q2845,2), "N/A")</f>
        <v>N/A</v>
      </c>
      <c r="S2845" t="b">
        <v>0</v>
      </c>
      <c r="T2845" t="s">
        <v>8275</v>
      </c>
      <c r="U2845" t="s">
        <v>8276</v>
      </c>
    </row>
    <row r="2846" spans="1:21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s="12">
        <f>ROUND(E2846/D2846, 0)</f>
        <v>0</v>
      </c>
      <c r="G2846" t="s">
        <v>8220</v>
      </c>
      <c r="H2846" t="s">
        <v>8238</v>
      </c>
      <c r="I2846" t="s">
        <v>8248</v>
      </c>
      <c r="J2846">
        <v>1483535180</v>
      </c>
      <c r="K2846" s="9">
        <f>(J2846/86400) + DATE(1970,1,1)</f>
        <v>42739.546064814815</v>
      </c>
      <c r="L2846">
        <v>1480943180</v>
      </c>
      <c r="M2846" s="9">
        <f>(L2846/86400) + DATE(1970,1,1)</f>
        <v>42709.546064814815</v>
      </c>
      <c r="N2846" s="18">
        <f>YEAR(M2846)</f>
        <v>2016</v>
      </c>
      <c r="O2846" s="18">
        <f xml:space="preserve"> ROUND((J2846-L2846)/86400, 0)</f>
        <v>30</v>
      </c>
      <c r="P2846" t="b">
        <v>0</v>
      </c>
      <c r="Q2846">
        <v>1</v>
      </c>
      <c r="R2846" s="14">
        <f>IFERROR(ROUND(E2846/Q2846,2), "N/A")</f>
        <v>30</v>
      </c>
      <c r="S2846" t="b">
        <v>0</v>
      </c>
      <c r="T2846" t="s">
        <v>8275</v>
      </c>
      <c r="U2846" t="s">
        <v>8276</v>
      </c>
    </row>
    <row r="2847" spans="1:21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s="12">
        <f>ROUND(E2847/D2847, 0)</f>
        <v>0</v>
      </c>
      <c r="G2847" t="s">
        <v>8220</v>
      </c>
      <c r="H2847" t="s">
        <v>8223</v>
      </c>
      <c r="I2847" t="s">
        <v>8245</v>
      </c>
      <c r="J2847">
        <v>1433723033</v>
      </c>
      <c r="K2847" s="9">
        <f>(J2847/86400) + DATE(1970,1,1)</f>
        <v>42163.016585648147</v>
      </c>
      <c r="L2847">
        <v>1428539033</v>
      </c>
      <c r="M2847" s="9">
        <f>(L2847/86400) + DATE(1970,1,1)</f>
        <v>42103.016585648147</v>
      </c>
      <c r="N2847" s="18">
        <f>YEAR(M2847)</f>
        <v>2015</v>
      </c>
      <c r="O2847" s="18">
        <f xml:space="preserve"> ROUND((J2847-L2847)/86400, 0)</f>
        <v>60</v>
      </c>
      <c r="P2847" t="b">
        <v>0</v>
      </c>
      <c r="Q2847">
        <v>39</v>
      </c>
      <c r="R2847" s="14">
        <f>IFERROR(ROUND(E2847/Q2847,2), "N/A")</f>
        <v>60.67</v>
      </c>
      <c r="S2847" t="b">
        <v>0</v>
      </c>
      <c r="T2847" t="s">
        <v>8275</v>
      </c>
      <c r="U2847" t="s">
        <v>8276</v>
      </c>
    </row>
    <row r="2848" spans="1:21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s="12">
        <f>ROUND(E2848/D2848, 0)</f>
        <v>0</v>
      </c>
      <c r="G2848" t="s">
        <v>8220</v>
      </c>
      <c r="H2848" t="s">
        <v>8223</v>
      </c>
      <c r="I2848" t="s">
        <v>8245</v>
      </c>
      <c r="J2848">
        <v>1432917394</v>
      </c>
      <c r="K2848" s="9">
        <f>(J2848/86400) + DATE(1970,1,1)</f>
        <v>42153.692060185189</v>
      </c>
      <c r="L2848">
        <v>1429029394</v>
      </c>
      <c r="M2848" s="9">
        <f>(L2848/86400) + DATE(1970,1,1)</f>
        <v>42108.692060185189</v>
      </c>
      <c r="N2848" s="18">
        <f>YEAR(M2848)</f>
        <v>2015</v>
      </c>
      <c r="O2848" s="18">
        <f xml:space="preserve"> ROUND((J2848-L2848)/86400, 0)</f>
        <v>45</v>
      </c>
      <c r="P2848" t="b">
        <v>0</v>
      </c>
      <c r="Q2848">
        <v>0</v>
      </c>
      <c r="R2848" s="14" t="str">
        <f>IFERROR(ROUND(E2848/Q2848,2), "N/A")</f>
        <v>N/A</v>
      </c>
      <c r="S2848" t="b">
        <v>0</v>
      </c>
      <c r="T2848" t="s">
        <v>8275</v>
      </c>
      <c r="U2848" t="s">
        <v>8276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s="12">
        <f>ROUND(E2849/D2849, 0)</f>
        <v>0</v>
      </c>
      <c r="G2849" t="s">
        <v>8220</v>
      </c>
      <c r="H2849" t="s">
        <v>8223</v>
      </c>
      <c r="I2849" t="s">
        <v>8245</v>
      </c>
      <c r="J2849">
        <v>1464031265</v>
      </c>
      <c r="K2849" s="9">
        <f>(J2849/86400) + DATE(1970,1,1)</f>
        <v>42513.806307870371</v>
      </c>
      <c r="L2849">
        <v>1458847265</v>
      </c>
      <c r="M2849" s="9">
        <f>(L2849/86400) + DATE(1970,1,1)</f>
        <v>42453.806307870371</v>
      </c>
      <c r="N2849" s="18">
        <f>YEAR(M2849)</f>
        <v>2016</v>
      </c>
      <c r="O2849" s="18">
        <f xml:space="preserve"> ROUND((J2849-L2849)/86400, 0)</f>
        <v>60</v>
      </c>
      <c r="P2849" t="b">
        <v>0</v>
      </c>
      <c r="Q2849">
        <v>0</v>
      </c>
      <c r="R2849" s="14" t="str">
        <f>IFERROR(ROUND(E2849/Q2849,2), "N/A")</f>
        <v>N/A</v>
      </c>
      <c r="S2849" t="b">
        <v>0</v>
      </c>
      <c r="T2849" t="s">
        <v>8275</v>
      </c>
      <c r="U2849" t="s">
        <v>8276</v>
      </c>
    </row>
    <row r="2850" spans="1:21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s="12">
        <f>ROUND(E2850/D2850, 0)</f>
        <v>0</v>
      </c>
      <c r="G2850" t="s">
        <v>8220</v>
      </c>
      <c r="H2850" t="s">
        <v>8223</v>
      </c>
      <c r="I2850" t="s">
        <v>8245</v>
      </c>
      <c r="J2850">
        <v>1432913659</v>
      </c>
      <c r="K2850" s="9">
        <f>(J2850/86400) + DATE(1970,1,1)</f>
        <v>42153.648831018523</v>
      </c>
      <c r="L2850">
        <v>1430321659</v>
      </c>
      <c r="M2850" s="9">
        <f>(L2850/86400) + DATE(1970,1,1)</f>
        <v>42123.648831018523</v>
      </c>
      <c r="N2850" s="18">
        <f>YEAR(M2850)</f>
        <v>2015</v>
      </c>
      <c r="O2850" s="18">
        <f xml:space="preserve"> ROUND((J2850-L2850)/86400, 0)</f>
        <v>30</v>
      </c>
      <c r="P2850" t="b">
        <v>0</v>
      </c>
      <c r="Q2850">
        <v>3</v>
      </c>
      <c r="R2850" s="14">
        <f>IFERROR(ROUND(E2850/Q2850,2), "N/A")</f>
        <v>23.33</v>
      </c>
      <c r="S2850" t="b">
        <v>0</v>
      </c>
      <c r="T2850" t="s">
        <v>8275</v>
      </c>
      <c r="U2850" t="s">
        <v>8276</v>
      </c>
    </row>
    <row r="2851" spans="1:21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s="12">
        <f>ROUND(E2851/D2851, 0)</f>
        <v>0</v>
      </c>
      <c r="G2851" t="s">
        <v>8220</v>
      </c>
      <c r="H2851" t="s">
        <v>8224</v>
      </c>
      <c r="I2851" t="s">
        <v>8246</v>
      </c>
      <c r="J2851">
        <v>1461406600</v>
      </c>
      <c r="K2851" s="9">
        <f>(J2851/86400) + DATE(1970,1,1)</f>
        <v>42483.428240740745</v>
      </c>
      <c r="L2851">
        <v>1458814600</v>
      </c>
      <c r="M2851" s="9">
        <f>(L2851/86400) + DATE(1970,1,1)</f>
        <v>42453.428240740745</v>
      </c>
      <c r="N2851" s="18">
        <f>YEAR(M2851)</f>
        <v>2016</v>
      </c>
      <c r="O2851" s="18">
        <f xml:space="preserve"> ROUND((J2851-L2851)/86400, 0)</f>
        <v>30</v>
      </c>
      <c r="P2851" t="b">
        <v>0</v>
      </c>
      <c r="Q2851">
        <v>1</v>
      </c>
      <c r="R2851" s="14">
        <f>IFERROR(ROUND(E2851/Q2851,2), "N/A")</f>
        <v>5</v>
      </c>
      <c r="S2851" t="b">
        <v>0</v>
      </c>
      <c r="T2851" t="s">
        <v>8275</v>
      </c>
      <c r="U2851" t="s">
        <v>8276</v>
      </c>
    </row>
    <row r="2852" spans="1:21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s="12">
        <f>ROUND(E2852/D2852, 0)</f>
        <v>0</v>
      </c>
      <c r="G2852" t="s">
        <v>8220</v>
      </c>
      <c r="H2852" t="s">
        <v>8223</v>
      </c>
      <c r="I2852" t="s">
        <v>8245</v>
      </c>
      <c r="J2852">
        <v>1409962211</v>
      </c>
      <c r="K2852" s="9">
        <f>(J2852/86400) + DATE(1970,1,1)</f>
        <v>41888.007071759261</v>
      </c>
      <c r="L2852">
        <v>1407370211</v>
      </c>
      <c r="M2852" s="9">
        <f>(L2852/86400) + DATE(1970,1,1)</f>
        <v>41858.007071759261</v>
      </c>
      <c r="N2852" s="18">
        <f>YEAR(M2852)</f>
        <v>2014</v>
      </c>
      <c r="O2852" s="18">
        <f xml:space="preserve"> ROUND((J2852-L2852)/86400, 0)</f>
        <v>30</v>
      </c>
      <c r="P2852" t="b">
        <v>0</v>
      </c>
      <c r="Q2852">
        <v>13</v>
      </c>
      <c r="R2852" s="14">
        <f>IFERROR(ROUND(E2852/Q2852,2), "N/A")</f>
        <v>23.92</v>
      </c>
      <c r="S2852" t="b">
        <v>0</v>
      </c>
      <c r="T2852" t="s">
        <v>8275</v>
      </c>
      <c r="U2852" t="s">
        <v>8276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s="12">
        <f>ROUND(E2853/D2853, 0)</f>
        <v>0</v>
      </c>
      <c r="G2853" t="s">
        <v>8220</v>
      </c>
      <c r="H2853" t="s">
        <v>8240</v>
      </c>
      <c r="I2853" t="s">
        <v>8248</v>
      </c>
      <c r="J2853">
        <v>1454109420</v>
      </c>
      <c r="K2853" s="9">
        <f>(J2853/86400) + DATE(1970,1,1)</f>
        <v>42398.970138888893</v>
      </c>
      <c r="L2853">
        <v>1453334629</v>
      </c>
      <c r="M2853" s="9">
        <f>(L2853/86400) + DATE(1970,1,1)</f>
        <v>42390.002650462964</v>
      </c>
      <c r="N2853" s="18">
        <f>YEAR(M2853)</f>
        <v>2016</v>
      </c>
      <c r="O2853" s="18">
        <f xml:space="preserve"> ROUND((J2853-L2853)/86400, 0)</f>
        <v>9</v>
      </c>
      <c r="P2853" t="b">
        <v>0</v>
      </c>
      <c r="Q2853">
        <v>0</v>
      </c>
      <c r="R2853" s="14" t="str">
        <f>IFERROR(ROUND(E2853/Q2853,2), "N/A")</f>
        <v>N/A</v>
      </c>
      <c r="S2853" t="b">
        <v>0</v>
      </c>
      <c r="T2853" t="s">
        <v>8275</v>
      </c>
      <c r="U2853" t="s">
        <v>8276</v>
      </c>
    </row>
    <row r="2854" spans="1:21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s="12">
        <f>ROUND(E2854/D2854, 0)</f>
        <v>0</v>
      </c>
      <c r="G2854" t="s">
        <v>8220</v>
      </c>
      <c r="H2854" t="s">
        <v>8223</v>
      </c>
      <c r="I2854" t="s">
        <v>8245</v>
      </c>
      <c r="J2854">
        <v>1403312703</v>
      </c>
      <c r="K2854" s="9">
        <f>(J2854/86400) + DATE(1970,1,1)</f>
        <v>41811.045173611114</v>
      </c>
      <c r="L2854">
        <v>1400720703</v>
      </c>
      <c r="M2854" s="9">
        <f>(L2854/86400) + DATE(1970,1,1)</f>
        <v>41781.045173611114</v>
      </c>
      <c r="N2854" s="18">
        <f>YEAR(M2854)</f>
        <v>2014</v>
      </c>
      <c r="O2854" s="18">
        <f xml:space="preserve"> ROUND((J2854-L2854)/86400, 0)</f>
        <v>30</v>
      </c>
      <c r="P2854" t="b">
        <v>0</v>
      </c>
      <c r="Q2854">
        <v>6</v>
      </c>
      <c r="R2854" s="14">
        <f>IFERROR(ROUND(E2854/Q2854,2), "N/A")</f>
        <v>15.83</v>
      </c>
      <c r="S2854" t="b">
        <v>0</v>
      </c>
      <c r="T2854" t="s">
        <v>8275</v>
      </c>
      <c r="U2854" t="s">
        <v>8276</v>
      </c>
    </row>
    <row r="2855" spans="1:21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s="12">
        <f>ROUND(E2855/D2855, 0)</f>
        <v>0</v>
      </c>
      <c r="G2855" t="s">
        <v>8220</v>
      </c>
      <c r="H2855" t="s">
        <v>8228</v>
      </c>
      <c r="I2855" t="s">
        <v>8250</v>
      </c>
      <c r="J2855">
        <v>1410669297</v>
      </c>
      <c r="K2855" s="9">
        <f>(J2855/86400) + DATE(1970,1,1)</f>
        <v>41896.190937499996</v>
      </c>
      <c r="L2855">
        <v>1405485297</v>
      </c>
      <c r="M2855" s="9">
        <f>(L2855/86400) + DATE(1970,1,1)</f>
        <v>41836.190937499996</v>
      </c>
      <c r="N2855" s="18">
        <f>YEAR(M2855)</f>
        <v>2014</v>
      </c>
      <c r="O2855" s="18">
        <f xml:space="preserve"> ROUND((J2855-L2855)/86400, 0)</f>
        <v>60</v>
      </c>
      <c r="P2855" t="b">
        <v>0</v>
      </c>
      <c r="Q2855">
        <v>0</v>
      </c>
      <c r="R2855" s="14" t="str">
        <f>IFERROR(ROUND(E2855/Q2855,2), "N/A")</f>
        <v>N/A</v>
      </c>
      <c r="S2855" t="b">
        <v>0</v>
      </c>
      <c r="T2855" t="s">
        <v>8275</v>
      </c>
      <c r="U2855" t="s">
        <v>8276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s="12">
        <f>ROUND(E2856/D2856, 0)</f>
        <v>0</v>
      </c>
      <c r="G2856" t="s">
        <v>8220</v>
      </c>
      <c r="H2856" t="s">
        <v>8224</v>
      </c>
      <c r="I2856" t="s">
        <v>8246</v>
      </c>
      <c r="J2856">
        <v>1431018719</v>
      </c>
      <c r="K2856" s="9">
        <f>(J2856/86400) + DATE(1970,1,1)</f>
        <v>42131.71665509259</v>
      </c>
      <c r="L2856">
        <v>1429290719</v>
      </c>
      <c r="M2856" s="9">
        <f>(L2856/86400) + DATE(1970,1,1)</f>
        <v>42111.71665509259</v>
      </c>
      <c r="N2856" s="18">
        <f>YEAR(M2856)</f>
        <v>2015</v>
      </c>
      <c r="O2856" s="18">
        <f xml:space="preserve"> ROUND((J2856-L2856)/86400, 0)</f>
        <v>20</v>
      </c>
      <c r="P2856" t="b">
        <v>0</v>
      </c>
      <c r="Q2856">
        <v>14</v>
      </c>
      <c r="R2856" s="14">
        <f>IFERROR(ROUND(E2856/Q2856,2), "N/A")</f>
        <v>29.79</v>
      </c>
      <c r="S2856" t="b">
        <v>0</v>
      </c>
      <c r="T2856" t="s">
        <v>8275</v>
      </c>
      <c r="U2856" t="s">
        <v>8276</v>
      </c>
    </row>
    <row r="2857" spans="1:21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s="12">
        <f>ROUND(E2857/D2857, 0)</f>
        <v>1</v>
      </c>
      <c r="G2857" t="s">
        <v>8220</v>
      </c>
      <c r="H2857" t="s">
        <v>8223</v>
      </c>
      <c r="I2857" t="s">
        <v>8245</v>
      </c>
      <c r="J2857">
        <v>1454110440</v>
      </c>
      <c r="K2857" s="9">
        <f>(J2857/86400) + DATE(1970,1,1)</f>
        <v>42398.981944444444</v>
      </c>
      <c r="L2857">
        <v>1451607071</v>
      </c>
      <c r="M2857" s="9">
        <f>(L2857/86400) + DATE(1970,1,1)</f>
        <v>42370.007766203707</v>
      </c>
      <c r="N2857" s="18">
        <f>YEAR(M2857)</f>
        <v>2016</v>
      </c>
      <c r="O2857" s="18">
        <f xml:space="preserve"> ROUND((J2857-L2857)/86400, 0)</f>
        <v>29</v>
      </c>
      <c r="P2857" t="b">
        <v>0</v>
      </c>
      <c r="Q2857">
        <v>5</v>
      </c>
      <c r="R2857" s="14">
        <f>IFERROR(ROUND(E2857/Q2857,2), "N/A")</f>
        <v>60</v>
      </c>
      <c r="S2857" t="b">
        <v>0</v>
      </c>
      <c r="T2857" t="s">
        <v>8275</v>
      </c>
      <c r="U2857" t="s">
        <v>8276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s="12">
        <f>ROUND(E2858/D2858, 0)</f>
        <v>0</v>
      </c>
      <c r="G2858" t="s">
        <v>8220</v>
      </c>
      <c r="H2858" t="s">
        <v>8223</v>
      </c>
      <c r="I2858" t="s">
        <v>8245</v>
      </c>
      <c r="J2858">
        <v>1439069640</v>
      </c>
      <c r="K2858" s="9">
        <f>(J2858/86400) + DATE(1970,1,1)</f>
        <v>42224.898611111115</v>
      </c>
      <c r="L2858">
        <v>1433897647</v>
      </c>
      <c r="M2858" s="9">
        <f>(L2858/86400) + DATE(1970,1,1)</f>
        <v>42165.037581018521</v>
      </c>
      <c r="N2858" s="18">
        <f>YEAR(M2858)</f>
        <v>2015</v>
      </c>
      <c r="O2858" s="18">
        <f xml:space="preserve"> ROUND((J2858-L2858)/86400, 0)</f>
        <v>60</v>
      </c>
      <c r="P2858" t="b">
        <v>0</v>
      </c>
      <c r="Q2858">
        <v>6</v>
      </c>
      <c r="R2858" s="14">
        <f>IFERROR(ROUND(E2858/Q2858,2), "N/A")</f>
        <v>24.33</v>
      </c>
      <c r="S2858" t="b">
        <v>0</v>
      </c>
      <c r="T2858" t="s">
        <v>8275</v>
      </c>
      <c r="U2858" t="s">
        <v>8276</v>
      </c>
    </row>
    <row r="2859" spans="1:21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s="12">
        <f>ROUND(E2859/D2859, 0)</f>
        <v>0</v>
      </c>
      <c r="G2859" t="s">
        <v>8220</v>
      </c>
      <c r="H2859" t="s">
        <v>8237</v>
      </c>
      <c r="I2859" t="s">
        <v>8255</v>
      </c>
      <c r="J2859">
        <v>1487613600</v>
      </c>
      <c r="K2859" s="9">
        <f>(J2859/86400) + DATE(1970,1,1)</f>
        <v>42786.75</v>
      </c>
      <c r="L2859">
        <v>1482444295</v>
      </c>
      <c r="M2859" s="9">
        <f>(L2859/86400) + DATE(1970,1,1)</f>
        <v>42726.920081018514</v>
      </c>
      <c r="N2859" s="18">
        <f>YEAR(M2859)</f>
        <v>2016</v>
      </c>
      <c r="O2859" s="18">
        <f xml:space="preserve"> ROUND((J2859-L2859)/86400, 0)</f>
        <v>60</v>
      </c>
      <c r="P2859" t="b">
        <v>0</v>
      </c>
      <c r="Q2859">
        <v>15</v>
      </c>
      <c r="R2859" s="14">
        <f>IFERROR(ROUND(E2859/Q2859,2), "N/A")</f>
        <v>500</v>
      </c>
      <c r="S2859" t="b">
        <v>0</v>
      </c>
      <c r="T2859" t="s">
        <v>8275</v>
      </c>
      <c r="U2859" t="s">
        <v>8276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s="12">
        <f>ROUND(E2860/D2860, 0)</f>
        <v>0</v>
      </c>
      <c r="G2860" t="s">
        <v>8220</v>
      </c>
      <c r="H2860" t="s">
        <v>8232</v>
      </c>
      <c r="I2860" t="s">
        <v>8248</v>
      </c>
      <c r="J2860">
        <v>1417778880</v>
      </c>
      <c r="K2860" s="9">
        <f>(J2860/86400) + DATE(1970,1,1)</f>
        <v>41978.477777777778</v>
      </c>
      <c r="L2860">
        <v>1415711095</v>
      </c>
      <c r="M2860" s="9">
        <f>(L2860/86400) + DATE(1970,1,1)</f>
        <v>41954.545081018514</v>
      </c>
      <c r="N2860" s="18">
        <f>YEAR(M2860)</f>
        <v>2014</v>
      </c>
      <c r="O2860" s="18">
        <f xml:space="preserve"> ROUND((J2860-L2860)/86400, 0)</f>
        <v>24</v>
      </c>
      <c r="P2860" t="b">
        <v>0</v>
      </c>
      <c r="Q2860">
        <v>0</v>
      </c>
      <c r="R2860" s="14" t="str">
        <f>IFERROR(ROUND(E2860/Q2860,2), "N/A")</f>
        <v>N/A</v>
      </c>
      <c r="S2860" t="b">
        <v>0</v>
      </c>
      <c r="T2860" t="s">
        <v>8275</v>
      </c>
      <c r="U2860" t="s">
        <v>8276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s="12">
        <f>ROUND(E2861/D2861, 0)</f>
        <v>0</v>
      </c>
      <c r="G2861" t="s">
        <v>8220</v>
      </c>
      <c r="H2861" t="s">
        <v>8225</v>
      </c>
      <c r="I2861" t="s">
        <v>8247</v>
      </c>
      <c r="J2861">
        <v>1444984904</v>
      </c>
      <c r="K2861" s="9">
        <f>(J2861/86400) + DATE(1970,1,1)</f>
        <v>42293.362314814818</v>
      </c>
      <c r="L2861">
        <v>1439800904</v>
      </c>
      <c r="M2861" s="9">
        <f>(L2861/86400) + DATE(1970,1,1)</f>
        <v>42233.362314814818</v>
      </c>
      <c r="N2861" s="18">
        <f>YEAR(M2861)</f>
        <v>2015</v>
      </c>
      <c r="O2861" s="18">
        <f xml:space="preserve"> ROUND((J2861-L2861)/86400, 0)</f>
        <v>60</v>
      </c>
      <c r="P2861" t="b">
        <v>0</v>
      </c>
      <c r="Q2861">
        <v>1</v>
      </c>
      <c r="R2861" s="14">
        <f>IFERROR(ROUND(E2861/Q2861,2), "N/A")</f>
        <v>35</v>
      </c>
      <c r="S2861" t="b">
        <v>0</v>
      </c>
      <c r="T2861" t="s">
        <v>8275</v>
      </c>
      <c r="U2861" t="s">
        <v>8276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s="12">
        <f>ROUND(E2862/D2862, 0)</f>
        <v>0</v>
      </c>
      <c r="G2862" t="s">
        <v>8220</v>
      </c>
      <c r="H2862" t="s">
        <v>8223</v>
      </c>
      <c r="I2862" t="s">
        <v>8245</v>
      </c>
      <c r="J2862">
        <v>1466363576</v>
      </c>
      <c r="K2862" s="9">
        <f>(J2862/86400) + DATE(1970,1,1)</f>
        <v>42540.80064814815</v>
      </c>
      <c r="L2862">
        <v>1461179576</v>
      </c>
      <c r="M2862" s="9">
        <f>(L2862/86400) + DATE(1970,1,1)</f>
        <v>42480.80064814815</v>
      </c>
      <c r="N2862" s="18">
        <f>YEAR(M2862)</f>
        <v>2016</v>
      </c>
      <c r="O2862" s="18">
        <f xml:space="preserve"> ROUND((J2862-L2862)/86400, 0)</f>
        <v>60</v>
      </c>
      <c r="P2862" t="b">
        <v>0</v>
      </c>
      <c r="Q2862">
        <v>9</v>
      </c>
      <c r="R2862" s="14">
        <f>IFERROR(ROUND(E2862/Q2862,2), "N/A")</f>
        <v>29.56</v>
      </c>
      <c r="S2862" t="b">
        <v>0</v>
      </c>
      <c r="T2862" t="s">
        <v>8275</v>
      </c>
      <c r="U2862" t="s">
        <v>8276</v>
      </c>
    </row>
    <row r="2863" spans="1:21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s="12">
        <f>ROUND(E2863/D2863, 0)</f>
        <v>0</v>
      </c>
      <c r="G2863" t="s">
        <v>8220</v>
      </c>
      <c r="H2863" t="s">
        <v>8225</v>
      </c>
      <c r="I2863" t="s">
        <v>8247</v>
      </c>
      <c r="J2863">
        <v>1443103848</v>
      </c>
      <c r="K2863" s="9">
        <f>(J2863/86400) + DATE(1970,1,1)</f>
        <v>42271.590833333335</v>
      </c>
      <c r="L2863">
        <v>1441894248</v>
      </c>
      <c r="M2863" s="9">
        <f>(L2863/86400) + DATE(1970,1,1)</f>
        <v>42257.590833333335</v>
      </c>
      <c r="N2863" s="18">
        <f>YEAR(M2863)</f>
        <v>2015</v>
      </c>
      <c r="O2863" s="18">
        <f xml:space="preserve"> ROUND((J2863-L2863)/86400, 0)</f>
        <v>14</v>
      </c>
      <c r="P2863" t="b">
        <v>0</v>
      </c>
      <c r="Q2863">
        <v>3</v>
      </c>
      <c r="R2863" s="14">
        <f>IFERROR(ROUND(E2863/Q2863,2), "N/A")</f>
        <v>26.67</v>
      </c>
      <c r="S2863" t="b">
        <v>0</v>
      </c>
      <c r="T2863" t="s">
        <v>8275</v>
      </c>
      <c r="U2863" t="s">
        <v>8276</v>
      </c>
    </row>
    <row r="2864" spans="1:21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s="12">
        <f>ROUND(E2864/D2864, 0)</f>
        <v>0</v>
      </c>
      <c r="G2864" t="s">
        <v>8220</v>
      </c>
      <c r="H2864" t="s">
        <v>8223</v>
      </c>
      <c r="I2864" t="s">
        <v>8245</v>
      </c>
      <c r="J2864">
        <v>1403636229</v>
      </c>
      <c r="K2864" s="9">
        <f>(J2864/86400) + DATE(1970,1,1)</f>
        <v>41814.789687500001</v>
      </c>
      <c r="L2864">
        <v>1401044229</v>
      </c>
      <c r="M2864" s="9">
        <f>(L2864/86400) + DATE(1970,1,1)</f>
        <v>41784.789687500001</v>
      </c>
      <c r="N2864" s="18">
        <f>YEAR(M2864)</f>
        <v>2014</v>
      </c>
      <c r="O2864" s="18">
        <f xml:space="preserve"> ROUND((J2864-L2864)/86400, 0)</f>
        <v>30</v>
      </c>
      <c r="P2864" t="b">
        <v>0</v>
      </c>
      <c r="Q2864">
        <v>3</v>
      </c>
      <c r="R2864" s="14">
        <f>IFERROR(ROUND(E2864/Q2864,2), "N/A")</f>
        <v>18.329999999999998</v>
      </c>
      <c r="S2864" t="b">
        <v>0</v>
      </c>
      <c r="T2864" t="s">
        <v>8275</v>
      </c>
      <c r="U2864" t="s">
        <v>8276</v>
      </c>
    </row>
    <row r="2865" spans="1:21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s="12">
        <f>ROUND(E2865/D2865, 0)</f>
        <v>0</v>
      </c>
      <c r="G2865" t="s">
        <v>8220</v>
      </c>
      <c r="H2865" t="s">
        <v>8223</v>
      </c>
      <c r="I2865" t="s">
        <v>8245</v>
      </c>
      <c r="J2865">
        <v>1410279123</v>
      </c>
      <c r="K2865" s="9">
        <f>(J2865/86400) + DATE(1970,1,1)</f>
        <v>41891.675034722226</v>
      </c>
      <c r="L2865">
        <v>1405095123</v>
      </c>
      <c r="M2865" s="9">
        <f>(L2865/86400) + DATE(1970,1,1)</f>
        <v>41831.675034722226</v>
      </c>
      <c r="N2865" s="18">
        <f>YEAR(M2865)</f>
        <v>2014</v>
      </c>
      <c r="O2865" s="18">
        <f xml:space="preserve"> ROUND((J2865-L2865)/86400, 0)</f>
        <v>60</v>
      </c>
      <c r="P2865" t="b">
        <v>0</v>
      </c>
      <c r="Q2865">
        <v>1</v>
      </c>
      <c r="R2865" s="14">
        <f>IFERROR(ROUND(E2865/Q2865,2), "N/A")</f>
        <v>20</v>
      </c>
      <c r="S2865" t="b">
        <v>0</v>
      </c>
      <c r="T2865" t="s">
        <v>8275</v>
      </c>
      <c r="U2865" t="s">
        <v>8276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s="12">
        <f>ROUND(E2866/D2866, 0)</f>
        <v>0</v>
      </c>
      <c r="G2866" t="s">
        <v>8220</v>
      </c>
      <c r="H2866" t="s">
        <v>8224</v>
      </c>
      <c r="I2866" t="s">
        <v>8246</v>
      </c>
      <c r="J2866">
        <v>1437139080</v>
      </c>
      <c r="K2866" s="9">
        <f>(J2866/86400) + DATE(1970,1,1)</f>
        <v>42202.554166666669</v>
      </c>
      <c r="L2866">
        <v>1434552207</v>
      </c>
      <c r="M2866" s="9">
        <f>(L2866/86400) + DATE(1970,1,1)</f>
        <v>42172.613506944443</v>
      </c>
      <c r="N2866" s="18">
        <f>YEAR(M2866)</f>
        <v>2015</v>
      </c>
      <c r="O2866" s="18">
        <f xml:space="preserve"> ROUND((J2866-L2866)/86400, 0)</f>
        <v>30</v>
      </c>
      <c r="P2866" t="b">
        <v>0</v>
      </c>
      <c r="Q2866">
        <v>3</v>
      </c>
      <c r="R2866" s="14">
        <f>IFERROR(ROUND(E2866/Q2866,2), "N/A")</f>
        <v>13.33</v>
      </c>
      <c r="S2866" t="b">
        <v>0</v>
      </c>
      <c r="T2866" t="s">
        <v>8275</v>
      </c>
      <c r="U2866" t="s">
        <v>8276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s="12">
        <f>ROUND(E2867/D2867, 0)</f>
        <v>0</v>
      </c>
      <c r="G2867" t="s">
        <v>8220</v>
      </c>
      <c r="H2867" t="s">
        <v>8223</v>
      </c>
      <c r="I2867" t="s">
        <v>8245</v>
      </c>
      <c r="J2867">
        <v>1420512259</v>
      </c>
      <c r="K2867" s="9">
        <f>(J2867/86400) + DATE(1970,1,1)</f>
        <v>42010.114108796297</v>
      </c>
      <c r="L2867">
        <v>1415328259</v>
      </c>
      <c r="M2867" s="9">
        <f>(L2867/86400) + DATE(1970,1,1)</f>
        <v>41950.114108796297</v>
      </c>
      <c r="N2867" s="18">
        <f>YEAR(M2867)</f>
        <v>2014</v>
      </c>
      <c r="O2867" s="18">
        <f xml:space="preserve"> ROUND((J2867-L2867)/86400, 0)</f>
        <v>60</v>
      </c>
      <c r="P2867" t="b">
        <v>0</v>
      </c>
      <c r="Q2867">
        <v>0</v>
      </c>
      <c r="R2867" s="14" t="str">
        <f>IFERROR(ROUND(E2867/Q2867,2), "N/A")</f>
        <v>N/A</v>
      </c>
      <c r="S2867" t="b">
        <v>0</v>
      </c>
      <c r="T2867" t="s">
        <v>8275</v>
      </c>
      <c r="U2867" t="s">
        <v>8276</v>
      </c>
    </row>
    <row r="2868" spans="1:21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s="12">
        <f>ROUND(E2868/D2868, 0)</f>
        <v>0</v>
      </c>
      <c r="G2868" t="s">
        <v>8220</v>
      </c>
      <c r="H2868" t="s">
        <v>8223</v>
      </c>
      <c r="I2868" t="s">
        <v>8245</v>
      </c>
      <c r="J2868">
        <v>1476482400</v>
      </c>
      <c r="K2868" s="9">
        <f>(J2868/86400) + DATE(1970,1,1)</f>
        <v>42657.916666666672</v>
      </c>
      <c r="L2868">
        <v>1473893721</v>
      </c>
      <c r="M2868" s="9">
        <f>(L2868/86400) + DATE(1970,1,1)</f>
        <v>42627.955104166671</v>
      </c>
      <c r="N2868" s="18">
        <f>YEAR(M2868)</f>
        <v>2016</v>
      </c>
      <c r="O2868" s="18">
        <f xml:space="preserve"> ROUND((J2868-L2868)/86400, 0)</f>
        <v>30</v>
      </c>
      <c r="P2868" t="b">
        <v>0</v>
      </c>
      <c r="Q2868">
        <v>2</v>
      </c>
      <c r="R2868" s="14">
        <f>IFERROR(ROUND(E2868/Q2868,2), "N/A")</f>
        <v>22.5</v>
      </c>
      <c r="S2868" t="b">
        <v>0</v>
      </c>
      <c r="T2868" t="s">
        <v>8275</v>
      </c>
      <c r="U2868" t="s">
        <v>8276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s="12">
        <f>ROUND(E2869/D2869, 0)</f>
        <v>0</v>
      </c>
      <c r="G2869" t="s">
        <v>8220</v>
      </c>
      <c r="H2869" t="s">
        <v>8223</v>
      </c>
      <c r="I2869" t="s">
        <v>8245</v>
      </c>
      <c r="J2869">
        <v>1467604800</v>
      </c>
      <c r="K2869" s="9">
        <f>(J2869/86400) + DATE(1970,1,1)</f>
        <v>42555.166666666672</v>
      </c>
      <c r="L2869">
        <v>1465533672</v>
      </c>
      <c r="M2869" s="9">
        <f>(L2869/86400) + DATE(1970,1,1)</f>
        <v>42531.195277777777</v>
      </c>
      <c r="N2869" s="18">
        <f>YEAR(M2869)</f>
        <v>2016</v>
      </c>
      <c r="O2869" s="18">
        <f xml:space="preserve"> ROUND((J2869-L2869)/86400, 0)</f>
        <v>24</v>
      </c>
      <c r="P2869" t="b">
        <v>0</v>
      </c>
      <c r="Q2869">
        <v>10</v>
      </c>
      <c r="R2869" s="14">
        <f>IFERROR(ROUND(E2869/Q2869,2), "N/A")</f>
        <v>50.4</v>
      </c>
      <c r="S2869" t="b">
        <v>0</v>
      </c>
      <c r="T2869" t="s">
        <v>8275</v>
      </c>
      <c r="U2869" t="s">
        <v>8276</v>
      </c>
    </row>
    <row r="2870" spans="1:21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s="12">
        <f>ROUND(E2870/D2870, 0)</f>
        <v>0</v>
      </c>
      <c r="G2870" t="s">
        <v>8220</v>
      </c>
      <c r="H2870" t="s">
        <v>8223</v>
      </c>
      <c r="I2870" t="s">
        <v>8245</v>
      </c>
      <c r="J2870">
        <v>1475697054</v>
      </c>
      <c r="K2870" s="9">
        <f>(J2870/86400) + DATE(1970,1,1)</f>
        <v>42648.827013888891</v>
      </c>
      <c r="L2870">
        <v>1473105054</v>
      </c>
      <c r="M2870" s="9">
        <f>(L2870/86400) + DATE(1970,1,1)</f>
        <v>42618.827013888891</v>
      </c>
      <c r="N2870" s="18">
        <f>YEAR(M2870)</f>
        <v>2016</v>
      </c>
      <c r="O2870" s="18">
        <f xml:space="preserve"> ROUND((J2870-L2870)/86400, 0)</f>
        <v>30</v>
      </c>
      <c r="P2870" t="b">
        <v>0</v>
      </c>
      <c r="Q2870">
        <v>60</v>
      </c>
      <c r="R2870" s="14">
        <f>IFERROR(ROUND(E2870/Q2870,2), "N/A")</f>
        <v>105.03</v>
      </c>
      <c r="S2870" t="b">
        <v>0</v>
      </c>
      <c r="T2870" t="s">
        <v>8275</v>
      </c>
      <c r="U2870" t="s">
        <v>8276</v>
      </c>
    </row>
    <row r="2871" spans="1:21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s="12">
        <f>ROUND(E2871/D2871, 0)</f>
        <v>0</v>
      </c>
      <c r="G2871" t="s">
        <v>8220</v>
      </c>
      <c r="H2871" t="s">
        <v>8223</v>
      </c>
      <c r="I2871" t="s">
        <v>8245</v>
      </c>
      <c r="J2871">
        <v>1468937681</v>
      </c>
      <c r="K2871" s="9">
        <f>(J2871/86400) + DATE(1970,1,1)</f>
        <v>42570.593530092592</v>
      </c>
      <c r="L2871">
        <v>1466345681</v>
      </c>
      <c r="M2871" s="9">
        <f>(L2871/86400) + DATE(1970,1,1)</f>
        <v>42540.593530092592</v>
      </c>
      <c r="N2871" s="18">
        <f>YEAR(M2871)</f>
        <v>2016</v>
      </c>
      <c r="O2871" s="18">
        <f xml:space="preserve"> ROUND((J2871-L2871)/86400, 0)</f>
        <v>30</v>
      </c>
      <c r="P2871" t="b">
        <v>0</v>
      </c>
      <c r="Q2871">
        <v>5</v>
      </c>
      <c r="R2871" s="14">
        <f>IFERROR(ROUND(E2871/Q2871,2), "N/A")</f>
        <v>35.4</v>
      </c>
      <c r="S2871" t="b">
        <v>0</v>
      </c>
      <c r="T2871" t="s">
        <v>8275</v>
      </c>
      <c r="U2871" t="s">
        <v>8276</v>
      </c>
    </row>
    <row r="2872" spans="1:21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s="12">
        <f>ROUND(E2872/D2872, 0)</f>
        <v>0</v>
      </c>
      <c r="G2872" t="s">
        <v>8220</v>
      </c>
      <c r="H2872" t="s">
        <v>8223</v>
      </c>
      <c r="I2872" t="s">
        <v>8245</v>
      </c>
      <c r="J2872">
        <v>1400301165</v>
      </c>
      <c r="K2872" s="9">
        <f>(J2872/86400) + DATE(1970,1,1)</f>
        <v>41776.189409722225</v>
      </c>
      <c r="L2872">
        <v>1397709165</v>
      </c>
      <c r="M2872" s="9">
        <f>(L2872/86400) + DATE(1970,1,1)</f>
        <v>41746.189409722225</v>
      </c>
      <c r="N2872" s="18">
        <f>YEAR(M2872)</f>
        <v>2014</v>
      </c>
      <c r="O2872" s="18">
        <f xml:space="preserve"> ROUND((J2872-L2872)/86400, 0)</f>
        <v>30</v>
      </c>
      <c r="P2872" t="b">
        <v>0</v>
      </c>
      <c r="Q2872">
        <v>9</v>
      </c>
      <c r="R2872" s="14">
        <f>IFERROR(ROUND(E2872/Q2872,2), "N/A")</f>
        <v>83.33</v>
      </c>
      <c r="S2872" t="b">
        <v>0</v>
      </c>
      <c r="T2872" t="s">
        <v>8275</v>
      </c>
      <c r="U2872" t="s">
        <v>8276</v>
      </c>
    </row>
    <row r="2873" spans="1:21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s="12">
        <f>ROUND(E2873/D2873, 0)</f>
        <v>0</v>
      </c>
      <c r="G2873" t="s">
        <v>8220</v>
      </c>
      <c r="H2873" t="s">
        <v>8223</v>
      </c>
      <c r="I2873" t="s">
        <v>8245</v>
      </c>
      <c r="J2873">
        <v>1419183813</v>
      </c>
      <c r="K2873" s="9">
        <f>(J2873/86400) + DATE(1970,1,1)</f>
        <v>41994.738576388889</v>
      </c>
      <c r="L2873">
        <v>1417455813</v>
      </c>
      <c r="M2873" s="9">
        <f>(L2873/86400) + DATE(1970,1,1)</f>
        <v>41974.738576388889</v>
      </c>
      <c r="N2873" s="18">
        <f>YEAR(M2873)</f>
        <v>2014</v>
      </c>
      <c r="O2873" s="18">
        <f xml:space="preserve"> ROUND((J2873-L2873)/86400, 0)</f>
        <v>20</v>
      </c>
      <c r="P2873" t="b">
        <v>0</v>
      </c>
      <c r="Q2873">
        <v>13</v>
      </c>
      <c r="R2873" s="14">
        <f>IFERROR(ROUND(E2873/Q2873,2), "N/A")</f>
        <v>35.92</v>
      </c>
      <c r="S2873" t="b">
        <v>0</v>
      </c>
      <c r="T2873" t="s">
        <v>8275</v>
      </c>
      <c r="U2873" t="s">
        <v>8276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s="12">
        <f>ROUND(E2874/D2874, 0)</f>
        <v>0</v>
      </c>
      <c r="G2874" t="s">
        <v>8220</v>
      </c>
      <c r="H2874" t="s">
        <v>8223</v>
      </c>
      <c r="I2874" t="s">
        <v>8245</v>
      </c>
      <c r="J2874">
        <v>1434768438</v>
      </c>
      <c r="K2874" s="9">
        <f>(J2874/86400) + DATE(1970,1,1)</f>
        <v>42175.11618055556</v>
      </c>
      <c r="L2874">
        <v>1429584438</v>
      </c>
      <c r="M2874" s="9">
        <f>(L2874/86400) + DATE(1970,1,1)</f>
        <v>42115.11618055556</v>
      </c>
      <c r="N2874" s="18">
        <f>YEAR(M2874)</f>
        <v>2015</v>
      </c>
      <c r="O2874" s="18">
        <f xml:space="preserve"> ROUND((J2874-L2874)/86400, 0)</f>
        <v>60</v>
      </c>
      <c r="P2874" t="b">
        <v>0</v>
      </c>
      <c r="Q2874">
        <v>0</v>
      </c>
      <c r="R2874" s="14" t="str">
        <f>IFERROR(ROUND(E2874/Q2874,2), "N/A")</f>
        <v>N/A</v>
      </c>
      <c r="S2874" t="b">
        <v>0</v>
      </c>
      <c r="T2874" t="s">
        <v>8275</v>
      </c>
      <c r="U2874" t="s">
        <v>8276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s="12">
        <f>ROUND(E2875/D2875, 0)</f>
        <v>0</v>
      </c>
      <c r="G2875" t="s">
        <v>8220</v>
      </c>
      <c r="H2875" t="s">
        <v>8223</v>
      </c>
      <c r="I2875" t="s">
        <v>8245</v>
      </c>
      <c r="J2875">
        <v>1422473831</v>
      </c>
      <c r="K2875" s="9">
        <f>(J2875/86400) + DATE(1970,1,1)</f>
        <v>42032.817488425921</v>
      </c>
      <c r="L2875">
        <v>1419881831</v>
      </c>
      <c r="M2875" s="9">
        <f>(L2875/86400) + DATE(1970,1,1)</f>
        <v>42002.817488425921</v>
      </c>
      <c r="N2875" s="18">
        <f>YEAR(M2875)</f>
        <v>2014</v>
      </c>
      <c r="O2875" s="18">
        <f xml:space="preserve"> ROUND((J2875-L2875)/86400, 0)</f>
        <v>30</v>
      </c>
      <c r="P2875" t="b">
        <v>0</v>
      </c>
      <c r="Q2875">
        <v>8</v>
      </c>
      <c r="R2875" s="14">
        <f>IFERROR(ROUND(E2875/Q2875,2), "N/A")</f>
        <v>119.13</v>
      </c>
      <c r="S2875" t="b">
        <v>0</v>
      </c>
      <c r="T2875" t="s">
        <v>8275</v>
      </c>
      <c r="U2875" t="s">
        <v>8276</v>
      </c>
    </row>
    <row r="2876" spans="1:21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s="12">
        <f>ROUND(E2876/D2876, 0)</f>
        <v>0</v>
      </c>
      <c r="G2876" t="s">
        <v>8220</v>
      </c>
      <c r="H2876" t="s">
        <v>8223</v>
      </c>
      <c r="I2876" t="s">
        <v>8245</v>
      </c>
      <c r="J2876">
        <v>1484684186</v>
      </c>
      <c r="K2876" s="9">
        <f>(J2876/86400) + DATE(1970,1,1)</f>
        <v>42752.84474537037</v>
      </c>
      <c r="L2876">
        <v>1482092186</v>
      </c>
      <c r="M2876" s="9">
        <f>(L2876/86400) + DATE(1970,1,1)</f>
        <v>42722.84474537037</v>
      </c>
      <c r="N2876" s="18">
        <f>YEAR(M2876)</f>
        <v>2016</v>
      </c>
      <c r="O2876" s="18">
        <f xml:space="preserve"> ROUND((J2876-L2876)/86400, 0)</f>
        <v>30</v>
      </c>
      <c r="P2876" t="b">
        <v>0</v>
      </c>
      <c r="Q2876">
        <v>3</v>
      </c>
      <c r="R2876" s="14">
        <f>IFERROR(ROUND(E2876/Q2876,2), "N/A")</f>
        <v>90.33</v>
      </c>
      <c r="S2876" t="b">
        <v>0</v>
      </c>
      <c r="T2876" t="s">
        <v>8275</v>
      </c>
      <c r="U2876" t="s">
        <v>8276</v>
      </c>
    </row>
    <row r="2877" spans="1:21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s="12">
        <f>ROUND(E2877/D2877, 0)</f>
        <v>0</v>
      </c>
      <c r="G2877" t="s">
        <v>8220</v>
      </c>
      <c r="H2877" t="s">
        <v>8223</v>
      </c>
      <c r="I2877" t="s">
        <v>8245</v>
      </c>
      <c r="J2877">
        <v>1462417493</v>
      </c>
      <c r="K2877" s="9">
        <f>(J2877/86400) + DATE(1970,1,1)</f>
        <v>42495.128391203703</v>
      </c>
      <c r="L2877">
        <v>1459825493</v>
      </c>
      <c r="M2877" s="9">
        <f>(L2877/86400) + DATE(1970,1,1)</f>
        <v>42465.128391203703</v>
      </c>
      <c r="N2877" s="18">
        <f>YEAR(M2877)</f>
        <v>2016</v>
      </c>
      <c r="O2877" s="18">
        <f xml:space="preserve"> ROUND((J2877-L2877)/86400, 0)</f>
        <v>30</v>
      </c>
      <c r="P2877" t="b">
        <v>0</v>
      </c>
      <c r="Q2877">
        <v>3</v>
      </c>
      <c r="R2877" s="14">
        <f>IFERROR(ROUND(E2877/Q2877,2), "N/A")</f>
        <v>2.33</v>
      </c>
      <c r="S2877" t="b">
        <v>0</v>
      </c>
      <c r="T2877" t="s">
        <v>8275</v>
      </c>
      <c r="U2877" t="s">
        <v>8276</v>
      </c>
    </row>
    <row r="2878" spans="1:21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s="12">
        <f>ROUND(E2878/D2878, 0)</f>
        <v>0</v>
      </c>
      <c r="G2878" t="s">
        <v>8220</v>
      </c>
      <c r="H2878" t="s">
        <v>8223</v>
      </c>
      <c r="I2878" t="s">
        <v>8245</v>
      </c>
      <c r="J2878">
        <v>1437069079</v>
      </c>
      <c r="K2878" s="9">
        <f>(J2878/86400) + DATE(1970,1,1)</f>
        <v>42201.743969907402</v>
      </c>
      <c r="L2878">
        <v>1434477079</v>
      </c>
      <c r="M2878" s="9">
        <f>(L2878/86400) + DATE(1970,1,1)</f>
        <v>42171.743969907402</v>
      </c>
      <c r="N2878" s="18">
        <f>YEAR(M2878)</f>
        <v>2015</v>
      </c>
      <c r="O2878" s="18">
        <f xml:space="preserve"> ROUND((J2878-L2878)/86400, 0)</f>
        <v>30</v>
      </c>
      <c r="P2878" t="b">
        <v>0</v>
      </c>
      <c r="Q2878">
        <v>0</v>
      </c>
      <c r="R2878" s="14" t="str">
        <f>IFERROR(ROUND(E2878/Q2878,2), "N/A")</f>
        <v>N/A</v>
      </c>
      <c r="S2878" t="b">
        <v>0</v>
      </c>
      <c r="T2878" t="s">
        <v>8275</v>
      </c>
      <c r="U2878" t="s">
        <v>8276</v>
      </c>
    </row>
    <row r="2879" spans="1:21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s="12">
        <f>ROUND(E2879/D2879, 0)</f>
        <v>0</v>
      </c>
      <c r="G2879" t="s">
        <v>8220</v>
      </c>
      <c r="H2879" t="s">
        <v>8223</v>
      </c>
      <c r="I2879" t="s">
        <v>8245</v>
      </c>
      <c r="J2879">
        <v>1480525200</v>
      </c>
      <c r="K2879" s="9">
        <f>(J2879/86400) + DATE(1970,1,1)</f>
        <v>42704.708333333328</v>
      </c>
      <c r="L2879">
        <v>1477781724</v>
      </c>
      <c r="M2879" s="9">
        <f>(L2879/86400) + DATE(1970,1,1)</f>
        <v>42672.955138888894</v>
      </c>
      <c r="N2879" s="18">
        <f>YEAR(M2879)</f>
        <v>2016</v>
      </c>
      <c r="O2879" s="18">
        <f xml:space="preserve"> ROUND((J2879-L2879)/86400, 0)</f>
        <v>32</v>
      </c>
      <c r="P2879" t="b">
        <v>0</v>
      </c>
      <c r="Q2879">
        <v>6</v>
      </c>
      <c r="R2879" s="14">
        <f>IFERROR(ROUND(E2879/Q2879,2), "N/A")</f>
        <v>108.33</v>
      </c>
      <c r="S2879" t="b">
        <v>0</v>
      </c>
      <c r="T2879" t="s">
        <v>8275</v>
      </c>
      <c r="U2879" t="s">
        <v>8276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s="12">
        <f>ROUND(E2880/D2880, 0)</f>
        <v>0</v>
      </c>
      <c r="G2880" t="s">
        <v>8220</v>
      </c>
      <c r="H2880" t="s">
        <v>8224</v>
      </c>
      <c r="I2880" t="s">
        <v>8246</v>
      </c>
      <c r="J2880">
        <v>1435934795</v>
      </c>
      <c r="K2880" s="9">
        <f>(J2880/86400) + DATE(1970,1,1)</f>
        <v>42188.615682870368</v>
      </c>
      <c r="L2880">
        <v>1430750795</v>
      </c>
      <c r="M2880" s="9">
        <f>(L2880/86400) + DATE(1970,1,1)</f>
        <v>42128.615682870368</v>
      </c>
      <c r="N2880" s="18">
        <f>YEAR(M2880)</f>
        <v>2015</v>
      </c>
      <c r="O2880" s="18">
        <f xml:space="preserve"> ROUND((J2880-L2880)/86400, 0)</f>
        <v>60</v>
      </c>
      <c r="P2880" t="b">
        <v>0</v>
      </c>
      <c r="Q2880">
        <v>4</v>
      </c>
      <c r="R2880" s="14">
        <f>IFERROR(ROUND(E2880/Q2880,2), "N/A")</f>
        <v>15.75</v>
      </c>
      <c r="S2880" t="b">
        <v>0</v>
      </c>
      <c r="T2880" t="s">
        <v>8275</v>
      </c>
      <c r="U2880" t="s">
        <v>8276</v>
      </c>
    </row>
    <row r="2881" spans="1:21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s="12">
        <f>ROUND(E2881/D2881, 0)</f>
        <v>0</v>
      </c>
      <c r="G2881" t="s">
        <v>8220</v>
      </c>
      <c r="H2881" t="s">
        <v>8223</v>
      </c>
      <c r="I2881" t="s">
        <v>8245</v>
      </c>
      <c r="J2881">
        <v>1453310661</v>
      </c>
      <c r="K2881" s="9">
        <f>(J2881/86400) + DATE(1970,1,1)</f>
        <v>42389.725243055553</v>
      </c>
      <c r="L2881">
        <v>1450718661</v>
      </c>
      <c r="M2881" s="9">
        <f>(L2881/86400) + DATE(1970,1,1)</f>
        <v>42359.725243055553</v>
      </c>
      <c r="N2881" s="18">
        <f>YEAR(M2881)</f>
        <v>2015</v>
      </c>
      <c r="O2881" s="18">
        <f xml:space="preserve"> ROUND((J2881-L2881)/86400, 0)</f>
        <v>30</v>
      </c>
      <c r="P2881" t="b">
        <v>0</v>
      </c>
      <c r="Q2881">
        <v>1</v>
      </c>
      <c r="R2881" s="14">
        <f>IFERROR(ROUND(E2881/Q2881,2), "N/A")</f>
        <v>29</v>
      </c>
      <c r="S2881" t="b">
        <v>0</v>
      </c>
      <c r="T2881" t="s">
        <v>8275</v>
      </c>
      <c r="U2881" t="s">
        <v>8276</v>
      </c>
    </row>
    <row r="2882" spans="1:21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s="12">
        <f>ROUND(E2882/D2882, 0)</f>
        <v>0</v>
      </c>
      <c r="G2882" t="s">
        <v>8220</v>
      </c>
      <c r="H2882" t="s">
        <v>8223</v>
      </c>
      <c r="I2882" t="s">
        <v>8245</v>
      </c>
      <c r="J2882">
        <v>1440090300</v>
      </c>
      <c r="K2882" s="9">
        <f>(J2882/86400) + DATE(1970,1,1)</f>
        <v>42236.711805555555</v>
      </c>
      <c r="L2882">
        <v>1436305452</v>
      </c>
      <c r="M2882" s="9">
        <f>(L2882/86400) + DATE(1970,1,1)</f>
        <v>42192.905694444446</v>
      </c>
      <c r="N2882" s="18">
        <f>YEAR(M2882)</f>
        <v>2015</v>
      </c>
      <c r="O2882" s="18">
        <f xml:space="preserve"> ROUND((J2882-L2882)/86400, 0)</f>
        <v>44</v>
      </c>
      <c r="P2882" t="b">
        <v>0</v>
      </c>
      <c r="Q2882">
        <v>29</v>
      </c>
      <c r="R2882" s="14">
        <f>IFERROR(ROUND(E2882/Q2882,2), "N/A")</f>
        <v>96.55</v>
      </c>
      <c r="S2882" t="b">
        <v>0</v>
      </c>
      <c r="T2882" t="s">
        <v>8275</v>
      </c>
      <c r="U2882" t="s">
        <v>8276</v>
      </c>
    </row>
    <row r="2883" spans="1:21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s="12">
        <f>ROUND(E2883/D2883, 0)</f>
        <v>0</v>
      </c>
      <c r="G2883" t="s">
        <v>8220</v>
      </c>
      <c r="H2883" t="s">
        <v>8223</v>
      </c>
      <c r="I2883" t="s">
        <v>8245</v>
      </c>
      <c r="J2883">
        <v>1417620036</v>
      </c>
      <c r="K2883" s="9">
        <f>(J2883/86400) + DATE(1970,1,1)</f>
        <v>41976.639305555553</v>
      </c>
      <c r="L2883">
        <v>1412432436</v>
      </c>
      <c r="M2883" s="9">
        <f>(L2883/86400) + DATE(1970,1,1)</f>
        <v>41916.597638888888</v>
      </c>
      <c r="N2883" s="18">
        <f>YEAR(M2883)</f>
        <v>2014</v>
      </c>
      <c r="O2883" s="18">
        <f xml:space="preserve"> ROUND((J2883-L2883)/86400, 0)</f>
        <v>60</v>
      </c>
      <c r="P2883" t="b">
        <v>0</v>
      </c>
      <c r="Q2883">
        <v>0</v>
      </c>
      <c r="R2883" s="14" t="str">
        <f>IFERROR(ROUND(E2883/Q2883,2), "N/A")</f>
        <v>N/A</v>
      </c>
      <c r="S2883" t="b">
        <v>0</v>
      </c>
      <c r="T2883" t="s">
        <v>8275</v>
      </c>
      <c r="U2883" t="s">
        <v>8276</v>
      </c>
    </row>
    <row r="2884" spans="1:21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s="12">
        <f>ROUND(E2884/D2884, 0)</f>
        <v>0</v>
      </c>
      <c r="G2884" t="s">
        <v>8220</v>
      </c>
      <c r="H2884" t="s">
        <v>8223</v>
      </c>
      <c r="I2884" t="s">
        <v>8245</v>
      </c>
      <c r="J2884">
        <v>1462112318</v>
      </c>
      <c r="K2884" s="9">
        <f>(J2884/86400) + DATE(1970,1,1)</f>
        <v>42491.596273148149</v>
      </c>
      <c r="L2884">
        <v>1459520318</v>
      </c>
      <c r="M2884" s="9">
        <f>(L2884/86400) + DATE(1970,1,1)</f>
        <v>42461.596273148149</v>
      </c>
      <c r="N2884" s="18">
        <f>YEAR(M2884)</f>
        <v>2016</v>
      </c>
      <c r="O2884" s="18">
        <f xml:space="preserve"> ROUND((J2884-L2884)/86400, 0)</f>
        <v>30</v>
      </c>
      <c r="P2884" t="b">
        <v>0</v>
      </c>
      <c r="Q2884">
        <v>4</v>
      </c>
      <c r="R2884" s="14">
        <f>IFERROR(ROUND(E2884/Q2884,2), "N/A")</f>
        <v>63</v>
      </c>
      <c r="S2884" t="b">
        <v>0</v>
      </c>
      <c r="T2884" t="s">
        <v>8275</v>
      </c>
      <c r="U2884" t="s">
        <v>8276</v>
      </c>
    </row>
    <row r="2885" spans="1:21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s="12">
        <f>ROUND(E2885/D2885, 0)</f>
        <v>0</v>
      </c>
      <c r="G2885" t="s">
        <v>8220</v>
      </c>
      <c r="H2885" t="s">
        <v>8223</v>
      </c>
      <c r="I2885" t="s">
        <v>8245</v>
      </c>
      <c r="J2885">
        <v>1454734740</v>
      </c>
      <c r="K2885" s="9">
        <f>(J2885/86400) + DATE(1970,1,1)</f>
        <v>42406.207638888889</v>
      </c>
      <c r="L2885">
        <v>1451684437</v>
      </c>
      <c r="M2885" s="9">
        <f>(L2885/86400) + DATE(1970,1,1)</f>
        <v>42370.90320601852</v>
      </c>
      <c r="N2885" s="18">
        <f>YEAR(M2885)</f>
        <v>2016</v>
      </c>
      <c r="O2885" s="18">
        <f xml:space="preserve"> ROUND((J2885-L2885)/86400, 0)</f>
        <v>35</v>
      </c>
      <c r="P2885" t="b">
        <v>0</v>
      </c>
      <c r="Q2885">
        <v>5</v>
      </c>
      <c r="R2885" s="14">
        <f>IFERROR(ROUND(E2885/Q2885,2), "N/A")</f>
        <v>381.6</v>
      </c>
      <c r="S2885" t="b">
        <v>0</v>
      </c>
      <c r="T2885" t="s">
        <v>8275</v>
      </c>
      <c r="U2885" t="s">
        <v>8276</v>
      </c>
    </row>
    <row r="2886" spans="1:21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s="12">
        <f>ROUND(E2886/D2886, 0)</f>
        <v>0</v>
      </c>
      <c r="G2886" t="s">
        <v>8220</v>
      </c>
      <c r="H2886" t="s">
        <v>8223</v>
      </c>
      <c r="I2886" t="s">
        <v>8245</v>
      </c>
      <c r="J2886">
        <v>1417800435</v>
      </c>
      <c r="K2886" s="9">
        <f>(J2886/86400) + DATE(1970,1,1)</f>
        <v>41978.727256944447</v>
      </c>
      <c r="L2886">
        <v>1415208435</v>
      </c>
      <c r="M2886" s="9">
        <f>(L2886/86400) + DATE(1970,1,1)</f>
        <v>41948.727256944447</v>
      </c>
      <c r="N2886" s="18">
        <f>YEAR(M2886)</f>
        <v>2014</v>
      </c>
      <c r="O2886" s="18">
        <f xml:space="preserve"> ROUND((J2886-L2886)/86400, 0)</f>
        <v>30</v>
      </c>
      <c r="P2886" t="b">
        <v>0</v>
      </c>
      <c r="Q2886">
        <v>4</v>
      </c>
      <c r="R2886" s="14">
        <f>IFERROR(ROUND(E2886/Q2886,2), "N/A")</f>
        <v>46.25</v>
      </c>
      <c r="S2886" t="b">
        <v>0</v>
      </c>
      <c r="T2886" t="s">
        <v>8275</v>
      </c>
      <c r="U2886" t="s">
        <v>8276</v>
      </c>
    </row>
    <row r="2887" spans="1:21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s="12">
        <f>ROUND(E2887/D2887, 0)</f>
        <v>0</v>
      </c>
      <c r="G2887" t="s">
        <v>8220</v>
      </c>
      <c r="H2887" t="s">
        <v>8223</v>
      </c>
      <c r="I2887" t="s">
        <v>8245</v>
      </c>
      <c r="J2887">
        <v>1426294201</v>
      </c>
      <c r="K2887" s="9">
        <f>(J2887/86400) + DATE(1970,1,1)</f>
        <v>42077.034733796296</v>
      </c>
      <c r="L2887">
        <v>1423705801</v>
      </c>
      <c r="M2887" s="9">
        <f>(L2887/86400) + DATE(1970,1,1)</f>
        <v>42047.07640046296</v>
      </c>
      <c r="N2887" s="18">
        <f>YEAR(M2887)</f>
        <v>2015</v>
      </c>
      <c r="O2887" s="18">
        <f xml:space="preserve"> ROUND((J2887-L2887)/86400, 0)</f>
        <v>30</v>
      </c>
      <c r="P2887" t="b">
        <v>0</v>
      </c>
      <c r="Q2887">
        <v>5</v>
      </c>
      <c r="R2887" s="14">
        <f>IFERROR(ROUND(E2887/Q2887,2), "N/A")</f>
        <v>26</v>
      </c>
      <c r="S2887" t="b">
        <v>0</v>
      </c>
      <c r="T2887" t="s">
        <v>8275</v>
      </c>
      <c r="U2887" t="s">
        <v>8276</v>
      </c>
    </row>
    <row r="2888" spans="1:21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s="12">
        <f>ROUND(E2888/D2888, 0)</f>
        <v>0</v>
      </c>
      <c r="G2888" t="s">
        <v>8220</v>
      </c>
      <c r="H2888" t="s">
        <v>8223</v>
      </c>
      <c r="I2888" t="s">
        <v>8245</v>
      </c>
      <c r="J2888">
        <v>1442635140</v>
      </c>
      <c r="K2888" s="9">
        <f>(J2888/86400) + DATE(1970,1,1)</f>
        <v>42266.165972222225</v>
      </c>
      <c r="L2888">
        <v>1442243484</v>
      </c>
      <c r="M2888" s="9">
        <f>(L2888/86400) + DATE(1970,1,1)</f>
        <v>42261.632916666669</v>
      </c>
      <c r="N2888" s="18">
        <f>YEAR(M2888)</f>
        <v>2015</v>
      </c>
      <c r="O2888" s="18">
        <f xml:space="preserve"> ROUND((J2888-L2888)/86400, 0)</f>
        <v>5</v>
      </c>
      <c r="P2888" t="b">
        <v>0</v>
      </c>
      <c r="Q2888">
        <v>1</v>
      </c>
      <c r="R2888" s="14">
        <f>IFERROR(ROUND(E2888/Q2888,2), "N/A")</f>
        <v>10</v>
      </c>
      <c r="S2888" t="b">
        <v>0</v>
      </c>
      <c r="T2888" t="s">
        <v>8275</v>
      </c>
      <c r="U2888" t="s">
        <v>8276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s="12">
        <f>ROUND(E2889/D2889, 0)</f>
        <v>0</v>
      </c>
      <c r="G2889" t="s">
        <v>8220</v>
      </c>
      <c r="H2889" t="s">
        <v>8223</v>
      </c>
      <c r="I2889" t="s">
        <v>8245</v>
      </c>
      <c r="J2889">
        <v>1420971324</v>
      </c>
      <c r="K2889" s="9">
        <f>(J2889/86400) + DATE(1970,1,1)</f>
        <v>42015.427361111113</v>
      </c>
      <c r="L2889">
        <v>1418379324</v>
      </c>
      <c r="M2889" s="9">
        <f>(L2889/86400) + DATE(1970,1,1)</f>
        <v>41985.427361111113</v>
      </c>
      <c r="N2889" s="18">
        <f>YEAR(M2889)</f>
        <v>2014</v>
      </c>
      <c r="O2889" s="18">
        <f xml:space="preserve"> ROUND((J2889-L2889)/86400, 0)</f>
        <v>30</v>
      </c>
      <c r="P2889" t="b">
        <v>0</v>
      </c>
      <c r="Q2889">
        <v>1</v>
      </c>
      <c r="R2889" s="14">
        <f>IFERROR(ROUND(E2889/Q2889,2), "N/A")</f>
        <v>5</v>
      </c>
      <c r="S2889" t="b">
        <v>0</v>
      </c>
      <c r="T2889" t="s">
        <v>8275</v>
      </c>
      <c r="U2889" t="s">
        <v>8276</v>
      </c>
    </row>
    <row r="2890" spans="1:21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s="12">
        <f>ROUND(E2890/D2890, 0)</f>
        <v>0</v>
      </c>
      <c r="G2890" t="s">
        <v>8220</v>
      </c>
      <c r="H2890" t="s">
        <v>8223</v>
      </c>
      <c r="I2890" t="s">
        <v>8245</v>
      </c>
      <c r="J2890">
        <v>1413608340</v>
      </c>
      <c r="K2890" s="9">
        <f>(J2890/86400) + DATE(1970,1,1)</f>
        <v>41930.207638888889</v>
      </c>
      <c r="L2890">
        <v>1412945440</v>
      </c>
      <c r="M2890" s="9">
        <f>(L2890/86400) + DATE(1970,1,1)</f>
        <v>41922.535185185188</v>
      </c>
      <c r="N2890" s="18">
        <f>YEAR(M2890)</f>
        <v>2014</v>
      </c>
      <c r="O2890" s="18">
        <f xml:space="preserve"> ROUND((J2890-L2890)/86400, 0)</f>
        <v>8</v>
      </c>
      <c r="P2890" t="b">
        <v>0</v>
      </c>
      <c r="Q2890">
        <v>0</v>
      </c>
      <c r="R2890" s="14" t="str">
        <f>IFERROR(ROUND(E2890/Q2890,2), "N/A")</f>
        <v>N/A</v>
      </c>
      <c r="S2890" t="b">
        <v>0</v>
      </c>
      <c r="T2890" t="s">
        <v>8275</v>
      </c>
      <c r="U2890" t="s">
        <v>8276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s="12">
        <f>ROUND(E2891/D2891, 0)</f>
        <v>0</v>
      </c>
      <c r="G2891" t="s">
        <v>8220</v>
      </c>
      <c r="H2891" t="s">
        <v>8223</v>
      </c>
      <c r="I2891" t="s">
        <v>8245</v>
      </c>
      <c r="J2891">
        <v>1409344985</v>
      </c>
      <c r="K2891" s="9">
        <f>(J2891/86400) + DATE(1970,1,1)</f>
        <v>41880.863252314812</v>
      </c>
      <c r="L2891">
        <v>1406752985</v>
      </c>
      <c r="M2891" s="9">
        <f>(L2891/86400) + DATE(1970,1,1)</f>
        <v>41850.863252314812</v>
      </c>
      <c r="N2891" s="18">
        <f>YEAR(M2891)</f>
        <v>2014</v>
      </c>
      <c r="O2891" s="18">
        <f xml:space="preserve"> ROUND((J2891-L2891)/86400, 0)</f>
        <v>30</v>
      </c>
      <c r="P2891" t="b">
        <v>0</v>
      </c>
      <c r="Q2891">
        <v>14</v>
      </c>
      <c r="R2891" s="14">
        <f>IFERROR(ROUND(E2891/Q2891,2), "N/A")</f>
        <v>81.569999999999993</v>
      </c>
      <c r="S2891" t="b">
        <v>0</v>
      </c>
      <c r="T2891" t="s">
        <v>8275</v>
      </c>
      <c r="U2891" t="s">
        <v>8276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s="12">
        <f>ROUND(E2892/D2892, 0)</f>
        <v>0</v>
      </c>
      <c r="G2892" t="s">
        <v>8220</v>
      </c>
      <c r="H2892" t="s">
        <v>8223</v>
      </c>
      <c r="I2892" t="s">
        <v>8245</v>
      </c>
      <c r="J2892">
        <v>1407553200</v>
      </c>
      <c r="K2892" s="9">
        <f>(J2892/86400) + DATE(1970,1,1)</f>
        <v>41860.125</v>
      </c>
      <c r="L2892">
        <v>1405100992</v>
      </c>
      <c r="M2892" s="9">
        <f>(L2892/86400) + DATE(1970,1,1)</f>
        <v>41831.742962962962</v>
      </c>
      <c r="N2892" s="18">
        <f>YEAR(M2892)</f>
        <v>2014</v>
      </c>
      <c r="O2892" s="18">
        <f xml:space="preserve"> ROUND((J2892-L2892)/86400, 0)</f>
        <v>28</v>
      </c>
      <c r="P2892" t="b">
        <v>0</v>
      </c>
      <c r="Q2892">
        <v>3</v>
      </c>
      <c r="R2892" s="14">
        <f>IFERROR(ROUND(E2892/Q2892,2), "N/A")</f>
        <v>7</v>
      </c>
      <c r="S2892" t="b">
        <v>0</v>
      </c>
      <c r="T2892" t="s">
        <v>8275</v>
      </c>
      <c r="U2892" t="s">
        <v>8276</v>
      </c>
    </row>
    <row r="2893" spans="1:21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s="12">
        <f>ROUND(E2893/D2893, 0)</f>
        <v>0</v>
      </c>
      <c r="G2893" t="s">
        <v>8220</v>
      </c>
      <c r="H2893" t="s">
        <v>8223</v>
      </c>
      <c r="I2893" t="s">
        <v>8245</v>
      </c>
      <c r="J2893">
        <v>1460751128</v>
      </c>
      <c r="K2893" s="9">
        <f>(J2893/86400) + DATE(1970,1,1)</f>
        <v>42475.84175925926</v>
      </c>
      <c r="L2893">
        <v>1455570728</v>
      </c>
      <c r="M2893" s="9">
        <f>(L2893/86400) + DATE(1970,1,1)</f>
        <v>42415.883425925931</v>
      </c>
      <c r="N2893" s="18">
        <f>YEAR(M2893)</f>
        <v>2016</v>
      </c>
      <c r="O2893" s="18">
        <f xml:space="preserve"> ROUND((J2893-L2893)/86400, 0)</f>
        <v>60</v>
      </c>
      <c r="P2893" t="b">
        <v>0</v>
      </c>
      <c r="Q2893">
        <v>10</v>
      </c>
      <c r="R2893" s="14">
        <f>IFERROR(ROUND(E2893/Q2893,2), "N/A")</f>
        <v>27.3</v>
      </c>
      <c r="S2893" t="b">
        <v>0</v>
      </c>
      <c r="T2893" t="s">
        <v>8275</v>
      </c>
      <c r="U2893" t="s">
        <v>8276</v>
      </c>
    </row>
    <row r="2894" spans="1:21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s="12">
        <f>ROUND(E2894/D2894, 0)</f>
        <v>0</v>
      </c>
      <c r="G2894" t="s">
        <v>8220</v>
      </c>
      <c r="H2894" t="s">
        <v>8223</v>
      </c>
      <c r="I2894" t="s">
        <v>8245</v>
      </c>
      <c r="J2894">
        <v>1409000400</v>
      </c>
      <c r="K2894" s="9">
        <f>(J2894/86400) + DATE(1970,1,1)</f>
        <v>41876.875</v>
      </c>
      <c r="L2894">
        <v>1408381704</v>
      </c>
      <c r="M2894" s="9">
        <f>(L2894/86400) + DATE(1970,1,1)</f>
        <v>41869.714166666665</v>
      </c>
      <c r="N2894" s="18">
        <f>YEAR(M2894)</f>
        <v>2014</v>
      </c>
      <c r="O2894" s="18">
        <f xml:space="preserve"> ROUND((J2894-L2894)/86400, 0)</f>
        <v>7</v>
      </c>
      <c r="P2894" t="b">
        <v>0</v>
      </c>
      <c r="Q2894">
        <v>17</v>
      </c>
      <c r="R2894" s="14">
        <f>IFERROR(ROUND(E2894/Q2894,2), "N/A")</f>
        <v>29.41</v>
      </c>
      <c r="S2894" t="b">
        <v>0</v>
      </c>
      <c r="T2894" t="s">
        <v>8275</v>
      </c>
      <c r="U2894" t="s">
        <v>8276</v>
      </c>
    </row>
    <row r="2895" spans="1:21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s="12">
        <f>ROUND(E2895/D2895, 0)</f>
        <v>0</v>
      </c>
      <c r="G2895" t="s">
        <v>8220</v>
      </c>
      <c r="H2895" t="s">
        <v>8223</v>
      </c>
      <c r="I2895" t="s">
        <v>8245</v>
      </c>
      <c r="J2895">
        <v>1420768800</v>
      </c>
      <c r="K2895" s="9">
        <f>(J2895/86400) + DATE(1970,1,1)</f>
        <v>42013.083333333328</v>
      </c>
      <c r="L2895">
        <v>1415644395</v>
      </c>
      <c r="M2895" s="9">
        <f>(L2895/86400) + DATE(1970,1,1)</f>
        <v>41953.773090277777</v>
      </c>
      <c r="N2895" s="18">
        <f>YEAR(M2895)</f>
        <v>2014</v>
      </c>
      <c r="O2895" s="18">
        <f xml:space="preserve"> ROUND((J2895-L2895)/86400, 0)</f>
        <v>59</v>
      </c>
      <c r="P2895" t="b">
        <v>0</v>
      </c>
      <c r="Q2895">
        <v>2</v>
      </c>
      <c r="R2895" s="14">
        <f>IFERROR(ROUND(E2895/Q2895,2), "N/A")</f>
        <v>12.5</v>
      </c>
      <c r="S2895" t="b">
        <v>0</v>
      </c>
      <c r="T2895" t="s">
        <v>8275</v>
      </c>
      <c r="U2895" t="s">
        <v>8276</v>
      </c>
    </row>
    <row r="2896" spans="1:21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s="12">
        <f>ROUND(E2896/D2896, 0)</f>
        <v>0</v>
      </c>
      <c r="G2896" t="s">
        <v>8220</v>
      </c>
      <c r="H2896" t="s">
        <v>8223</v>
      </c>
      <c r="I2896" t="s">
        <v>8245</v>
      </c>
      <c r="J2896">
        <v>1428100815</v>
      </c>
      <c r="K2896" s="9">
        <f>(J2896/86400) + DATE(1970,1,1)</f>
        <v>42097.944618055553</v>
      </c>
      <c r="L2896">
        <v>1422920415</v>
      </c>
      <c r="M2896" s="9">
        <f>(L2896/86400) + DATE(1970,1,1)</f>
        <v>42037.986284722225</v>
      </c>
      <c r="N2896" s="18">
        <f>YEAR(M2896)</f>
        <v>2015</v>
      </c>
      <c r="O2896" s="18">
        <f xml:space="preserve"> ROUND((J2896-L2896)/86400, 0)</f>
        <v>60</v>
      </c>
      <c r="P2896" t="b">
        <v>0</v>
      </c>
      <c r="Q2896">
        <v>0</v>
      </c>
      <c r="R2896" s="14" t="str">
        <f>IFERROR(ROUND(E2896/Q2896,2), "N/A")</f>
        <v>N/A</v>
      </c>
      <c r="S2896" t="b">
        <v>0</v>
      </c>
      <c r="T2896" t="s">
        <v>8275</v>
      </c>
      <c r="U2896" t="s">
        <v>8276</v>
      </c>
    </row>
    <row r="2897" spans="1:21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s="12">
        <f>ROUND(E2897/D2897, 0)</f>
        <v>0</v>
      </c>
      <c r="G2897" t="s">
        <v>8220</v>
      </c>
      <c r="H2897" t="s">
        <v>8223</v>
      </c>
      <c r="I2897" t="s">
        <v>8245</v>
      </c>
      <c r="J2897">
        <v>1403470800</v>
      </c>
      <c r="K2897" s="9">
        <f>(J2897/86400) + DATE(1970,1,1)</f>
        <v>41812.875</v>
      </c>
      <c r="L2897">
        <v>1403356792</v>
      </c>
      <c r="M2897" s="9">
        <f>(L2897/86400) + DATE(1970,1,1)</f>
        <v>41811.555462962962</v>
      </c>
      <c r="N2897" s="18">
        <f>YEAR(M2897)</f>
        <v>2014</v>
      </c>
      <c r="O2897" s="18">
        <f xml:space="preserve"> ROUND((J2897-L2897)/86400, 0)</f>
        <v>1</v>
      </c>
      <c r="P2897" t="b">
        <v>0</v>
      </c>
      <c r="Q2897">
        <v>4</v>
      </c>
      <c r="R2897" s="14">
        <f>IFERROR(ROUND(E2897/Q2897,2), "N/A")</f>
        <v>5.75</v>
      </c>
      <c r="S2897" t="b">
        <v>0</v>
      </c>
      <c r="T2897" t="s">
        <v>8275</v>
      </c>
      <c r="U2897" t="s">
        <v>8276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s="12">
        <f>ROUND(E2898/D2898, 0)</f>
        <v>0</v>
      </c>
      <c r="G2898" t="s">
        <v>8220</v>
      </c>
      <c r="H2898" t="s">
        <v>8223</v>
      </c>
      <c r="I2898" t="s">
        <v>8245</v>
      </c>
      <c r="J2898">
        <v>1481522400</v>
      </c>
      <c r="K2898" s="9">
        <f>(J2898/86400) + DATE(1970,1,1)</f>
        <v>42716.25</v>
      </c>
      <c r="L2898">
        <v>1480283321</v>
      </c>
      <c r="M2898" s="9">
        <f>(L2898/86400) + DATE(1970,1,1)</f>
        <v>42701.908807870372</v>
      </c>
      <c r="N2898" s="18">
        <f>YEAR(M2898)</f>
        <v>2016</v>
      </c>
      <c r="O2898" s="18">
        <f xml:space="preserve"> ROUND((J2898-L2898)/86400, 0)</f>
        <v>14</v>
      </c>
      <c r="P2898" t="b">
        <v>0</v>
      </c>
      <c r="Q2898">
        <v>12</v>
      </c>
      <c r="R2898" s="14">
        <f>IFERROR(ROUND(E2898/Q2898,2), "N/A")</f>
        <v>52.08</v>
      </c>
      <c r="S2898" t="b">
        <v>0</v>
      </c>
      <c r="T2898" t="s">
        <v>8275</v>
      </c>
      <c r="U2898" t="s">
        <v>8276</v>
      </c>
    </row>
    <row r="2899" spans="1:21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s="12">
        <f>ROUND(E2899/D2899, 0)</f>
        <v>0</v>
      </c>
      <c r="G2899" t="s">
        <v>8220</v>
      </c>
      <c r="H2899" t="s">
        <v>8223</v>
      </c>
      <c r="I2899" t="s">
        <v>8245</v>
      </c>
      <c r="J2899">
        <v>1444577345</v>
      </c>
      <c r="K2899" s="9">
        <f>(J2899/86400) + DATE(1970,1,1)</f>
        <v>42288.645196759258</v>
      </c>
      <c r="L2899">
        <v>1441985458</v>
      </c>
      <c r="M2899" s="9">
        <f>(L2899/86400) + DATE(1970,1,1)</f>
        <v>42258.646504629629</v>
      </c>
      <c r="N2899" s="18">
        <f>YEAR(M2899)</f>
        <v>2015</v>
      </c>
      <c r="O2899" s="18">
        <f xml:space="preserve"> ROUND((J2899-L2899)/86400, 0)</f>
        <v>30</v>
      </c>
      <c r="P2899" t="b">
        <v>0</v>
      </c>
      <c r="Q2899">
        <v>3</v>
      </c>
      <c r="R2899" s="14">
        <f>IFERROR(ROUND(E2899/Q2899,2), "N/A")</f>
        <v>183.33</v>
      </c>
      <c r="S2899" t="b">
        <v>0</v>
      </c>
      <c r="T2899" t="s">
        <v>8275</v>
      </c>
      <c r="U2899" t="s">
        <v>8276</v>
      </c>
    </row>
    <row r="2900" spans="1:21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s="12">
        <f>ROUND(E2900/D2900, 0)</f>
        <v>0</v>
      </c>
      <c r="G2900" t="s">
        <v>8220</v>
      </c>
      <c r="H2900" t="s">
        <v>8223</v>
      </c>
      <c r="I2900" t="s">
        <v>8245</v>
      </c>
      <c r="J2900">
        <v>1446307053</v>
      </c>
      <c r="K2900" s="9">
        <f>(J2900/86400) + DATE(1970,1,1)</f>
        <v>42308.664965277778</v>
      </c>
      <c r="L2900">
        <v>1443715053</v>
      </c>
      <c r="M2900" s="9">
        <f>(L2900/86400) + DATE(1970,1,1)</f>
        <v>42278.664965277778</v>
      </c>
      <c r="N2900" s="18">
        <f>YEAR(M2900)</f>
        <v>2015</v>
      </c>
      <c r="O2900" s="18">
        <f xml:space="preserve"> ROUND((J2900-L2900)/86400, 0)</f>
        <v>30</v>
      </c>
      <c r="P2900" t="b">
        <v>0</v>
      </c>
      <c r="Q2900">
        <v>12</v>
      </c>
      <c r="R2900" s="14">
        <f>IFERROR(ROUND(E2900/Q2900,2), "N/A")</f>
        <v>26.33</v>
      </c>
      <c r="S2900" t="b">
        <v>0</v>
      </c>
      <c r="T2900" t="s">
        <v>8275</v>
      </c>
      <c r="U2900" t="s">
        <v>8276</v>
      </c>
    </row>
    <row r="2901" spans="1:21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s="12">
        <f>ROUND(E2901/D2901, 0)</f>
        <v>0</v>
      </c>
      <c r="G2901" t="s">
        <v>8220</v>
      </c>
      <c r="H2901" t="s">
        <v>8223</v>
      </c>
      <c r="I2901" t="s">
        <v>8245</v>
      </c>
      <c r="J2901">
        <v>1469325158</v>
      </c>
      <c r="K2901" s="9">
        <f>(J2901/86400) + DATE(1970,1,1)</f>
        <v>42575.078217592592</v>
      </c>
      <c r="L2901">
        <v>1464141158</v>
      </c>
      <c r="M2901" s="9">
        <f>(L2901/86400) + DATE(1970,1,1)</f>
        <v>42515.078217592592</v>
      </c>
      <c r="N2901" s="18">
        <f>YEAR(M2901)</f>
        <v>2016</v>
      </c>
      <c r="O2901" s="18">
        <f xml:space="preserve"> ROUND((J2901-L2901)/86400, 0)</f>
        <v>60</v>
      </c>
      <c r="P2901" t="b">
        <v>0</v>
      </c>
      <c r="Q2901">
        <v>0</v>
      </c>
      <c r="R2901" s="14" t="str">
        <f>IFERROR(ROUND(E2901/Q2901,2), "N/A")</f>
        <v>N/A</v>
      </c>
      <c r="S2901" t="b">
        <v>0</v>
      </c>
      <c r="T2901" t="s">
        <v>8275</v>
      </c>
      <c r="U2901" t="s">
        <v>8276</v>
      </c>
    </row>
    <row r="2902" spans="1:21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s="12">
        <f>ROUND(E2902/D2902, 0)</f>
        <v>1</v>
      </c>
      <c r="G2902" t="s">
        <v>8220</v>
      </c>
      <c r="H2902" t="s">
        <v>8223</v>
      </c>
      <c r="I2902" t="s">
        <v>8245</v>
      </c>
      <c r="J2902">
        <v>1407562632</v>
      </c>
      <c r="K2902" s="9">
        <f>(J2902/86400) + DATE(1970,1,1)</f>
        <v>41860.234166666669</v>
      </c>
      <c r="L2902">
        <v>1404970632</v>
      </c>
      <c r="M2902" s="9">
        <f>(L2902/86400) + DATE(1970,1,1)</f>
        <v>41830.234166666669</v>
      </c>
      <c r="N2902" s="18">
        <f>YEAR(M2902)</f>
        <v>2014</v>
      </c>
      <c r="O2902" s="18">
        <f xml:space="preserve"> ROUND((J2902-L2902)/86400, 0)</f>
        <v>30</v>
      </c>
      <c r="P2902" t="b">
        <v>0</v>
      </c>
      <c r="Q2902">
        <v>7</v>
      </c>
      <c r="R2902" s="14">
        <f>IFERROR(ROUND(E2902/Q2902,2), "N/A")</f>
        <v>486.43</v>
      </c>
      <c r="S2902" t="b">
        <v>0</v>
      </c>
      <c r="T2902" t="s">
        <v>8275</v>
      </c>
      <c r="U2902" t="s">
        <v>8276</v>
      </c>
    </row>
    <row r="2903" spans="1:21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s="12">
        <f>ROUND(E2903/D2903, 0)</f>
        <v>0</v>
      </c>
      <c r="G2903" t="s">
        <v>8220</v>
      </c>
      <c r="H2903" t="s">
        <v>8223</v>
      </c>
      <c r="I2903" t="s">
        <v>8245</v>
      </c>
      <c r="J2903">
        <v>1423345339</v>
      </c>
      <c r="K2903" s="9">
        <f>(J2903/86400) + DATE(1970,1,1)</f>
        <v>42042.904386574075</v>
      </c>
      <c r="L2903">
        <v>1418161339</v>
      </c>
      <c r="M2903" s="9">
        <f>(L2903/86400) + DATE(1970,1,1)</f>
        <v>41982.904386574075</v>
      </c>
      <c r="N2903" s="18">
        <f>YEAR(M2903)</f>
        <v>2014</v>
      </c>
      <c r="O2903" s="18">
        <f xml:space="preserve"> ROUND((J2903-L2903)/86400, 0)</f>
        <v>60</v>
      </c>
      <c r="P2903" t="b">
        <v>0</v>
      </c>
      <c r="Q2903">
        <v>2</v>
      </c>
      <c r="R2903" s="14">
        <f>IFERROR(ROUND(E2903/Q2903,2), "N/A")</f>
        <v>3</v>
      </c>
      <c r="S2903" t="b">
        <v>0</v>
      </c>
      <c r="T2903" t="s">
        <v>8275</v>
      </c>
      <c r="U2903" t="s">
        <v>8276</v>
      </c>
    </row>
    <row r="2904" spans="1:21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s="12">
        <f>ROUND(E2904/D2904, 0)</f>
        <v>0</v>
      </c>
      <c r="G2904" t="s">
        <v>8220</v>
      </c>
      <c r="H2904" t="s">
        <v>8223</v>
      </c>
      <c r="I2904" t="s">
        <v>8245</v>
      </c>
      <c r="J2904">
        <v>1440412396</v>
      </c>
      <c r="K2904" s="9">
        <f>(J2904/86400) + DATE(1970,1,1)</f>
        <v>42240.439768518518</v>
      </c>
      <c r="L2904">
        <v>1437820396</v>
      </c>
      <c r="M2904" s="9">
        <f>(L2904/86400) + DATE(1970,1,1)</f>
        <v>42210.439768518518</v>
      </c>
      <c r="N2904" s="18">
        <f>YEAR(M2904)</f>
        <v>2015</v>
      </c>
      <c r="O2904" s="18">
        <f xml:space="preserve"> ROUND((J2904-L2904)/86400, 0)</f>
        <v>30</v>
      </c>
      <c r="P2904" t="b">
        <v>0</v>
      </c>
      <c r="Q2904">
        <v>1</v>
      </c>
      <c r="R2904" s="14">
        <f>IFERROR(ROUND(E2904/Q2904,2), "N/A")</f>
        <v>25</v>
      </c>
      <c r="S2904" t="b">
        <v>0</v>
      </c>
      <c r="T2904" t="s">
        <v>8275</v>
      </c>
      <c r="U2904" t="s">
        <v>8276</v>
      </c>
    </row>
    <row r="2905" spans="1:21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s="12">
        <f>ROUND(E2905/D2905, 0)</f>
        <v>0</v>
      </c>
      <c r="G2905" t="s">
        <v>8220</v>
      </c>
      <c r="H2905" t="s">
        <v>8223</v>
      </c>
      <c r="I2905" t="s">
        <v>8245</v>
      </c>
      <c r="J2905">
        <v>1441771218</v>
      </c>
      <c r="K2905" s="9">
        <f>(J2905/86400) + DATE(1970,1,1)</f>
        <v>42256.166874999995</v>
      </c>
      <c r="L2905">
        <v>1436587218</v>
      </c>
      <c r="M2905" s="9">
        <f>(L2905/86400) + DATE(1970,1,1)</f>
        <v>42196.166874999995</v>
      </c>
      <c r="N2905" s="18">
        <f>YEAR(M2905)</f>
        <v>2015</v>
      </c>
      <c r="O2905" s="18">
        <f xml:space="preserve"> ROUND((J2905-L2905)/86400, 0)</f>
        <v>60</v>
      </c>
      <c r="P2905" t="b">
        <v>0</v>
      </c>
      <c r="Q2905">
        <v>4</v>
      </c>
      <c r="R2905" s="14">
        <f>IFERROR(ROUND(E2905/Q2905,2), "N/A")</f>
        <v>9.75</v>
      </c>
      <c r="S2905" t="b">
        <v>0</v>
      </c>
      <c r="T2905" t="s">
        <v>8275</v>
      </c>
      <c r="U2905" t="s">
        <v>8276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s="12">
        <f>ROUND(E2906/D2906, 0)</f>
        <v>0</v>
      </c>
      <c r="G2906" t="s">
        <v>8220</v>
      </c>
      <c r="H2906" t="s">
        <v>8224</v>
      </c>
      <c r="I2906" t="s">
        <v>8246</v>
      </c>
      <c r="J2906">
        <v>1415534400</v>
      </c>
      <c r="K2906" s="9">
        <f>(J2906/86400) + DATE(1970,1,1)</f>
        <v>41952.5</v>
      </c>
      <c r="L2906">
        <v>1414538031</v>
      </c>
      <c r="M2906" s="9">
        <f>(L2906/86400) + DATE(1970,1,1)</f>
        <v>41940.967951388891</v>
      </c>
      <c r="N2906" s="18">
        <f>YEAR(M2906)</f>
        <v>2014</v>
      </c>
      <c r="O2906" s="18">
        <f xml:space="preserve"> ROUND((J2906-L2906)/86400, 0)</f>
        <v>12</v>
      </c>
      <c r="P2906" t="b">
        <v>0</v>
      </c>
      <c r="Q2906">
        <v>4</v>
      </c>
      <c r="R2906" s="14">
        <f>IFERROR(ROUND(E2906/Q2906,2), "N/A")</f>
        <v>18.75</v>
      </c>
      <c r="S2906" t="b">
        <v>0</v>
      </c>
      <c r="T2906" t="s">
        <v>8275</v>
      </c>
      <c r="U2906" t="s">
        <v>8276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s="12">
        <f>ROUND(E2907/D2907, 0)</f>
        <v>0</v>
      </c>
      <c r="G2907" t="s">
        <v>8220</v>
      </c>
      <c r="H2907" t="s">
        <v>8223</v>
      </c>
      <c r="I2907" t="s">
        <v>8245</v>
      </c>
      <c r="J2907">
        <v>1473211313</v>
      </c>
      <c r="K2907" s="9">
        <f>(J2907/86400) + DATE(1970,1,1)</f>
        <v>42620.056863425925</v>
      </c>
      <c r="L2907">
        <v>1472001713</v>
      </c>
      <c r="M2907" s="9">
        <f>(L2907/86400) + DATE(1970,1,1)</f>
        <v>42606.056863425925</v>
      </c>
      <c r="N2907" s="18">
        <f>YEAR(M2907)</f>
        <v>2016</v>
      </c>
      <c r="O2907" s="18">
        <f xml:space="preserve"> ROUND((J2907-L2907)/86400, 0)</f>
        <v>14</v>
      </c>
      <c r="P2907" t="b">
        <v>0</v>
      </c>
      <c r="Q2907">
        <v>17</v>
      </c>
      <c r="R2907" s="14">
        <f>IFERROR(ROUND(E2907/Q2907,2), "N/A")</f>
        <v>36.590000000000003</v>
      </c>
      <c r="S2907" t="b">
        <v>0</v>
      </c>
      <c r="T2907" t="s">
        <v>8275</v>
      </c>
      <c r="U2907" t="s">
        <v>8276</v>
      </c>
    </row>
    <row r="2908" spans="1:21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s="12">
        <f>ROUND(E2908/D2908, 0)</f>
        <v>0</v>
      </c>
      <c r="G2908" t="s">
        <v>8220</v>
      </c>
      <c r="H2908" t="s">
        <v>8223</v>
      </c>
      <c r="I2908" t="s">
        <v>8245</v>
      </c>
      <c r="J2908">
        <v>1438390800</v>
      </c>
      <c r="K2908" s="9">
        <f>(J2908/86400) + DATE(1970,1,1)</f>
        <v>42217.041666666672</v>
      </c>
      <c r="L2908">
        <v>1436888066</v>
      </c>
      <c r="M2908" s="9">
        <f>(L2908/86400) + DATE(1970,1,1)</f>
        <v>42199.648912037039</v>
      </c>
      <c r="N2908" s="18">
        <f>YEAR(M2908)</f>
        <v>2015</v>
      </c>
      <c r="O2908" s="18">
        <f xml:space="preserve"> ROUND((J2908-L2908)/86400, 0)</f>
        <v>17</v>
      </c>
      <c r="P2908" t="b">
        <v>0</v>
      </c>
      <c r="Q2908">
        <v>7</v>
      </c>
      <c r="R2908" s="14">
        <f>IFERROR(ROUND(E2908/Q2908,2), "N/A")</f>
        <v>80.709999999999994</v>
      </c>
      <c r="S2908" t="b">
        <v>0</v>
      </c>
      <c r="T2908" t="s">
        <v>8275</v>
      </c>
      <c r="U2908" t="s">
        <v>8276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s="12">
        <f>ROUND(E2909/D2909, 0)</f>
        <v>0</v>
      </c>
      <c r="G2909" t="s">
        <v>8220</v>
      </c>
      <c r="H2909" t="s">
        <v>8223</v>
      </c>
      <c r="I2909" t="s">
        <v>8245</v>
      </c>
      <c r="J2909">
        <v>1463259837</v>
      </c>
      <c r="K2909" s="9">
        <f>(J2909/86400) + DATE(1970,1,1)</f>
        <v>42504.877743055556</v>
      </c>
      <c r="L2909">
        <v>1458075837</v>
      </c>
      <c r="M2909" s="9">
        <f>(L2909/86400) + DATE(1970,1,1)</f>
        <v>42444.877743055556</v>
      </c>
      <c r="N2909" s="18">
        <f>YEAR(M2909)</f>
        <v>2016</v>
      </c>
      <c r="O2909" s="18">
        <f xml:space="preserve"> ROUND((J2909-L2909)/86400, 0)</f>
        <v>60</v>
      </c>
      <c r="P2909" t="b">
        <v>0</v>
      </c>
      <c r="Q2909">
        <v>2</v>
      </c>
      <c r="R2909" s="14">
        <f>IFERROR(ROUND(E2909/Q2909,2), "N/A")</f>
        <v>1</v>
      </c>
      <c r="S2909" t="b">
        <v>0</v>
      </c>
      <c r="T2909" t="s">
        <v>8275</v>
      </c>
      <c r="U2909" t="s">
        <v>8276</v>
      </c>
    </row>
    <row r="2910" spans="1:21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s="12">
        <f>ROUND(E2910/D2910, 0)</f>
        <v>0</v>
      </c>
      <c r="G2910" t="s">
        <v>8220</v>
      </c>
      <c r="H2910" t="s">
        <v>8223</v>
      </c>
      <c r="I2910" t="s">
        <v>8245</v>
      </c>
      <c r="J2910">
        <v>1465407219</v>
      </c>
      <c r="K2910" s="9">
        <f>(J2910/86400) + DATE(1970,1,1)</f>
        <v>42529.73170138889</v>
      </c>
      <c r="L2910">
        <v>1462815219</v>
      </c>
      <c r="M2910" s="9">
        <f>(L2910/86400) + DATE(1970,1,1)</f>
        <v>42499.73170138889</v>
      </c>
      <c r="N2910" s="18">
        <f>YEAR(M2910)</f>
        <v>2016</v>
      </c>
      <c r="O2910" s="18">
        <f xml:space="preserve"> ROUND((J2910-L2910)/86400, 0)</f>
        <v>30</v>
      </c>
      <c r="P2910" t="b">
        <v>0</v>
      </c>
      <c r="Q2910">
        <v>5</v>
      </c>
      <c r="R2910" s="14">
        <f>IFERROR(ROUND(E2910/Q2910,2), "N/A")</f>
        <v>52.8</v>
      </c>
      <c r="S2910" t="b">
        <v>0</v>
      </c>
      <c r="T2910" t="s">
        <v>8275</v>
      </c>
      <c r="U2910" t="s">
        <v>8276</v>
      </c>
    </row>
    <row r="2911" spans="1:21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s="12">
        <f>ROUND(E2911/D2911, 0)</f>
        <v>0</v>
      </c>
      <c r="G2911" t="s">
        <v>8220</v>
      </c>
      <c r="H2911" t="s">
        <v>8223</v>
      </c>
      <c r="I2911" t="s">
        <v>8245</v>
      </c>
      <c r="J2911">
        <v>1416944760</v>
      </c>
      <c r="K2911" s="9">
        <f>(J2911/86400) + DATE(1970,1,1)</f>
        <v>41968.823611111111</v>
      </c>
      <c r="L2911">
        <v>1413527001</v>
      </c>
      <c r="M2911" s="9">
        <f>(L2911/86400) + DATE(1970,1,1)</f>
        <v>41929.266215277778</v>
      </c>
      <c r="N2911" s="18">
        <f>YEAR(M2911)</f>
        <v>2014</v>
      </c>
      <c r="O2911" s="18">
        <f xml:space="preserve"> ROUND((J2911-L2911)/86400, 0)</f>
        <v>40</v>
      </c>
      <c r="P2911" t="b">
        <v>0</v>
      </c>
      <c r="Q2911">
        <v>1</v>
      </c>
      <c r="R2911" s="14">
        <f>IFERROR(ROUND(E2911/Q2911,2), "N/A")</f>
        <v>20</v>
      </c>
      <c r="S2911" t="b">
        <v>0</v>
      </c>
      <c r="T2911" t="s">
        <v>8275</v>
      </c>
      <c r="U2911" t="s">
        <v>8276</v>
      </c>
    </row>
    <row r="2912" spans="1:21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s="12">
        <f>ROUND(E2912/D2912, 0)</f>
        <v>0</v>
      </c>
      <c r="G2912" t="s">
        <v>8220</v>
      </c>
      <c r="H2912" t="s">
        <v>8224</v>
      </c>
      <c r="I2912" t="s">
        <v>8246</v>
      </c>
      <c r="J2912">
        <v>1434139887</v>
      </c>
      <c r="K2912" s="9">
        <f>(J2912/86400) + DATE(1970,1,1)</f>
        <v>42167.841284722221</v>
      </c>
      <c r="L2912">
        <v>1428955887</v>
      </c>
      <c r="M2912" s="9">
        <f>(L2912/86400) + DATE(1970,1,1)</f>
        <v>42107.841284722221</v>
      </c>
      <c r="N2912" s="18">
        <f>YEAR(M2912)</f>
        <v>2015</v>
      </c>
      <c r="O2912" s="18">
        <f xml:space="preserve"> ROUND((J2912-L2912)/86400, 0)</f>
        <v>60</v>
      </c>
      <c r="P2912" t="b">
        <v>0</v>
      </c>
      <c r="Q2912">
        <v>1</v>
      </c>
      <c r="R2912" s="14">
        <f>IFERROR(ROUND(E2912/Q2912,2), "N/A")</f>
        <v>1</v>
      </c>
      <c r="S2912" t="b">
        <v>0</v>
      </c>
      <c r="T2912" t="s">
        <v>8275</v>
      </c>
      <c r="U2912" t="s">
        <v>8276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s="12">
        <f>ROUND(E2913/D2913, 0)</f>
        <v>0</v>
      </c>
      <c r="G2913" t="s">
        <v>8220</v>
      </c>
      <c r="H2913" t="s">
        <v>8223</v>
      </c>
      <c r="I2913" t="s">
        <v>8245</v>
      </c>
      <c r="J2913">
        <v>1435429626</v>
      </c>
      <c r="K2913" s="9">
        <f>(J2913/86400) + DATE(1970,1,1)</f>
        <v>42182.768819444449</v>
      </c>
      <c r="L2913">
        <v>1431973626</v>
      </c>
      <c r="M2913" s="9">
        <f>(L2913/86400) + DATE(1970,1,1)</f>
        <v>42142.768819444449</v>
      </c>
      <c r="N2913" s="18">
        <f>YEAR(M2913)</f>
        <v>2015</v>
      </c>
      <c r="O2913" s="18">
        <f xml:space="preserve"> ROUND((J2913-L2913)/86400, 0)</f>
        <v>40</v>
      </c>
      <c r="P2913" t="b">
        <v>0</v>
      </c>
      <c r="Q2913">
        <v>14</v>
      </c>
      <c r="R2913" s="14">
        <f>IFERROR(ROUND(E2913/Q2913,2), "N/A")</f>
        <v>46.93</v>
      </c>
      <c r="S2913" t="b">
        <v>0</v>
      </c>
      <c r="T2913" t="s">
        <v>8275</v>
      </c>
      <c r="U2913" t="s">
        <v>8276</v>
      </c>
    </row>
    <row r="2914" spans="1:21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s="12">
        <f>ROUND(E2914/D2914, 0)</f>
        <v>0</v>
      </c>
      <c r="G2914" t="s">
        <v>8220</v>
      </c>
      <c r="H2914" t="s">
        <v>8223</v>
      </c>
      <c r="I2914" t="s">
        <v>8245</v>
      </c>
      <c r="J2914">
        <v>1452827374</v>
      </c>
      <c r="K2914" s="9">
        <f>(J2914/86400) + DATE(1970,1,1)</f>
        <v>42384.131643518514</v>
      </c>
      <c r="L2914">
        <v>1450235374</v>
      </c>
      <c r="M2914" s="9">
        <f>(L2914/86400) + DATE(1970,1,1)</f>
        <v>42354.131643518514</v>
      </c>
      <c r="N2914" s="18">
        <f>YEAR(M2914)</f>
        <v>2015</v>
      </c>
      <c r="O2914" s="18">
        <f xml:space="preserve"> ROUND((J2914-L2914)/86400, 0)</f>
        <v>30</v>
      </c>
      <c r="P2914" t="b">
        <v>0</v>
      </c>
      <c r="Q2914">
        <v>26</v>
      </c>
      <c r="R2914" s="14">
        <f>IFERROR(ROUND(E2914/Q2914,2), "N/A")</f>
        <v>78.08</v>
      </c>
      <c r="S2914" t="b">
        <v>0</v>
      </c>
      <c r="T2914" t="s">
        <v>8275</v>
      </c>
      <c r="U2914" t="s">
        <v>8276</v>
      </c>
    </row>
    <row r="2915" spans="1:21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s="12">
        <f>ROUND(E2915/D2915, 0)</f>
        <v>0</v>
      </c>
      <c r="G2915" t="s">
        <v>8220</v>
      </c>
      <c r="H2915" t="s">
        <v>8223</v>
      </c>
      <c r="I2915" t="s">
        <v>8245</v>
      </c>
      <c r="J2915">
        <v>1410041339</v>
      </c>
      <c r="K2915" s="9">
        <f>(J2915/86400) + DATE(1970,1,1)</f>
        <v>41888.922905092593</v>
      </c>
      <c r="L2915">
        <v>1404857339</v>
      </c>
      <c r="M2915" s="9">
        <f>(L2915/86400) + DATE(1970,1,1)</f>
        <v>41828.922905092593</v>
      </c>
      <c r="N2915" s="18">
        <f>YEAR(M2915)</f>
        <v>2014</v>
      </c>
      <c r="O2915" s="18">
        <f xml:space="preserve"> ROUND((J2915-L2915)/86400, 0)</f>
        <v>60</v>
      </c>
      <c r="P2915" t="b">
        <v>0</v>
      </c>
      <c r="Q2915">
        <v>2</v>
      </c>
      <c r="R2915" s="14">
        <f>IFERROR(ROUND(E2915/Q2915,2), "N/A")</f>
        <v>1</v>
      </c>
      <c r="S2915" t="b">
        <v>0</v>
      </c>
      <c r="T2915" t="s">
        <v>8275</v>
      </c>
      <c r="U2915" t="s">
        <v>8276</v>
      </c>
    </row>
    <row r="2916" spans="1:21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s="12">
        <f>ROUND(E2916/D2916, 0)</f>
        <v>0</v>
      </c>
      <c r="G2916" t="s">
        <v>8220</v>
      </c>
      <c r="H2916" t="s">
        <v>8224</v>
      </c>
      <c r="I2916" t="s">
        <v>8246</v>
      </c>
      <c r="J2916">
        <v>1426365994</v>
      </c>
      <c r="K2916" s="9">
        <f>(J2916/86400) + DATE(1970,1,1)</f>
        <v>42077.865671296298</v>
      </c>
      <c r="L2916">
        <v>1421185594</v>
      </c>
      <c r="M2916" s="9">
        <f>(L2916/86400) + DATE(1970,1,1)</f>
        <v>42017.907337962963</v>
      </c>
      <c r="N2916" s="18">
        <f>YEAR(M2916)</f>
        <v>2015</v>
      </c>
      <c r="O2916" s="18">
        <f xml:space="preserve"> ROUND((J2916-L2916)/86400, 0)</f>
        <v>60</v>
      </c>
      <c r="P2916" t="b">
        <v>0</v>
      </c>
      <c r="Q2916">
        <v>1</v>
      </c>
      <c r="R2916" s="14">
        <f>IFERROR(ROUND(E2916/Q2916,2), "N/A")</f>
        <v>1</v>
      </c>
      <c r="S2916" t="b">
        <v>0</v>
      </c>
      <c r="T2916" t="s">
        <v>8275</v>
      </c>
      <c r="U2916" t="s">
        <v>8276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s="12">
        <f>ROUND(E2917/D2917, 0)</f>
        <v>1</v>
      </c>
      <c r="G2917" t="s">
        <v>8220</v>
      </c>
      <c r="H2917" t="s">
        <v>8224</v>
      </c>
      <c r="I2917" t="s">
        <v>8246</v>
      </c>
      <c r="J2917">
        <v>1458117190</v>
      </c>
      <c r="K2917" s="9">
        <f>(J2917/86400) + DATE(1970,1,1)</f>
        <v>42445.356365740736</v>
      </c>
      <c r="L2917">
        <v>1455528790</v>
      </c>
      <c r="M2917" s="9">
        <f>(L2917/86400) + DATE(1970,1,1)</f>
        <v>42415.398032407407</v>
      </c>
      <c r="N2917" s="18">
        <f>YEAR(M2917)</f>
        <v>2016</v>
      </c>
      <c r="O2917" s="18">
        <f xml:space="preserve"> ROUND((J2917-L2917)/86400, 0)</f>
        <v>30</v>
      </c>
      <c r="P2917" t="b">
        <v>0</v>
      </c>
      <c r="Q2917">
        <v>3</v>
      </c>
      <c r="R2917" s="14">
        <f>IFERROR(ROUND(E2917/Q2917,2), "N/A")</f>
        <v>203.67</v>
      </c>
      <c r="S2917" t="b">
        <v>0</v>
      </c>
      <c r="T2917" t="s">
        <v>8275</v>
      </c>
      <c r="U2917" t="s">
        <v>8276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s="12">
        <f>ROUND(E2918/D2918, 0)</f>
        <v>0</v>
      </c>
      <c r="G2918" t="s">
        <v>8220</v>
      </c>
      <c r="H2918" t="s">
        <v>8224</v>
      </c>
      <c r="I2918" t="s">
        <v>8246</v>
      </c>
      <c r="J2918">
        <v>1400498789</v>
      </c>
      <c r="K2918" s="9">
        <f>(J2918/86400) + DATE(1970,1,1)</f>
        <v>41778.476724537039</v>
      </c>
      <c r="L2918">
        <v>1398511589</v>
      </c>
      <c r="M2918" s="9">
        <f>(L2918/86400) + DATE(1970,1,1)</f>
        <v>41755.476724537039</v>
      </c>
      <c r="N2918" s="18">
        <f>YEAR(M2918)</f>
        <v>2014</v>
      </c>
      <c r="O2918" s="18">
        <f xml:space="preserve"> ROUND((J2918-L2918)/86400, 0)</f>
        <v>23</v>
      </c>
      <c r="P2918" t="b">
        <v>0</v>
      </c>
      <c r="Q2918">
        <v>7</v>
      </c>
      <c r="R2918" s="14">
        <f>IFERROR(ROUND(E2918/Q2918,2), "N/A")</f>
        <v>20.71</v>
      </c>
      <c r="S2918" t="b">
        <v>0</v>
      </c>
      <c r="T2918" t="s">
        <v>8275</v>
      </c>
      <c r="U2918" t="s">
        <v>8276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s="12">
        <f>ROUND(E2919/D2919, 0)</f>
        <v>0</v>
      </c>
      <c r="G2919" t="s">
        <v>8220</v>
      </c>
      <c r="H2919" t="s">
        <v>8223</v>
      </c>
      <c r="I2919" t="s">
        <v>8245</v>
      </c>
      <c r="J2919">
        <v>1442381847</v>
      </c>
      <c r="K2919" s="9">
        <f>(J2919/86400) + DATE(1970,1,1)</f>
        <v>42263.234340277777</v>
      </c>
      <c r="L2919">
        <v>1440826647</v>
      </c>
      <c r="M2919" s="9">
        <f>(L2919/86400) + DATE(1970,1,1)</f>
        <v>42245.234340277777</v>
      </c>
      <c r="N2919" s="18">
        <f>YEAR(M2919)</f>
        <v>2015</v>
      </c>
      <c r="O2919" s="18">
        <f xml:space="preserve"> ROUND((J2919-L2919)/86400, 0)</f>
        <v>18</v>
      </c>
      <c r="P2919" t="b">
        <v>0</v>
      </c>
      <c r="Q2919">
        <v>9</v>
      </c>
      <c r="R2919" s="14">
        <f>IFERROR(ROUND(E2919/Q2919,2), "N/A")</f>
        <v>48.56</v>
      </c>
      <c r="S2919" t="b">
        <v>0</v>
      </c>
      <c r="T2919" t="s">
        <v>8275</v>
      </c>
      <c r="U2919" t="s">
        <v>8276</v>
      </c>
    </row>
    <row r="2920" spans="1:21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s="12">
        <f>ROUND(E2920/D2920, 0)</f>
        <v>0</v>
      </c>
      <c r="G2920" t="s">
        <v>8220</v>
      </c>
      <c r="H2920" t="s">
        <v>8223</v>
      </c>
      <c r="I2920" t="s">
        <v>8245</v>
      </c>
      <c r="J2920">
        <v>1446131207</v>
      </c>
      <c r="K2920" s="9">
        <f>(J2920/86400) + DATE(1970,1,1)</f>
        <v>42306.629710648151</v>
      </c>
      <c r="L2920">
        <v>1443712007</v>
      </c>
      <c r="M2920" s="9">
        <f>(L2920/86400) + DATE(1970,1,1)</f>
        <v>42278.629710648151</v>
      </c>
      <c r="N2920" s="18">
        <f>YEAR(M2920)</f>
        <v>2015</v>
      </c>
      <c r="O2920" s="18">
        <f xml:space="preserve"> ROUND((J2920-L2920)/86400, 0)</f>
        <v>28</v>
      </c>
      <c r="P2920" t="b">
        <v>0</v>
      </c>
      <c r="Q2920">
        <v>20</v>
      </c>
      <c r="R2920" s="14">
        <f>IFERROR(ROUND(E2920/Q2920,2), "N/A")</f>
        <v>68.099999999999994</v>
      </c>
      <c r="S2920" t="b">
        <v>0</v>
      </c>
      <c r="T2920" t="s">
        <v>8275</v>
      </c>
      <c r="U2920" t="s">
        <v>8276</v>
      </c>
    </row>
    <row r="2921" spans="1:21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s="12">
        <f>ROUND(E2921/D2921, 0)</f>
        <v>0</v>
      </c>
      <c r="G2921" t="s">
        <v>8220</v>
      </c>
      <c r="H2921" t="s">
        <v>8223</v>
      </c>
      <c r="I2921" t="s">
        <v>8245</v>
      </c>
      <c r="J2921">
        <v>1407250329</v>
      </c>
      <c r="K2921" s="9">
        <f>(J2921/86400) + DATE(1970,1,1)</f>
        <v>41856.61954861111</v>
      </c>
      <c r="L2921">
        <v>1404658329</v>
      </c>
      <c r="M2921" s="9">
        <f>(L2921/86400) + DATE(1970,1,1)</f>
        <v>41826.61954861111</v>
      </c>
      <c r="N2921" s="18">
        <f>YEAR(M2921)</f>
        <v>2014</v>
      </c>
      <c r="O2921" s="18">
        <f xml:space="preserve"> ROUND((J2921-L2921)/86400, 0)</f>
        <v>30</v>
      </c>
      <c r="P2921" t="b">
        <v>0</v>
      </c>
      <c r="Q2921">
        <v>6</v>
      </c>
      <c r="R2921" s="14">
        <f>IFERROR(ROUND(E2921/Q2921,2), "N/A")</f>
        <v>8.5</v>
      </c>
      <c r="S2921" t="b">
        <v>0</v>
      </c>
      <c r="T2921" t="s">
        <v>8275</v>
      </c>
      <c r="U2921" t="s">
        <v>8276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s="12">
        <f>ROUND(E2922/D2922, 0)</f>
        <v>0</v>
      </c>
      <c r="G2922" t="s">
        <v>8220</v>
      </c>
      <c r="H2922" t="s">
        <v>8228</v>
      </c>
      <c r="I2922" t="s">
        <v>8250</v>
      </c>
      <c r="J2922">
        <v>1427306470</v>
      </c>
      <c r="K2922" s="9">
        <f>(J2922/86400) + DATE(1970,1,1)</f>
        <v>42088.750810185185</v>
      </c>
      <c r="L2922">
        <v>1424718070</v>
      </c>
      <c r="M2922" s="9">
        <f>(L2922/86400) + DATE(1970,1,1)</f>
        <v>42058.792476851857</v>
      </c>
      <c r="N2922" s="18">
        <f>YEAR(M2922)</f>
        <v>2015</v>
      </c>
      <c r="O2922" s="18">
        <f xml:space="preserve"> ROUND((J2922-L2922)/86400, 0)</f>
        <v>30</v>
      </c>
      <c r="P2922" t="b">
        <v>0</v>
      </c>
      <c r="Q2922">
        <v>13</v>
      </c>
      <c r="R2922" s="14">
        <f>IFERROR(ROUND(E2922/Q2922,2), "N/A")</f>
        <v>51.62</v>
      </c>
      <c r="S2922" t="b">
        <v>0</v>
      </c>
      <c r="T2922" t="s">
        <v>8275</v>
      </c>
      <c r="U2922" t="s">
        <v>8276</v>
      </c>
    </row>
    <row r="2923" spans="1:21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s="12">
        <f>ROUND(E2923/D2923, 0)</f>
        <v>1</v>
      </c>
      <c r="G2923" t="s">
        <v>8218</v>
      </c>
      <c r="H2923" t="s">
        <v>8223</v>
      </c>
      <c r="I2923" t="s">
        <v>8245</v>
      </c>
      <c r="J2923">
        <v>1411679804</v>
      </c>
      <c r="K2923" s="9">
        <f>(J2923/86400) + DATE(1970,1,1)</f>
        <v>41907.886620370373</v>
      </c>
      <c r="L2923">
        <v>1409087804</v>
      </c>
      <c r="M2923" s="9">
        <f>(L2923/86400) + DATE(1970,1,1)</f>
        <v>41877.886620370373</v>
      </c>
      <c r="N2923" s="18">
        <f>YEAR(M2923)</f>
        <v>2014</v>
      </c>
      <c r="O2923" s="18">
        <f xml:space="preserve"> ROUND((J2923-L2923)/86400, 0)</f>
        <v>30</v>
      </c>
      <c r="P2923" t="b">
        <v>0</v>
      </c>
      <c r="Q2923">
        <v>3</v>
      </c>
      <c r="R2923" s="14">
        <f>IFERROR(ROUND(E2923/Q2923,2), "N/A")</f>
        <v>43</v>
      </c>
      <c r="S2923" t="b">
        <v>1</v>
      </c>
      <c r="T2923" t="s">
        <v>8275</v>
      </c>
      <c r="U2923" t="s">
        <v>8317</v>
      </c>
    </row>
    <row r="2924" spans="1:21" ht="48" hidden="1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s="12">
        <f>ROUND(E2924/D2924, 0)</f>
        <v>1</v>
      </c>
      <c r="G2924" t="s">
        <v>8218</v>
      </c>
      <c r="H2924" t="s">
        <v>8224</v>
      </c>
      <c r="I2924" t="s">
        <v>8246</v>
      </c>
      <c r="J2924">
        <v>1431982727</v>
      </c>
      <c r="K2924" s="9">
        <f>(J2924/86400) + DATE(1970,1,1)</f>
        <v>42142.874155092592</v>
      </c>
      <c r="L2924">
        <v>1428094727</v>
      </c>
      <c r="M2924" s="9">
        <f>(L2924/86400) + DATE(1970,1,1)</f>
        <v>42097.874155092592</v>
      </c>
      <c r="N2924" s="18">
        <f>YEAR(M2924)</f>
        <v>2015</v>
      </c>
      <c r="O2924" s="18">
        <f xml:space="preserve"> ROUND((J2924-L2924)/86400, 0)</f>
        <v>45</v>
      </c>
      <c r="P2924" t="b">
        <v>0</v>
      </c>
      <c r="Q2924">
        <v>6</v>
      </c>
      <c r="R2924" s="14">
        <f>IFERROR(ROUND(E2924/Q2924,2), "N/A")</f>
        <v>83.33</v>
      </c>
      <c r="S2924" t="b">
        <v>1</v>
      </c>
      <c r="T2924" t="s">
        <v>8275</v>
      </c>
      <c r="U2924" t="s">
        <v>8317</v>
      </c>
    </row>
    <row r="2925" spans="1:21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s="12">
        <f>ROUND(E2925/D2925, 0)</f>
        <v>1</v>
      </c>
      <c r="G2925" t="s">
        <v>8218</v>
      </c>
      <c r="H2925" t="s">
        <v>8223</v>
      </c>
      <c r="I2925" t="s">
        <v>8245</v>
      </c>
      <c r="J2925">
        <v>1422068400</v>
      </c>
      <c r="K2925" s="9">
        <f>(J2925/86400) + DATE(1970,1,1)</f>
        <v>42028.125</v>
      </c>
      <c r="L2925">
        <v>1420774779</v>
      </c>
      <c r="M2925" s="9">
        <f>(L2925/86400) + DATE(1970,1,1)</f>
        <v>42013.15253472222</v>
      </c>
      <c r="N2925" s="18">
        <f>YEAR(M2925)</f>
        <v>2015</v>
      </c>
      <c r="O2925" s="18">
        <f xml:space="preserve"> ROUND((J2925-L2925)/86400, 0)</f>
        <v>15</v>
      </c>
      <c r="P2925" t="b">
        <v>0</v>
      </c>
      <c r="Q2925">
        <v>10</v>
      </c>
      <c r="R2925" s="14">
        <f>IFERROR(ROUND(E2925/Q2925,2), "N/A")</f>
        <v>30</v>
      </c>
      <c r="S2925" t="b">
        <v>1</v>
      </c>
      <c r="T2925" t="s">
        <v>8275</v>
      </c>
      <c r="U2925" t="s">
        <v>8317</v>
      </c>
    </row>
    <row r="2926" spans="1:21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s="12">
        <f>ROUND(E2926/D2926, 0)</f>
        <v>1</v>
      </c>
      <c r="G2926" t="s">
        <v>8218</v>
      </c>
      <c r="H2926" t="s">
        <v>8223</v>
      </c>
      <c r="I2926" t="s">
        <v>8245</v>
      </c>
      <c r="J2926">
        <v>1431143940</v>
      </c>
      <c r="K2926" s="9">
        <f>(J2926/86400) + DATE(1970,1,1)</f>
        <v>42133.165972222225</v>
      </c>
      <c r="L2926">
        <v>1428585710</v>
      </c>
      <c r="M2926" s="9">
        <f>(L2926/86400) + DATE(1970,1,1)</f>
        <v>42103.556828703702</v>
      </c>
      <c r="N2926" s="18">
        <f>YEAR(M2926)</f>
        <v>2015</v>
      </c>
      <c r="O2926" s="18">
        <f xml:space="preserve"> ROUND((J2926-L2926)/86400, 0)</f>
        <v>30</v>
      </c>
      <c r="P2926" t="b">
        <v>0</v>
      </c>
      <c r="Q2926">
        <v>147</v>
      </c>
      <c r="R2926" s="14">
        <f>IFERROR(ROUND(E2926/Q2926,2), "N/A")</f>
        <v>175.51</v>
      </c>
      <c r="S2926" t="b">
        <v>1</v>
      </c>
      <c r="T2926" t="s">
        <v>8275</v>
      </c>
      <c r="U2926" t="s">
        <v>8317</v>
      </c>
    </row>
    <row r="2927" spans="1:21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s="12">
        <f>ROUND(E2927/D2927, 0)</f>
        <v>1</v>
      </c>
      <c r="G2927" t="s">
        <v>8218</v>
      </c>
      <c r="H2927" t="s">
        <v>8223</v>
      </c>
      <c r="I2927" t="s">
        <v>8245</v>
      </c>
      <c r="J2927">
        <v>1410444068</v>
      </c>
      <c r="K2927" s="9">
        <f>(J2927/86400) + DATE(1970,1,1)</f>
        <v>41893.584120370375</v>
      </c>
      <c r="L2927">
        <v>1407852068</v>
      </c>
      <c r="M2927" s="9">
        <f>(L2927/86400) + DATE(1970,1,1)</f>
        <v>41863.584120370375</v>
      </c>
      <c r="N2927" s="18">
        <f>YEAR(M2927)</f>
        <v>2014</v>
      </c>
      <c r="O2927" s="18">
        <f xml:space="preserve"> ROUND((J2927-L2927)/86400, 0)</f>
        <v>30</v>
      </c>
      <c r="P2927" t="b">
        <v>0</v>
      </c>
      <c r="Q2927">
        <v>199</v>
      </c>
      <c r="R2927" s="14">
        <f>IFERROR(ROUND(E2927/Q2927,2), "N/A")</f>
        <v>231.66</v>
      </c>
      <c r="S2927" t="b">
        <v>1</v>
      </c>
      <c r="T2927" t="s">
        <v>8275</v>
      </c>
      <c r="U2927" t="s">
        <v>8317</v>
      </c>
    </row>
    <row r="2928" spans="1:21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s="12">
        <f>ROUND(E2928/D2928, 0)</f>
        <v>1</v>
      </c>
      <c r="G2928" t="s">
        <v>8218</v>
      </c>
      <c r="H2928" t="s">
        <v>8223</v>
      </c>
      <c r="I2928" t="s">
        <v>8245</v>
      </c>
      <c r="J2928">
        <v>1424715779</v>
      </c>
      <c r="K2928" s="9">
        <f>(J2928/86400) + DATE(1970,1,1)</f>
        <v>42058.765960648147</v>
      </c>
      <c r="L2928">
        <v>1423506179</v>
      </c>
      <c r="M2928" s="9">
        <f>(L2928/86400) + DATE(1970,1,1)</f>
        <v>42044.765960648147</v>
      </c>
      <c r="N2928" s="18">
        <f>YEAR(M2928)</f>
        <v>2015</v>
      </c>
      <c r="O2928" s="18">
        <f xml:space="preserve"> ROUND((J2928-L2928)/86400, 0)</f>
        <v>14</v>
      </c>
      <c r="P2928" t="b">
        <v>0</v>
      </c>
      <c r="Q2928">
        <v>50</v>
      </c>
      <c r="R2928" s="14">
        <f>IFERROR(ROUND(E2928/Q2928,2), "N/A")</f>
        <v>75</v>
      </c>
      <c r="S2928" t="b">
        <v>1</v>
      </c>
      <c r="T2928" t="s">
        <v>8275</v>
      </c>
      <c r="U2928" t="s">
        <v>8317</v>
      </c>
    </row>
    <row r="2929" spans="1:21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s="12">
        <f>ROUND(E2929/D2929, 0)</f>
        <v>1</v>
      </c>
      <c r="G2929" t="s">
        <v>8218</v>
      </c>
      <c r="H2929" t="s">
        <v>8223</v>
      </c>
      <c r="I2929" t="s">
        <v>8245</v>
      </c>
      <c r="J2929">
        <v>1405400400</v>
      </c>
      <c r="K2929" s="9">
        <f>(J2929/86400) + DATE(1970,1,1)</f>
        <v>41835.208333333336</v>
      </c>
      <c r="L2929">
        <v>1402934629</v>
      </c>
      <c r="M2929" s="9">
        <f>(L2929/86400) + DATE(1970,1,1)</f>
        <v>41806.669317129628</v>
      </c>
      <c r="N2929" s="18">
        <f>YEAR(M2929)</f>
        <v>2014</v>
      </c>
      <c r="O2929" s="18">
        <f xml:space="preserve"> ROUND((J2929-L2929)/86400, 0)</f>
        <v>29</v>
      </c>
      <c r="P2929" t="b">
        <v>0</v>
      </c>
      <c r="Q2929">
        <v>21</v>
      </c>
      <c r="R2929" s="14">
        <f>IFERROR(ROUND(E2929/Q2929,2), "N/A")</f>
        <v>112.14</v>
      </c>
      <c r="S2929" t="b">
        <v>1</v>
      </c>
      <c r="T2929" t="s">
        <v>8275</v>
      </c>
      <c r="U2929" t="s">
        <v>8317</v>
      </c>
    </row>
    <row r="2930" spans="1:21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s="12">
        <f>ROUND(E2930/D2930, 0)</f>
        <v>1</v>
      </c>
      <c r="G2930" t="s">
        <v>8218</v>
      </c>
      <c r="H2930" t="s">
        <v>8223</v>
      </c>
      <c r="I2930" t="s">
        <v>8245</v>
      </c>
      <c r="J2930">
        <v>1457135846</v>
      </c>
      <c r="K2930" s="9">
        <f>(J2930/86400) + DATE(1970,1,1)</f>
        <v>42433.998217592598</v>
      </c>
      <c r="L2930">
        <v>1454543846</v>
      </c>
      <c r="M2930" s="9">
        <f>(L2930/86400) + DATE(1970,1,1)</f>
        <v>42403.998217592598</v>
      </c>
      <c r="N2930" s="18">
        <f>YEAR(M2930)</f>
        <v>2016</v>
      </c>
      <c r="O2930" s="18">
        <f xml:space="preserve"> ROUND((J2930-L2930)/86400, 0)</f>
        <v>30</v>
      </c>
      <c r="P2930" t="b">
        <v>0</v>
      </c>
      <c r="Q2930">
        <v>24</v>
      </c>
      <c r="R2930" s="14">
        <f>IFERROR(ROUND(E2930/Q2930,2), "N/A")</f>
        <v>41.67</v>
      </c>
      <c r="S2930" t="b">
        <v>1</v>
      </c>
      <c r="T2930" t="s">
        <v>8275</v>
      </c>
      <c r="U2930" t="s">
        <v>8317</v>
      </c>
    </row>
    <row r="2931" spans="1:21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s="12">
        <f>ROUND(E2931/D2931, 0)</f>
        <v>1</v>
      </c>
      <c r="G2931" t="s">
        <v>8218</v>
      </c>
      <c r="H2931" t="s">
        <v>8223</v>
      </c>
      <c r="I2931" t="s">
        <v>8245</v>
      </c>
      <c r="J2931">
        <v>1401024758</v>
      </c>
      <c r="K2931" s="9">
        <f>(J2931/86400) + DATE(1970,1,1)</f>
        <v>41784.564328703702</v>
      </c>
      <c r="L2931">
        <v>1398432758</v>
      </c>
      <c r="M2931" s="9">
        <f>(L2931/86400) + DATE(1970,1,1)</f>
        <v>41754.564328703702</v>
      </c>
      <c r="N2931" s="18">
        <f>YEAR(M2931)</f>
        <v>2014</v>
      </c>
      <c r="O2931" s="18">
        <f xml:space="preserve"> ROUND((J2931-L2931)/86400, 0)</f>
        <v>30</v>
      </c>
      <c r="P2931" t="b">
        <v>0</v>
      </c>
      <c r="Q2931">
        <v>32</v>
      </c>
      <c r="R2931" s="14">
        <f>IFERROR(ROUND(E2931/Q2931,2), "N/A")</f>
        <v>255.17</v>
      </c>
      <c r="S2931" t="b">
        <v>1</v>
      </c>
      <c r="T2931" t="s">
        <v>8275</v>
      </c>
      <c r="U2931" t="s">
        <v>8317</v>
      </c>
    </row>
    <row r="2932" spans="1:21" ht="48" hidden="1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s="12">
        <f>ROUND(E2932/D2932, 0)</f>
        <v>1</v>
      </c>
      <c r="G2932" t="s">
        <v>8218</v>
      </c>
      <c r="H2932" t="s">
        <v>8224</v>
      </c>
      <c r="I2932" t="s">
        <v>8246</v>
      </c>
      <c r="J2932">
        <v>1431007264</v>
      </c>
      <c r="K2932" s="9">
        <f>(J2932/86400) + DATE(1970,1,1)</f>
        <v>42131.584074074075</v>
      </c>
      <c r="L2932">
        <v>1428415264</v>
      </c>
      <c r="M2932" s="9">
        <f>(L2932/86400) + DATE(1970,1,1)</f>
        <v>42101.584074074075</v>
      </c>
      <c r="N2932" s="18">
        <f>YEAR(M2932)</f>
        <v>2015</v>
      </c>
      <c r="O2932" s="18">
        <f xml:space="preserve"> ROUND((J2932-L2932)/86400, 0)</f>
        <v>30</v>
      </c>
      <c r="P2932" t="b">
        <v>0</v>
      </c>
      <c r="Q2932">
        <v>62</v>
      </c>
      <c r="R2932" s="14">
        <f>IFERROR(ROUND(E2932/Q2932,2), "N/A")</f>
        <v>162.77000000000001</v>
      </c>
      <c r="S2932" t="b">
        <v>1</v>
      </c>
      <c r="T2932" t="s">
        <v>8275</v>
      </c>
      <c r="U2932" t="s">
        <v>8317</v>
      </c>
    </row>
    <row r="2933" spans="1:21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s="12">
        <f>ROUND(E2933/D2933, 0)</f>
        <v>1</v>
      </c>
      <c r="G2933" t="s">
        <v>8218</v>
      </c>
      <c r="H2933" t="s">
        <v>8228</v>
      </c>
      <c r="I2933" t="s">
        <v>8250</v>
      </c>
      <c r="J2933">
        <v>1410761280</v>
      </c>
      <c r="K2933" s="9">
        <f>(J2933/86400) + DATE(1970,1,1)</f>
        <v>41897.255555555559</v>
      </c>
      <c r="L2933">
        <v>1408604363</v>
      </c>
      <c r="M2933" s="9">
        <f>(L2933/86400) + DATE(1970,1,1)</f>
        <v>41872.291238425925</v>
      </c>
      <c r="N2933" s="18">
        <f>YEAR(M2933)</f>
        <v>2014</v>
      </c>
      <c r="O2933" s="18">
        <f xml:space="preserve"> ROUND((J2933-L2933)/86400, 0)</f>
        <v>25</v>
      </c>
      <c r="P2933" t="b">
        <v>0</v>
      </c>
      <c r="Q2933">
        <v>9</v>
      </c>
      <c r="R2933" s="14">
        <f>IFERROR(ROUND(E2933/Q2933,2), "N/A")</f>
        <v>88.33</v>
      </c>
      <c r="S2933" t="b">
        <v>1</v>
      </c>
      <c r="T2933" t="s">
        <v>8275</v>
      </c>
      <c r="U2933" t="s">
        <v>8317</v>
      </c>
    </row>
    <row r="2934" spans="1:21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s="12">
        <f>ROUND(E2934/D2934, 0)</f>
        <v>1</v>
      </c>
      <c r="G2934" t="s">
        <v>8218</v>
      </c>
      <c r="H2934" t="s">
        <v>8225</v>
      </c>
      <c r="I2934" t="s">
        <v>8247</v>
      </c>
      <c r="J2934">
        <v>1424516400</v>
      </c>
      <c r="K2934" s="9">
        <f>(J2934/86400) + DATE(1970,1,1)</f>
        <v>42056.458333333328</v>
      </c>
      <c r="L2934">
        <v>1421812637</v>
      </c>
      <c r="M2934" s="9">
        <f>(L2934/86400) + DATE(1970,1,1)</f>
        <v>42025.164780092593</v>
      </c>
      <c r="N2934" s="18">
        <f>YEAR(M2934)</f>
        <v>2015</v>
      </c>
      <c r="O2934" s="18">
        <f xml:space="preserve"> ROUND((J2934-L2934)/86400, 0)</f>
        <v>31</v>
      </c>
      <c r="P2934" t="b">
        <v>0</v>
      </c>
      <c r="Q2934">
        <v>38</v>
      </c>
      <c r="R2934" s="14">
        <f>IFERROR(ROUND(E2934/Q2934,2), "N/A")</f>
        <v>85.74</v>
      </c>
      <c r="S2934" t="b">
        <v>1</v>
      </c>
      <c r="T2934" t="s">
        <v>8275</v>
      </c>
      <c r="U2934" t="s">
        <v>8317</v>
      </c>
    </row>
    <row r="2935" spans="1:21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s="12">
        <f>ROUND(E2935/D2935, 0)</f>
        <v>1</v>
      </c>
      <c r="G2935" t="s">
        <v>8218</v>
      </c>
      <c r="H2935" t="s">
        <v>8223</v>
      </c>
      <c r="I2935" t="s">
        <v>8245</v>
      </c>
      <c r="J2935">
        <v>1465081053</v>
      </c>
      <c r="K2935" s="9">
        <f>(J2935/86400) + DATE(1970,1,1)</f>
        <v>42525.956631944442</v>
      </c>
      <c r="L2935">
        <v>1462489053</v>
      </c>
      <c r="M2935" s="9">
        <f>(L2935/86400) + DATE(1970,1,1)</f>
        <v>42495.956631944442</v>
      </c>
      <c r="N2935" s="18">
        <f>YEAR(M2935)</f>
        <v>2016</v>
      </c>
      <c r="O2935" s="18">
        <f xml:space="preserve"> ROUND((J2935-L2935)/86400, 0)</f>
        <v>30</v>
      </c>
      <c r="P2935" t="b">
        <v>0</v>
      </c>
      <c r="Q2935">
        <v>54</v>
      </c>
      <c r="R2935" s="14">
        <f>IFERROR(ROUND(E2935/Q2935,2), "N/A")</f>
        <v>47.57</v>
      </c>
      <c r="S2935" t="b">
        <v>1</v>
      </c>
      <c r="T2935" t="s">
        <v>8275</v>
      </c>
      <c r="U2935" t="s">
        <v>8317</v>
      </c>
    </row>
    <row r="2936" spans="1:21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s="12">
        <f>ROUND(E2936/D2936, 0)</f>
        <v>1</v>
      </c>
      <c r="G2936" t="s">
        <v>8218</v>
      </c>
      <c r="H2936" t="s">
        <v>8228</v>
      </c>
      <c r="I2936" t="s">
        <v>8250</v>
      </c>
      <c r="J2936">
        <v>1402845364</v>
      </c>
      <c r="K2936" s="9">
        <f>(J2936/86400) + DATE(1970,1,1)</f>
        <v>41805.636157407411</v>
      </c>
      <c r="L2936">
        <v>1400253364</v>
      </c>
      <c r="M2936" s="9">
        <f>(L2936/86400) + DATE(1970,1,1)</f>
        <v>41775.636157407411</v>
      </c>
      <c r="N2936" s="18">
        <f>YEAR(M2936)</f>
        <v>2014</v>
      </c>
      <c r="O2936" s="18">
        <f xml:space="preserve"> ROUND((J2936-L2936)/86400, 0)</f>
        <v>30</v>
      </c>
      <c r="P2936" t="b">
        <v>0</v>
      </c>
      <c r="Q2936">
        <v>37</v>
      </c>
      <c r="R2936" s="14">
        <f>IFERROR(ROUND(E2936/Q2936,2), "N/A")</f>
        <v>72.97</v>
      </c>
      <c r="S2936" t="b">
        <v>1</v>
      </c>
      <c r="T2936" t="s">
        <v>8275</v>
      </c>
      <c r="U2936" t="s">
        <v>8317</v>
      </c>
    </row>
    <row r="2937" spans="1:21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s="12">
        <f>ROUND(E2937/D2937, 0)</f>
        <v>1</v>
      </c>
      <c r="G2937" t="s">
        <v>8218</v>
      </c>
      <c r="H2937" t="s">
        <v>8223</v>
      </c>
      <c r="I2937" t="s">
        <v>8245</v>
      </c>
      <c r="J2937">
        <v>1472490000</v>
      </c>
      <c r="K2937" s="9">
        <f>(J2937/86400) + DATE(1970,1,1)</f>
        <v>42611.708333333328</v>
      </c>
      <c r="L2937">
        <v>1467468008</v>
      </c>
      <c r="M2937" s="9">
        <f>(L2937/86400) + DATE(1970,1,1)</f>
        <v>42553.583425925928</v>
      </c>
      <c r="N2937" s="18">
        <f>YEAR(M2937)</f>
        <v>2016</v>
      </c>
      <c r="O2937" s="18">
        <f xml:space="preserve"> ROUND((J2937-L2937)/86400, 0)</f>
        <v>58</v>
      </c>
      <c r="P2937" t="b">
        <v>0</v>
      </c>
      <c r="Q2937">
        <v>39</v>
      </c>
      <c r="R2937" s="14">
        <f>IFERROR(ROUND(E2937/Q2937,2), "N/A")</f>
        <v>90.54</v>
      </c>
      <c r="S2937" t="b">
        <v>1</v>
      </c>
      <c r="T2937" t="s">
        <v>8275</v>
      </c>
      <c r="U2937" t="s">
        <v>8317</v>
      </c>
    </row>
    <row r="2938" spans="1:21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s="12">
        <f>ROUND(E2938/D2938, 0)</f>
        <v>1</v>
      </c>
      <c r="G2938" t="s">
        <v>8218</v>
      </c>
      <c r="H2938" t="s">
        <v>8223</v>
      </c>
      <c r="I2938" t="s">
        <v>8245</v>
      </c>
      <c r="J2938">
        <v>1413176340</v>
      </c>
      <c r="K2938" s="9">
        <f>(J2938/86400) + DATE(1970,1,1)</f>
        <v>41925.207638888889</v>
      </c>
      <c r="L2938">
        <v>1412091423</v>
      </c>
      <c r="M2938" s="9">
        <f>(L2938/86400) + DATE(1970,1,1)</f>
        <v>41912.650729166664</v>
      </c>
      <c r="N2938" s="18">
        <f>YEAR(M2938)</f>
        <v>2014</v>
      </c>
      <c r="O2938" s="18">
        <f xml:space="preserve"> ROUND((J2938-L2938)/86400, 0)</f>
        <v>13</v>
      </c>
      <c r="P2938" t="b">
        <v>0</v>
      </c>
      <c r="Q2938">
        <v>34</v>
      </c>
      <c r="R2938" s="14">
        <f>IFERROR(ROUND(E2938/Q2938,2), "N/A")</f>
        <v>37.65</v>
      </c>
      <c r="S2938" t="b">
        <v>1</v>
      </c>
      <c r="T2938" t="s">
        <v>8275</v>
      </c>
      <c r="U2938" t="s">
        <v>8317</v>
      </c>
    </row>
    <row r="2939" spans="1:21" ht="32" hidden="1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s="12">
        <f>ROUND(E2939/D2939, 0)</f>
        <v>1</v>
      </c>
      <c r="G2939" t="s">
        <v>8218</v>
      </c>
      <c r="H2939" t="s">
        <v>8224</v>
      </c>
      <c r="I2939" t="s">
        <v>8246</v>
      </c>
      <c r="J2939">
        <v>1405249113</v>
      </c>
      <c r="K2939" s="9">
        <f>(J2939/86400) + DATE(1970,1,1)</f>
        <v>41833.457326388889</v>
      </c>
      <c r="L2939">
        <v>1402657113</v>
      </c>
      <c r="M2939" s="9">
        <f>(L2939/86400) + DATE(1970,1,1)</f>
        <v>41803.457326388889</v>
      </c>
      <c r="N2939" s="18">
        <f>YEAR(M2939)</f>
        <v>2014</v>
      </c>
      <c r="O2939" s="18">
        <f xml:space="preserve"> ROUND((J2939-L2939)/86400, 0)</f>
        <v>30</v>
      </c>
      <c r="P2939" t="b">
        <v>0</v>
      </c>
      <c r="Q2939">
        <v>55</v>
      </c>
      <c r="R2939" s="14">
        <f>IFERROR(ROUND(E2939/Q2939,2), "N/A")</f>
        <v>36.36</v>
      </c>
      <c r="S2939" t="b">
        <v>1</v>
      </c>
      <c r="T2939" t="s">
        <v>8275</v>
      </c>
      <c r="U2939" t="s">
        <v>8317</v>
      </c>
    </row>
    <row r="2940" spans="1:21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s="12">
        <f>ROUND(E2940/D2940, 0)</f>
        <v>1</v>
      </c>
      <c r="G2940" t="s">
        <v>8218</v>
      </c>
      <c r="H2940" t="s">
        <v>8223</v>
      </c>
      <c r="I2940" t="s">
        <v>8245</v>
      </c>
      <c r="J2940">
        <v>1422636814</v>
      </c>
      <c r="K2940" s="9">
        <f>(J2940/86400) + DATE(1970,1,1)</f>
        <v>42034.703865740739</v>
      </c>
      <c r="L2940">
        <v>1420044814</v>
      </c>
      <c r="M2940" s="9">
        <f>(L2940/86400) + DATE(1970,1,1)</f>
        <v>42004.703865740739</v>
      </c>
      <c r="N2940" s="18">
        <f>YEAR(M2940)</f>
        <v>2014</v>
      </c>
      <c r="O2940" s="18">
        <f xml:space="preserve"> ROUND((J2940-L2940)/86400, 0)</f>
        <v>30</v>
      </c>
      <c r="P2940" t="b">
        <v>0</v>
      </c>
      <c r="Q2940">
        <v>32</v>
      </c>
      <c r="R2940" s="14">
        <f>IFERROR(ROUND(E2940/Q2940,2), "N/A")</f>
        <v>126.72</v>
      </c>
      <c r="S2940" t="b">
        <v>1</v>
      </c>
      <c r="T2940" t="s">
        <v>8275</v>
      </c>
      <c r="U2940" t="s">
        <v>8317</v>
      </c>
    </row>
    <row r="2941" spans="1:21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s="12">
        <f>ROUND(E2941/D2941, 0)</f>
        <v>1</v>
      </c>
      <c r="G2941" t="s">
        <v>8218</v>
      </c>
      <c r="H2941" t="s">
        <v>8223</v>
      </c>
      <c r="I2941" t="s">
        <v>8245</v>
      </c>
      <c r="J2941">
        <v>1409187600</v>
      </c>
      <c r="K2941" s="9">
        <f>(J2941/86400) + DATE(1970,1,1)</f>
        <v>41879.041666666664</v>
      </c>
      <c r="L2941">
        <v>1406316312</v>
      </c>
      <c r="M2941" s="9">
        <f>(L2941/86400) + DATE(1970,1,1)</f>
        <v>41845.809166666666</v>
      </c>
      <c r="N2941" s="18">
        <f>YEAR(M2941)</f>
        <v>2014</v>
      </c>
      <c r="O2941" s="18">
        <f xml:space="preserve"> ROUND((J2941-L2941)/86400, 0)</f>
        <v>33</v>
      </c>
      <c r="P2941" t="b">
        <v>0</v>
      </c>
      <c r="Q2941">
        <v>25</v>
      </c>
      <c r="R2941" s="14">
        <f>IFERROR(ROUND(E2941/Q2941,2), "N/A")</f>
        <v>329.2</v>
      </c>
      <c r="S2941" t="b">
        <v>1</v>
      </c>
      <c r="T2941" t="s">
        <v>8275</v>
      </c>
      <c r="U2941" t="s">
        <v>8317</v>
      </c>
    </row>
    <row r="2942" spans="1:21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s="12">
        <f>ROUND(E2942/D2942, 0)</f>
        <v>1</v>
      </c>
      <c r="G2942" t="s">
        <v>8218</v>
      </c>
      <c r="H2942" t="s">
        <v>8223</v>
      </c>
      <c r="I2942" t="s">
        <v>8245</v>
      </c>
      <c r="J2942">
        <v>1421606018</v>
      </c>
      <c r="K2942" s="9">
        <f>(J2942/86400) + DATE(1970,1,1)</f>
        <v>42022.773356481484</v>
      </c>
      <c r="L2942">
        <v>1418150018</v>
      </c>
      <c r="M2942" s="9">
        <f>(L2942/86400) + DATE(1970,1,1)</f>
        <v>41982.773356481484</v>
      </c>
      <c r="N2942" s="18">
        <f>YEAR(M2942)</f>
        <v>2014</v>
      </c>
      <c r="O2942" s="18">
        <f xml:space="preserve"> ROUND((J2942-L2942)/86400, 0)</f>
        <v>40</v>
      </c>
      <c r="P2942" t="b">
        <v>0</v>
      </c>
      <c r="Q2942">
        <v>33</v>
      </c>
      <c r="R2942" s="14">
        <f>IFERROR(ROUND(E2942/Q2942,2), "N/A")</f>
        <v>81.239999999999995</v>
      </c>
      <c r="S2942" t="b">
        <v>1</v>
      </c>
      <c r="T2942" t="s">
        <v>8275</v>
      </c>
      <c r="U2942" t="s">
        <v>8317</v>
      </c>
    </row>
    <row r="2943" spans="1:21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s="12">
        <f>ROUND(E2943/D2943, 0)</f>
        <v>0</v>
      </c>
      <c r="G2943" t="s">
        <v>8220</v>
      </c>
      <c r="H2943" t="s">
        <v>8223</v>
      </c>
      <c r="I2943" t="s">
        <v>8245</v>
      </c>
      <c r="J2943">
        <v>1425250955</v>
      </c>
      <c r="K2943" s="9">
        <f>(J2943/86400) + DATE(1970,1,1)</f>
        <v>42064.960127314815</v>
      </c>
      <c r="L2943">
        <v>1422658955</v>
      </c>
      <c r="M2943" s="9">
        <f>(L2943/86400) + DATE(1970,1,1)</f>
        <v>42034.960127314815</v>
      </c>
      <c r="N2943" s="18">
        <f>YEAR(M2943)</f>
        <v>2015</v>
      </c>
      <c r="O2943" s="18">
        <f xml:space="preserve"> ROUND((J2943-L2943)/86400, 0)</f>
        <v>30</v>
      </c>
      <c r="P2943" t="b">
        <v>0</v>
      </c>
      <c r="Q2943">
        <v>1</v>
      </c>
      <c r="R2943" s="14">
        <f>IFERROR(ROUND(E2943/Q2943,2), "N/A")</f>
        <v>1</v>
      </c>
      <c r="S2943" t="b">
        <v>0</v>
      </c>
      <c r="T2943" t="s">
        <v>8275</v>
      </c>
      <c r="U2943" t="s">
        <v>8315</v>
      </c>
    </row>
    <row r="2944" spans="1:21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s="12">
        <f>ROUND(E2944/D2944, 0)</f>
        <v>0</v>
      </c>
      <c r="G2944" t="s">
        <v>8220</v>
      </c>
      <c r="H2944" t="s">
        <v>8228</v>
      </c>
      <c r="I2944" t="s">
        <v>8250</v>
      </c>
      <c r="J2944">
        <v>1450297080</v>
      </c>
      <c r="K2944" s="9">
        <f>(J2944/86400) + DATE(1970,1,1)</f>
        <v>42354.845833333333</v>
      </c>
      <c r="L2944">
        <v>1448565459</v>
      </c>
      <c r="M2944" s="9">
        <f>(L2944/86400) + DATE(1970,1,1)</f>
        <v>42334.803923611107</v>
      </c>
      <c r="N2944" s="18">
        <f>YEAR(M2944)</f>
        <v>2015</v>
      </c>
      <c r="O2944" s="18">
        <f xml:space="preserve"> ROUND((J2944-L2944)/86400, 0)</f>
        <v>20</v>
      </c>
      <c r="P2944" t="b">
        <v>0</v>
      </c>
      <c r="Q2944">
        <v>202</v>
      </c>
      <c r="R2944" s="14">
        <f>IFERROR(ROUND(E2944/Q2944,2), "N/A")</f>
        <v>202.23</v>
      </c>
      <c r="S2944" t="b">
        <v>0</v>
      </c>
      <c r="T2944" t="s">
        <v>8275</v>
      </c>
      <c r="U2944" t="s">
        <v>8315</v>
      </c>
    </row>
    <row r="2945" spans="1:21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s="12">
        <f>ROUND(E2945/D2945, 0)</f>
        <v>0</v>
      </c>
      <c r="G2945" t="s">
        <v>8220</v>
      </c>
      <c r="H2945" t="s">
        <v>8223</v>
      </c>
      <c r="I2945" t="s">
        <v>8245</v>
      </c>
      <c r="J2945">
        <v>1428894380</v>
      </c>
      <c r="K2945" s="9">
        <f>(J2945/86400) + DATE(1970,1,1)</f>
        <v>42107.129398148143</v>
      </c>
      <c r="L2945">
        <v>1426302380</v>
      </c>
      <c r="M2945" s="9">
        <f>(L2945/86400) + DATE(1970,1,1)</f>
        <v>42077.129398148143</v>
      </c>
      <c r="N2945" s="18">
        <f>YEAR(M2945)</f>
        <v>2015</v>
      </c>
      <c r="O2945" s="18">
        <f xml:space="preserve"> ROUND((J2945-L2945)/86400, 0)</f>
        <v>30</v>
      </c>
      <c r="P2945" t="b">
        <v>0</v>
      </c>
      <c r="Q2945">
        <v>0</v>
      </c>
      <c r="R2945" s="14" t="str">
        <f>IFERROR(ROUND(E2945/Q2945,2), "N/A")</f>
        <v>N/A</v>
      </c>
      <c r="S2945" t="b">
        <v>0</v>
      </c>
      <c r="T2945" t="s">
        <v>8275</v>
      </c>
      <c r="U2945" t="s">
        <v>8315</v>
      </c>
    </row>
    <row r="2946" spans="1:21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s="12">
        <f>ROUND(E2946/D2946, 0)</f>
        <v>0</v>
      </c>
      <c r="G2946" t="s">
        <v>8220</v>
      </c>
      <c r="H2946" t="s">
        <v>8223</v>
      </c>
      <c r="I2946" t="s">
        <v>8245</v>
      </c>
      <c r="J2946">
        <v>1433714198</v>
      </c>
      <c r="K2946" s="9">
        <f>(J2946/86400) + DATE(1970,1,1)</f>
        <v>42162.9143287037</v>
      </c>
      <c r="L2946">
        <v>1431122198</v>
      </c>
      <c r="M2946" s="9">
        <f>(L2946/86400) + DATE(1970,1,1)</f>
        <v>42132.9143287037</v>
      </c>
      <c r="N2946" s="18">
        <f>YEAR(M2946)</f>
        <v>2015</v>
      </c>
      <c r="O2946" s="18">
        <f xml:space="preserve"> ROUND((J2946-L2946)/86400, 0)</f>
        <v>30</v>
      </c>
      <c r="P2946" t="b">
        <v>0</v>
      </c>
      <c r="Q2946">
        <v>1</v>
      </c>
      <c r="R2946" s="14">
        <f>IFERROR(ROUND(E2946/Q2946,2), "N/A")</f>
        <v>100</v>
      </c>
      <c r="S2946" t="b">
        <v>0</v>
      </c>
      <c r="T2946" t="s">
        <v>8275</v>
      </c>
      <c r="U2946" t="s">
        <v>8315</v>
      </c>
    </row>
    <row r="2947" spans="1:21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s="12">
        <f>ROUND(E2947/D2947, 0)</f>
        <v>0</v>
      </c>
      <c r="G2947" t="s">
        <v>8220</v>
      </c>
      <c r="H2947" t="s">
        <v>8223</v>
      </c>
      <c r="I2947" t="s">
        <v>8245</v>
      </c>
      <c r="J2947">
        <v>1432437660</v>
      </c>
      <c r="K2947" s="9">
        <f>(J2947/86400) + DATE(1970,1,1)</f>
        <v>42148.139583333337</v>
      </c>
      <c r="L2947">
        <v>1429845660</v>
      </c>
      <c r="M2947" s="9">
        <f>(L2947/86400) + DATE(1970,1,1)</f>
        <v>42118.139583333337</v>
      </c>
      <c r="N2947" s="18">
        <f>YEAR(M2947)</f>
        <v>2015</v>
      </c>
      <c r="O2947" s="18">
        <f xml:space="preserve"> ROUND((J2947-L2947)/86400, 0)</f>
        <v>30</v>
      </c>
      <c r="P2947" t="b">
        <v>0</v>
      </c>
      <c r="Q2947">
        <v>0</v>
      </c>
      <c r="R2947" s="14" t="str">
        <f>IFERROR(ROUND(E2947/Q2947,2), "N/A")</f>
        <v>N/A</v>
      </c>
      <c r="S2947" t="b">
        <v>0</v>
      </c>
      <c r="T2947" t="s">
        <v>8275</v>
      </c>
      <c r="U2947" t="s">
        <v>8315</v>
      </c>
    </row>
    <row r="2948" spans="1:21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s="12">
        <f>ROUND(E2948/D2948, 0)</f>
        <v>0</v>
      </c>
      <c r="G2948" t="s">
        <v>8220</v>
      </c>
      <c r="H2948" t="s">
        <v>8224</v>
      </c>
      <c r="I2948" t="s">
        <v>8246</v>
      </c>
      <c r="J2948">
        <v>1471265092</v>
      </c>
      <c r="K2948" s="9">
        <f>(J2948/86400) + DATE(1970,1,1)</f>
        <v>42597.531157407408</v>
      </c>
      <c r="L2948">
        <v>1468673092</v>
      </c>
      <c r="M2948" s="9">
        <f>(L2948/86400) + DATE(1970,1,1)</f>
        <v>42567.531157407408</v>
      </c>
      <c r="N2948" s="18">
        <f>YEAR(M2948)</f>
        <v>2016</v>
      </c>
      <c r="O2948" s="18">
        <f xml:space="preserve"> ROUND((J2948-L2948)/86400, 0)</f>
        <v>30</v>
      </c>
      <c r="P2948" t="b">
        <v>0</v>
      </c>
      <c r="Q2948">
        <v>2</v>
      </c>
      <c r="R2948" s="14">
        <f>IFERROR(ROUND(E2948/Q2948,2), "N/A")</f>
        <v>1</v>
      </c>
      <c r="S2948" t="b">
        <v>0</v>
      </c>
      <c r="T2948" t="s">
        <v>8275</v>
      </c>
      <c r="U2948" t="s">
        <v>8315</v>
      </c>
    </row>
    <row r="2949" spans="1:21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s="12">
        <f>ROUND(E2949/D2949, 0)</f>
        <v>0</v>
      </c>
      <c r="G2949" t="s">
        <v>8220</v>
      </c>
      <c r="H2949" t="s">
        <v>8223</v>
      </c>
      <c r="I2949" t="s">
        <v>8245</v>
      </c>
      <c r="J2949">
        <v>1480007460</v>
      </c>
      <c r="K2949" s="9">
        <f>(J2949/86400) + DATE(1970,1,1)</f>
        <v>42698.71597222222</v>
      </c>
      <c r="L2949">
        <v>1475760567</v>
      </c>
      <c r="M2949" s="9">
        <f>(L2949/86400) + DATE(1970,1,1)</f>
        <v>42649.562118055561</v>
      </c>
      <c r="N2949" s="18">
        <f>YEAR(M2949)</f>
        <v>2016</v>
      </c>
      <c r="O2949" s="18">
        <f xml:space="preserve"> ROUND((J2949-L2949)/86400, 0)</f>
        <v>49</v>
      </c>
      <c r="P2949" t="b">
        <v>0</v>
      </c>
      <c r="Q2949">
        <v>13</v>
      </c>
      <c r="R2949" s="14">
        <f>IFERROR(ROUND(E2949/Q2949,2), "N/A")</f>
        <v>82.46</v>
      </c>
      <c r="S2949" t="b">
        <v>0</v>
      </c>
      <c r="T2949" t="s">
        <v>8275</v>
      </c>
      <c r="U2949" t="s">
        <v>8315</v>
      </c>
    </row>
    <row r="2950" spans="1:21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s="12">
        <f>ROUND(E2950/D2950, 0)</f>
        <v>0</v>
      </c>
      <c r="G2950" t="s">
        <v>8220</v>
      </c>
      <c r="H2950" t="s">
        <v>8223</v>
      </c>
      <c r="I2950" t="s">
        <v>8245</v>
      </c>
      <c r="J2950">
        <v>1433259293</v>
      </c>
      <c r="K2950" s="9">
        <f>(J2950/86400) + DATE(1970,1,1)</f>
        <v>42157.649224537032</v>
      </c>
      <c r="L2950">
        <v>1428075293</v>
      </c>
      <c r="M2950" s="9">
        <f>(L2950/86400) + DATE(1970,1,1)</f>
        <v>42097.649224537032</v>
      </c>
      <c r="N2950" s="18">
        <f>YEAR(M2950)</f>
        <v>2015</v>
      </c>
      <c r="O2950" s="18">
        <f xml:space="preserve"> ROUND((J2950-L2950)/86400, 0)</f>
        <v>60</v>
      </c>
      <c r="P2950" t="b">
        <v>0</v>
      </c>
      <c r="Q2950">
        <v>9</v>
      </c>
      <c r="R2950" s="14">
        <f>IFERROR(ROUND(E2950/Q2950,2), "N/A")</f>
        <v>2.67</v>
      </c>
      <c r="S2950" t="b">
        <v>0</v>
      </c>
      <c r="T2950" t="s">
        <v>8275</v>
      </c>
      <c r="U2950" t="s">
        <v>8315</v>
      </c>
    </row>
    <row r="2951" spans="1:21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s="12">
        <f>ROUND(E2951/D2951, 0)</f>
        <v>0</v>
      </c>
      <c r="G2951" t="s">
        <v>8220</v>
      </c>
      <c r="H2951" t="s">
        <v>8223</v>
      </c>
      <c r="I2951" t="s">
        <v>8245</v>
      </c>
      <c r="J2951">
        <v>1447965917</v>
      </c>
      <c r="K2951" s="9">
        <f>(J2951/86400) + DATE(1970,1,1)</f>
        <v>42327.864780092597</v>
      </c>
      <c r="L2951">
        <v>1445370317</v>
      </c>
      <c r="M2951" s="9">
        <f>(L2951/86400) + DATE(1970,1,1)</f>
        <v>42297.823113425926</v>
      </c>
      <c r="N2951" s="18">
        <f>YEAR(M2951)</f>
        <v>2015</v>
      </c>
      <c r="O2951" s="18">
        <f xml:space="preserve"> ROUND((J2951-L2951)/86400, 0)</f>
        <v>30</v>
      </c>
      <c r="P2951" t="b">
        <v>0</v>
      </c>
      <c r="Q2951">
        <v>2</v>
      </c>
      <c r="R2951" s="14">
        <f>IFERROR(ROUND(E2951/Q2951,2), "N/A")</f>
        <v>12.5</v>
      </c>
      <c r="S2951" t="b">
        <v>0</v>
      </c>
      <c r="T2951" t="s">
        <v>8275</v>
      </c>
      <c r="U2951" t="s">
        <v>8315</v>
      </c>
    </row>
    <row r="2952" spans="1:21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s="12">
        <f>ROUND(E2952/D2952, 0)</f>
        <v>0</v>
      </c>
      <c r="G2952" t="s">
        <v>8220</v>
      </c>
      <c r="H2952" t="s">
        <v>8223</v>
      </c>
      <c r="I2952" t="s">
        <v>8245</v>
      </c>
      <c r="J2952">
        <v>1453538752</v>
      </c>
      <c r="K2952" s="9">
        <f>(J2952/86400) + DATE(1970,1,1)</f>
        <v>42392.36518518519</v>
      </c>
      <c r="L2952">
        <v>1450946752</v>
      </c>
      <c r="M2952" s="9">
        <f>(L2952/86400) + DATE(1970,1,1)</f>
        <v>42362.36518518519</v>
      </c>
      <c r="N2952" s="18">
        <f>YEAR(M2952)</f>
        <v>2015</v>
      </c>
      <c r="O2952" s="18">
        <f xml:space="preserve"> ROUND((J2952-L2952)/86400, 0)</f>
        <v>30</v>
      </c>
      <c r="P2952" t="b">
        <v>0</v>
      </c>
      <c r="Q2952">
        <v>0</v>
      </c>
      <c r="R2952" s="14" t="str">
        <f>IFERROR(ROUND(E2952/Q2952,2), "N/A")</f>
        <v>N/A</v>
      </c>
      <c r="S2952" t="b">
        <v>0</v>
      </c>
      <c r="T2952" t="s">
        <v>8275</v>
      </c>
      <c r="U2952" t="s">
        <v>8315</v>
      </c>
    </row>
    <row r="2953" spans="1:21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s="12">
        <f>ROUND(E2953/D2953, 0)</f>
        <v>0</v>
      </c>
      <c r="G2953" t="s">
        <v>8219</v>
      </c>
      <c r="H2953" t="s">
        <v>8223</v>
      </c>
      <c r="I2953" t="s">
        <v>8245</v>
      </c>
      <c r="J2953">
        <v>1412536573</v>
      </c>
      <c r="K2953" s="9">
        <f>(J2953/86400) + DATE(1970,1,1)</f>
        <v>41917.802928240737</v>
      </c>
      <c r="L2953">
        <v>1408648573</v>
      </c>
      <c r="M2953" s="9">
        <f>(L2953/86400) + DATE(1970,1,1)</f>
        <v>41872.802928240737</v>
      </c>
      <c r="N2953" s="18">
        <f>YEAR(M2953)</f>
        <v>2014</v>
      </c>
      <c r="O2953" s="18">
        <f xml:space="preserve"> ROUND((J2953-L2953)/86400, 0)</f>
        <v>45</v>
      </c>
      <c r="P2953" t="b">
        <v>0</v>
      </c>
      <c r="Q2953">
        <v>58</v>
      </c>
      <c r="R2953" s="14">
        <f>IFERROR(ROUND(E2953/Q2953,2), "N/A")</f>
        <v>18.899999999999999</v>
      </c>
      <c r="S2953" t="b">
        <v>0</v>
      </c>
      <c r="T2953" t="s">
        <v>8275</v>
      </c>
      <c r="U2953" t="s">
        <v>8315</v>
      </c>
    </row>
    <row r="2954" spans="1:21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s="12">
        <f>ROUND(E2954/D2954, 0)</f>
        <v>0</v>
      </c>
      <c r="G2954" t="s">
        <v>8219</v>
      </c>
      <c r="H2954" t="s">
        <v>8223</v>
      </c>
      <c r="I2954" t="s">
        <v>8245</v>
      </c>
      <c r="J2954">
        <v>1476676800</v>
      </c>
      <c r="K2954" s="9">
        <f>(J2954/86400) + DATE(1970,1,1)</f>
        <v>42660.166666666672</v>
      </c>
      <c r="L2954">
        <v>1473957239</v>
      </c>
      <c r="M2954" s="9">
        <f>(L2954/86400) + DATE(1970,1,1)</f>
        <v>42628.690266203703</v>
      </c>
      <c r="N2954" s="18">
        <f>YEAR(M2954)</f>
        <v>2016</v>
      </c>
      <c r="O2954" s="18">
        <f xml:space="preserve"> ROUND((J2954-L2954)/86400, 0)</f>
        <v>31</v>
      </c>
      <c r="P2954" t="b">
        <v>0</v>
      </c>
      <c r="Q2954">
        <v>8</v>
      </c>
      <c r="R2954" s="14">
        <f>IFERROR(ROUND(E2954/Q2954,2), "N/A")</f>
        <v>200.63</v>
      </c>
      <c r="S2954" t="b">
        <v>0</v>
      </c>
      <c r="T2954" t="s">
        <v>8275</v>
      </c>
      <c r="U2954" t="s">
        <v>8315</v>
      </c>
    </row>
    <row r="2955" spans="1:21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s="12">
        <f>ROUND(E2955/D2955, 0)</f>
        <v>0</v>
      </c>
      <c r="G2955" t="s">
        <v>8219</v>
      </c>
      <c r="H2955" t="s">
        <v>8223</v>
      </c>
      <c r="I2955" t="s">
        <v>8245</v>
      </c>
      <c r="J2955">
        <v>1444330821</v>
      </c>
      <c r="K2955" s="9">
        <f>(J2955/86400) + DATE(1970,1,1)</f>
        <v>42285.791909722218</v>
      </c>
      <c r="L2955">
        <v>1441738821</v>
      </c>
      <c r="M2955" s="9">
        <f>(L2955/86400) + DATE(1970,1,1)</f>
        <v>42255.791909722218</v>
      </c>
      <c r="N2955" s="18">
        <f>YEAR(M2955)</f>
        <v>2015</v>
      </c>
      <c r="O2955" s="18">
        <f xml:space="preserve"> ROUND((J2955-L2955)/86400, 0)</f>
        <v>30</v>
      </c>
      <c r="P2955" t="b">
        <v>0</v>
      </c>
      <c r="Q2955">
        <v>3</v>
      </c>
      <c r="R2955" s="14">
        <f>IFERROR(ROUND(E2955/Q2955,2), "N/A")</f>
        <v>201.67</v>
      </c>
      <c r="S2955" t="b">
        <v>0</v>
      </c>
      <c r="T2955" t="s">
        <v>8275</v>
      </c>
      <c r="U2955" t="s">
        <v>8315</v>
      </c>
    </row>
    <row r="2956" spans="1:21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s="12">
        <f>ROUND(E2956/D2956, 0)</f>
        <v>0</v>
      </c>
      <c r="G2956" t="s">
        <v>8219</v>
      </c>
      <c r="H2956" t="s">
        <v>8223</v>
      </c>
      <c r="I2956" t="s">
        <v>8245</v>
      </c>
      <c r="J2956">
        <v>1489669203</v>
      </c>
      <c r="K2956" s="9">
        <f>(J2956/86400) + DATE(1970,1,1)</f>
        <v>42810.541701388887</v>
      </c>
      <c r="L2956">
        <v>1487944803</v>
      </c>
      <c r="M2956" s="9">
        <f>(L2956/86400) + DATE(1970,1,1)</f>
        <v>42790.583368055552</v>
      </c>
      <c r="N2956" s="18">
        <f>YEAR(M2956)</f>
        <v>2017</v>
      </c>
      <c r="O2956" s="18">
        <f xml:space="preserve"> ROUND((J2956-L2956)/86400, 0)</f>
        <v>20</v>
      </c>
      <c r="P2956" t="b">
        <v>0</v>
      </c>
      <c r="Q2956">
        <v>0</v>
      </c>
      <c r="R2956" s="14" t="str">
        <f>IFERROR(ROUND(E2956/Q2956,2), "N/A")</f>
        <v>N/A</v>
      </c>
      <c r="S2956" t="b">
        <v>0</v>
      </c>
      <c r="T2956" t="s">
        <v>8275</v>
      </c>
      <c r="U2956" t="s">
        <v>8315</v>
      </c>
    </row>
    <row r="2957" spans="1:21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s="12">
        <f>ROUND(E2957/D2957, 0)</f>
        <v>1</v>
      </c>
      <c r="G2957" t="s">
        <v>8219</v>
      </c>
      <c r="H2957" t="s">
        <v>8223</v>
      </c>
      <c r="I2957" t="s">
        <v>8245</v>
      </c>
      <c r="J2957">
        <v>1434476849</v>
      </c>
      <c r="K2957" s="9">
        <f>(J2957/86400) + DATE(1970,1,1)</f>
        <v>42171.741307870368</v>
      </c>
      <c r="L2957">
        <v>1431884849</v>
      </c>
      <c r="M2957" s="9">
        <f>(L2957/86400) + DATE(1970,1,1)</f>
        <v>42141.741307870368</v>
      </c>
      <c r="N2957" s="18">
        <f>YEAR(M2957)</f>
        <v>2015</v>
      </c>
      <c r="O2957" s="18">
        <f xml:space="preserve"> ROUND((J2957-L2957)/86400, 0)</f>
        <v>30</v>
      </c>
      <c r="P2957" t="b">
        <v>0</v>
      </c>
      <c r="Q2957">
        <v>11</v>
      </c>
      <c r="R2957" s="14">
        <f>IFERROR(ROUND(E2957/Q2957,2), "N/A")</f>
        <v>65</v>
      </c>
      <c r="S2957" t="b">
        <v>0</v>
      </c>
      <c r="T2957" t="s">
        <v>8275</v>
      </c>
      <c r="U2957" t="s">
        <v>8315</v>
      </c>
    </row>
    <row r="2958" spans="1:21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s="12">
        <f>ROUND(E2958/D2958, 0)</f>
        <v>0</v>
      </c>
      <c r="G2958" t="s">
        <v>8219</v>
      </c>
      <c r="H2958" t="s">
        <v>8223</v>
      </c>
      <c r="I2958" t="s">
        <v>8245</v>
      </c>
      <c r="J2958">
        <v>1462402850</v>
      </c>
      <c r="K2958" s="9">
        <f>(J2958/86400) + DATE(1970,1,1)</f>
        <v>42494.958912037036</v>
      </c>
      <c r="L2958">
        <v>1459810850</v>
      </c>
      <c r="M2958" s="9">
        <f>(L2958/86400) + DATE(1970,1,1)</f>
        <v>42464.958912037036</v>
      </c>
      <c r="N2958" s="18">
        <f>YEAR(M2958)</f>
        <v>2016</v>
      </c>
      <c r="O2958" s="18">
        <f xml:space="preserve"> ROUND((J2958-L2958)/86400, 0)</f>
        <v>30</v>
      </c>
      <c r="P2958" t="b">
        <v>0</v>
      </c>
      <c r="Q2958">
        <v>20</v>
      </c>
      <c r="R2958" s="14">
        <f>IFERROR(ROUND(E2958/Q2958,2), "N/A")</f>
        <v>66.099999999999994</v>
      </c>
      <c r="S2958" t="b">
        <v>0</v>
      </c>
      <c r="T2958" t="s">
        <v>8275</v>
      </c>
      <c r="U2958" t="s">
        <v>8315</v>
      </c>
    </row>
    <row r="2959" spans="1:21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s="12">
        <f>ROUND(E2959/D2959, 0)</f>
        <v>0</v>
      </c>
      <c r="G2959" t="s">
        <v>8219</v>
      </c>
      <c r="H2959" t="s">
        <v>8223</v>
      </c>
      <c r="I2959" t="s">
        <v>8245</v>
      </c>
      <c r="J2959">
        <v>1427498172</v>
      </c>
      <c r="K2959" s="9">
        <f>(J2959/86400) + DATE(1970,1,1)</f>
        <v>42090.969583333332</v>
      </c>
      <c r="L2959">
        <v>1422317772</v>
      </c>
      <c r="M2959" s="9">
        <f>(L2959/86400) + DATE(1970,1,1)</f>
        <v>42031.011249999996</v>
      </c>
      <c r="N2959" s="18">
        <f>YEAR(M2959)</f>
        <v>2015</v>
      </c>
      <c r="O2959" s="18">
        <f xml:space="preserve"> ROUND((J2959-L2959)/86400, 0)</f>
        <v>60</v>
      </c>
      <c r="P2959" t="b">
        <v>0</v>
      </c>
      <c r="Q2959">
        <v>3</v>
      </c>
      <c r="R2959" s="14">
        <f>IFERROR(ROUND(E2959/Q2959,2), "N/A")</f>
        <v>93.33</v>
      </c>
      <c r="S2959" t="b">
        <v>0</v>
      </c>
      <c r="T2959" t="s">
        <v>8275</v>
      </c>
      <c r="U2959" t="s">
        <v>8315</v>
      </c>
    </row>
    <row r="2960" spans="1:21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s="12">
        <f>ROUND(E2960/D2960, 0)</f>
        <v>0</v>
      </c>
      <c r="G2960" t="s">
        <v>8219</v>
      </c>
      <c r="H2960" t="s">
        <v>8223</v>
      </c>
      <c r="I2960" t="s">
        <v>8245</v>
      </c>
      <c r="J2960">
        <v>1462729317</v>
      </c>
      <c r="K2960" s="9">
        <f>(J2960/86400) + DATE(1970,1,1)</f>
        <v>42498.73746527778</v>
      </c>
      <c r="L2960">
        <v>1457548917</v>
      </c>
      <c r="M2960" s="9">
        <f>(L2960/86400) + DATE(1970,1,1)</f>
        <v>42438.779131944444</v>
      </c>
      <c r="N2960" s="18">
        <f>YEAR(M2960)</f>
        <v>2016</v>
      </c>
      <c r="O2960" s="18">
        <f xml:space="preserve"> ROUND((J2960-L2960)/86400, 0)</f>
        <v>60</v>
      </c>
      <c r="P2960" t="b">
        <v>0</v>
      </c>
      <c r="Q2960">
        <v>0</v>
      </c>
      <c r="R2960" s="14" t="str">
        <f>IFERROR(ROUND(E2960/Q2960,2), "N/A")</f>
        <v>N/A</v>
      </c>
      <c r="S2960" t="b">
        <v>0</v>
      </c>
      <c r="T2960" t="s">
        <v>8275</v>
      </c>
      <c r="U2960" t="s">
        <v>8315</v>
      </c>
    </row>
    <row r="2961" spans="1:21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s="12">
        <f>ROUND(E2961/D2961, 0)</f>
        <v>0</v>
      </c>
      <c r="G2961" t="s">
        <v>8219</v>
      </c>
      <c r="H2961" t="s">
        <v>8224</v>
      </c>
      <c r="I2961" t="s">
        <v>8246</v>
      </c>
      <c r="J2961">
        <v>1465258325</v>
      </c>
      <c r="K2961" s="9">
        <f>(J2961/86400) + DATE(1970,1,1)</f>
        <v>42528.008391203708</v>
      </c>
      <c r="L2961">
        <v>1462666325</v>
      </c>
      <c r="M2961" s="9">
        <f>(L2961/86400) + DATE(1970,1,1)</f>
        <v>42498.008391203708</v>
      </c>
      <c r="N2961" s="18">
        <f>YEAR(M2961)</f>
        <v>2016</v>
      </c>
      <c r="O2961" s="18">
        <f xml:space="preserve"> ROUND((J2961-L2961)/86400, 0)</f>
        <v>30</v>
      </c>
      <c r="P2961" t="b">
        <v>0</v>
      </c>
      <c r="Q2961">
        <v>0</v>
      </c>
      <c r="R2961" s="14" t="str">
        <f>IFERROR(ROUND(E2961/Q2961,2), "N/A")</f>
        <v>N/A</v>
      </c>
      <c r="S2961" t="b">
        <v>0</v>
      </c>
      <c r="T2961" t="s">
        <v>8275</v>
      </c>
      <c r="U2961" t="s">
        <v>8315</v>
      </c>
    </row>
    <row r="2962" spans="1:21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s="12">
        <f>ROUND(E2962/D2962, 0)</f>
        <v>0</v>
      </c>
      <c r="G2962" t="s">
        <v>8219</v>
      </c>
      <c r="H2962" t="s">
        <v>8223</v>
      </c>
      <c r="I2962" t="s">
        <v>8245</v>
      </c>
      <c r="J2962">
        <v>1410459023</v>
      </c>
      <c r="K2962" s="9">
        <f>(J2962/86400) + DATE(1970,1,1)</f>
        <v>41893.757210648146</v>
      </c>
      <c r="L2962">
        <v>1407867023</v>
      </c>
      <c r="M2962" s="9">
        <f>(L2962/86400) + DATE(1970,1,1)</f>
        <v>41863.757210648146</v>
      </c>
      <c r="N2962" s="18">
        <f>YEAR(M2962)</f>
        <v>2014</v>
      </c>
      <c r="O2962" s="18">
        <f xml:space="preserve"> ROUND((J2962-L2962)/86400, 0)</f>
        <v>30</v>
      </c>
      <c r="P2962" t="b">
        <v>0</v>
      </c>
      <c r="Q2962">
        <v>0</v>
      </c>
      <c r="R2962" s="14" t="str">
        <f>IFERROR(ROUND(E2962/Q2962,2), "N/A")</f>
        <v>N/A</v>
      </c>
      <c r="S2962" t="b">
        <v>0</v>
      </c>
      <c r="T2962" t="s">
        <v>8275</v>
      </c>
      <c r="U2962" t="s">
        <v>8315</v>
      </c>
    </row>
    <row r="2963" spans="1:21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s="12">
        <f>ROUND(E2963/D2963, 0)</f>
        <v>1</v>
      </c>
      <c r="G2963" t="s">
        <v>8218</v>
      </c>
      <c r="H2963" t="s">
        <v>8223</v>
      </c>
      <c r="I2963" t="s">
        <v>8245</v>
      </c>
      <c r="J2963">
        <v>1427342400</v>
      </c>
      <c r="K2963" s="9">
        <f>(J2963/86400) + DATE(1970,1,1)</f>
        <v>42089.166666666672</v>
      </c>
      <c r="L2963">
        <v>1424927159</v>
      </c>
      <c r="M2963" s="9">
        <f>(L2963/86400) + DATE(1970,1,1)</f>
        <v>42061.212488425925</v>
      </c>
      <c r="N2963" s="18">
        <f>YEAR(M2963)</f>
        <v>2015</v>
      </c>
      <c r="O2963" s="18">
        <f xml:space="preserve"> ROUND((J2963-L2963)/86400, 0)</f>
        <v>28</v>
      </c>
      <c r="P2963" t="b">
        <v>0</v>
      </c>
      <c r="Q2963">
        <v>108</v>
      </c>
      <c r="R2963" s="14">
        <f>IFERROR(ROUND(E2963/Q2963,2), "N/A")</f>
        <v>50.75</v>
      </c>
      <c r="S2963" t="b">
        <v>1</v>
      </c>
      <c r="T2963" t="s">
        <v>8275</v>
      </c>
      <c r="U2963" t="s">
        <v>8276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s="12">
        <f>ROUND(E2964/D2964, 0)</f>
        <v>1</v>
      </c>
      <c r="G2964" t="s">
        <v>8218</v>
      </c>
      <c r="H2964" t="s">
        <v>8223</v>
      </c>
      <c r="I2964" t="s">
        <v>8245</v>
      </c>
      <c r="J2964">
        <v>1425193140</v>
      </c>
      <c r="K2964" s="9">
        <f>(J2964/86400) + DATE(1970,1,1)</f>
        <v>42064.290972222225</v>
      </c>
      <c r="L2964">
        <v>1422769906</v>
      </c>
      <c r="M2964" s="9">
        <f>(L2964/86400) + DATE(1970,1,1)</f>
        <v>42036.24428240741</v>
      </c>
      <c r="N2964" s="18">
        <f>YEAR(M2964)</f>
        <v>2015</v>
      </c>
      <c r="O2964" s="18">
        <f xml:space="preserve"> ROUND((J2964-L2964)/86400, 0)</f>
        <v>28</v>
      </c>
      <c r="P2964" t="b">
        <v>0</v>
      </c>
      <c r="Q2964">
        <v>20</v>
      </c>
      <c r="R2964" s="14">
        <f>IFERROR(ROUND(E2964/Q2964,2), "N/A")</f>
        <v>60.9</v>
      </c>
      <c r="S2964" t="b">
        <v>1</v>
      </c>
      <c r="T2964" t="s">
        <v>8275</v>
      </c>
      <c r="U2964" t="s">
        <v>8276</v>
      </c>
    </row>
    <row r="2965" spans="1:21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s="12">
        <f>ROUND(E2965/D2965, 0)</f>
        <v>1</v>
      </c>
      <c r="G2965" t="s">
        <v>8218</v>
      </c>
      <c r="H2965" t="s">
        <v>8223</v>
      </c>
      <c r="I2965" t="s">
        <v>8245</v>
      </c>
      <c r="J2965">
        <v>1435835824</v>
      </c>
      <c r="K2965" s="9">
        <f>(J2965/86400) + DATE(1970,1,1)</f>
        <v>42187.470185185186</v>
      </c>
      <c r="L2965">
        <v>1433243824</v>
      </c>
      <c r="M2965" s="9">
        <f>(L2965/86400) + DATE(1970,1,1)</f>
        <v>42157.470185185186</v>
      </c>
      <c r="N2965" s="18">
        <f>YEAR(M2965)</f>
        <v>2015</v>
      </c>
      <c r="O2965" s="18">
        <f xml:space="preserve"> ROUND((J2965-L2965)/86400, 0)</f>
        <v>30</v>
      </c>
      <c r="P2965" t="b">
        <v>0</v>
      </c>
      <c r="Q2965">
        <v>98</v>
      </c>
      <c r="R2965" s="14">
        <f>IFERROR(ROUND(E2965/Q2965,2), "N/A")</f>
        <v>109.03</v>
      </c>
      <c r="S2965" t="b">
        <v>1</v>
      </c>
      <c r="T2965" t="s">
        <v>8275</v>
      </c>
      <c r="U2965" t="s">
        <v>8276</v>
      </c>
    </row>
    <row r="2966" spans="1:21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s="12">
        <f>ROUND(E2966/D2966, 0)</f>
        <v>1</v>
      </c>
      <c r="G2966" t="s">
        <v>8218</v>
      </c>
      <c r="H2966" t="s">
        <v>8223</v>
      </c>
      <c r="I2966" t="s">
        <v>8245</v>
      </c>
      <c r="J2966">
        <v>1407360720</v>
      </c>
      <c r="K2966" s="9">
        <f>(J2966/86400) + DATE(1970,1,1)</f>
        <v>41857.897222222222</v>
      </c>
      <c r="L2966">
        <v>1404769819</v>
      </c>
      <c r="M2966" s="9">
        <f>(L2966/86400) + DATE(1970,1,1)</f>
        <v>41827.909942129627</v>
      </c>
      <c r="N2966" s="18">
        <f>YEAR(M2966)</f>
        <v>2014</v>
      </c>
      <c r="O2966" s="18">
        <f xml:space="preserve"> ROUND((J2966-L2966)/86400, 0)</f>
        <v>30</v>
      </c>
      <c r="P2966" t="b">
        <v>0</v>
      </c>
      <c r="Q2966">
        <v>196</v>
      </c>
      <c r="R2966" s="14">
        <f>IFERROR(ROUND(E2966/Q2966,2), "N/A")</f>
        <v>25.69</v>
      </c>
      <c r="S2966" t="b">
        <v>1</v>
      </c>
      <c r="T2966" t="s">
        <v>8275</v>
      </c>
      <c r="U2966" t="s">
        <v>8276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s="12">
        <f>ROUND(E2967/D2967, 0)</f>
        <v>1</v>
      </c>
      <c r="G2967" t="s">
        <v>8218</v>
      </c>
      <c r="H2967" t="s">
        <v>8223</v>
      </c>
      <c r="I2967" t="s">
        <v>8245</v>
      </c>
      <c r="J2967">
        <v>1436290233</v>
      </c>
      <c r="K2967" s="9">
        <f>(J2967/86400) + DATE(1970,1,1)</f>
        <v>42192.729548611111</v>
      </c>
      <c r="L2967">
        <v>1433698233</v>
      </c>
      <c r="M2967" s="9">
        <f>(L2967/86400) + DATE(1970,1,1)</f>
        <v>42162.729548611111</v>
      </c>
      <c r="N2967" s="18">
        <f>YEAR(M2967)</f>
        <v>2015</v>
      </c>
      <c r="O2967" s="18">
        <f xml:space="preserve"> ROUND((J2967-L2967)/86400, 0)</f>
        <v>30</v>
      </c>
      <c r="P2967" t="b">
        <v>0</v>
      </c>
      <c r="Q2967">
        <v>39</v>
      </c>
      <c r="R2967" s="14">
        <f>IFERROR(ROUND(E2967/Q2967,2), "N/A")</f>
        <v>41.92</v>
      </c>
      <c r="S2967" t="b">
        <v>1</v>
      </c>
      <c r="T2967" t="s">
        <v>8275</v>
      </c>
      <c r="U2967" t="s">
        <v>8276</v>
      </c>
    </row>
    <row r="2968" spans="1:21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s="12">
        <f>ROUND(E2968/D2968, 0)</f>
        <v>1</v>
      </c>
      <c r="G2968" t="s">
        <v>8218</v>
      </c>
      <c r="H2968" t="s">
        <v>8223</v>
      </c>
      <c r="I2968" t="s">
        <v>8245</v>
      </c>
      <c r="J2968">
        <v>1442425412</v>
      </c>
      <c r="K2968" s="9">
        <f>(J2968/86400) + DATE(1970,1,1)</f>
        <v>42263.738564814819</v>
      </c>
      <c r="L2968">
        <v>1439833412</v>
      </c>
      <c r="M2968" s="9">
        <f>(L2968/86400) + DATE(1970,1,1)</f>
        <v>42233.738564814819</v>
      </c>
      <c r="N2968" s="18">
        <f>YEAR(M2968)</f>
        <v>2015</v>
      </c>
      <c r="O2968" s="18">
        <f xml:space="preserve"> ROUND((J2968-L2968)/86400, 0)</f>
        <v>30</v>
      </c>
      <c r="P2968" t="b">
        <v>0</v>
      </c>
      <c r="Q2968">
        <v>128</v>
      </c>
      <c r="R2968" s="14">
        <f>IFERROR(ROUND(E2968/Q2968,2), "N/A")</f>
        <v>88.77</v>
      </c>
      <c r="S2968" t="b">
        <v>1</v>
      </c>
      <c r="T2968" t="s">
        <v>8275</v>
      </c>
      <c r="U2968" t="s">
        <v>8276</v>
      </c>
    </row>
    <row r="2969" spans="1:21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s="12">
        <f>ROUND(E2969/D2969, 0)</f>
        <v>1</v>
      </c>
      <c r="G2969" t="s">
        <v>8218</v>
      </c>
      <c r="H2969" t="s">
        <v>8223</v>
      </c>
      <c r="I2969" t="s">
        <v>8245</v>
      </c>
      <c r="J2969">
        <v>1425872692</v>
      </c>
      <c r="K2969" s="9">
        <f>(J2969/86400) + DATE(1970,1,1)</f>
        <v>42072.156157407408</v>
      </c>
      <c r="L2969">
        <v>1423284292</v>
      </c>
      <c r="M2969" s="9">
        <f>(L2969/86400) + DATE(1970,1,1)</f>
        <v>42042.197824074072</v>
      </c>
      <c r="N2969" s="18">
        <f>YEAR(M2969)</f>
        <v>2015</v>
      </c>
      <c r="O2969" s="18">
        <f xml:space="preserve"> ROUND((J2969-L2969)/86400, 0)</f>
        <v>30</v>
      </c>
      <c r="P2969" t="b">
        <v>0</v>
      </c>
      <c r="Q2969">
        <v>71</v>
      </c>
      <c r="R2969" s="14">
        <f>IFERROR(ROUND(E2969/Q2969,2), "N/A")</f>
        <v>80.23</v>
      </c>
      <c r="S2969" t="b">
        <v>1</v>
      </c>
      <c r="T2969" t="s">
        <v>8275</v>
      </c>
      <c r="U2969" t="s">
        <v>8276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s="12">
        <f>ROUND(E2970/D2970, 0)</f>
        <v>1</v>
      </c>
      <c r="G2970" t="s">
        <v>8218</v>
      </c>
      <c r="H2970" t="s">
        <v>8223</v>
      </c>
      <c r="I2970" t="s">
        <v>8245</v>
      </c>
      <c r="J2970">
        <v>1471406340</v>
      </c>
      <c r="K2970" s="9">
        <f>(J2970/86400) + DATE(1970,1,1)</f>
        <v>42599.165972222225</v>
      </c>
      <c r="L2970">
        <v>1470227660</v>
      </c>
      <c r="M2970" s="9">
        <f>(L2970/86400) + DATE(1970,1,1)</f>
        <v>42585.523842592593</v>
      </c>
      <c r="N2970" s="18">
        <f>YEAR(M2970)</f>
        <v>2016</v>
      </c>
      <c r="O2970" s="18">
        <f xml:space="preserve"> ROUND((J2970-L2970)/86400, 0)</f>
        <v>14</v>
      </c>
      <c r="P2970" t="b">
        <v>0</v>
      </c>
      <c r="Q2970">
        <v>47</v>
      </c>
      <c r="R2970" s="14">
        <f>IFERROR(ROUND(E2970/Q2970,2), "N/A")</f>
        <v>78.94</v>
      </c>
      <c r="S2970" t="b">
        <v>1</v>
      </c>
      <c r="T2970" t="s">
        <v>8275</v>
      </c>
      <c r="U2970" t="s">
        <v>8276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s="12">
        <f>ROUND(E2971/D2971, 0)</f>
        <v>2</v>
      </c>
      <c r="G2971" t="s">
        <v>8218</v>
      </c>
      <c r="H2971" t="s">
        <v>8228</v>
      </c>
      <c r="I2971" t="s">
        <v>8250</v>
      </c>
      <c r="J2971">
        <v>1430693460</v>
      </c>
      <c r="K2971" s="9">
        <f>(J2971/86400) + DATE(1970,1,1)</f>
        <v>42127.952083333337</v>
      </c>
      <c r="L2971">
        <v>1428087153</v>
      </c>
      <c r="M2971" s="9">
        <f>(L2971/86400) + DATE(1970,1,1)</f>
        <v>42097.786493055552</v>
      </c>
      <c r="N2971" s="18">
        <f>YEAR(M2971)</f>
        <v>2015</v>
      </c>
      <c r="O2971" s="18">
        <f xml:space="preserve"> ROUND((J2971-L2971)/86400, 0)</f>
        <v>30</v>
      </c>
      <c r="P2971" t="b">
        <v>0</v>
      </c>
      <c r="Q2971">
        <v>17</v>
      </c>
      <c r="R2971" s="14">
        <f>IFERROR(ROUND(E2971/Q2971,2), "N/A")</f>
        <v>95.59</v>
      </c>
      <c r="S2971" t="b">
        <v>1</v>
      </c>
      <c r="T2971" t="s">
        <v>8275</v>
      </c>
      <c r="U2971" t="s">
        <v>8276</v>
      </c>
    </row>
    <row r="2972" spans="1:21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s="12">
        <f>ROUND(E2972/D2972, 0)</f>
        <v>1</v>
      </c>
      <c r="G2972" t="s">
        <v>8218</v>
      </c>
      <c r="H2972" t="s">
        <v>8223</v>
      </c>
      <c r="I2972" t="s">
        <v>8245</v>
      </c>
      <c r="J2972">
        <v>1405699451</v>
      </c>
      <c r="K2972" s="9">
        <f>(J2972/86400) + DATE(1970,1,1)</f>
        <v>41838.669571759259</v>
      </c>
      <c r="L2972">
        <v>1403107451</v>
      </c>
      <c r="M2972" s="9">
        <f>(L2972/86400) + DATE(1970,1,1)</f>
        <v>41808.669571759259</v>
      </c>
      <c r="N2972" s="18">
        <f>YEAR(M2972)</f>
        <v>2014</v>
      </c>
      <c r="O2972" s="18">
        <f xml:space="preserve"> ROUND((J2972-L2972)/86400, 0)</f>
        <v>30</v>
      </c>
      <c r="P2972" t="b">
        <v>0</v>
      </c>
      <c r="Q2972">
        <v>91</v>
      </c>
      <c r="R2972" s="14">
        <f>IFERROR(ROUND(E2972/Q2972,2), "N/A")</f>
        <v>69.89</v>
      </c>
      <c r="S2972" t="b">
        <v>1</v>
      </c>
      <c r="T2972" t="s">
        <v>8275</v>
      </c>
      <c r="U2972" t="s">
        <v>8276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s="12">
        <f>ROUND(E2973/D2973, 0)</f>
        <v>1</v>
      </c>
      <c r="G2973" t="s">
        <v>8218</v>
      </c>
      <c r="H2973" t="s">
        <v>8223</v>
      </c>
      <c r="I2973" t="s">
        <v>8245</v>
      </c>
      <c r="J2973">
        <v>1409500078</v>
      </c>
      <c r="K2973" s="9">
        <f>(J2973/86400) + DATE(1970,1,1)</f>
        <v>41882.658310185187</v>
      </c>
      <c r="L2973">
        <v>1406908078</v>
      </c>
      <c r="M2973" s="9">
        <f>(L2973/86400) + DATE(1970,1,1)</f>
        <v>41852.658310185187</v>
      </c>
      <c r="N2973" s="18">
        <f>YEAR(M2973)</f>
        <v>2014</v>
      </c>
      <c r="O2973" s="18">
        <f xml:space="preserve"> ROUND((J2973-L2973)/86400, 0)</f>
        <v>30</v>
      </c>
      <c r="P2973" t="b">
        <v>0</v>
      </c>
      <c r="Q2973">
        <v>43</v>
      </c>
      <c r="R2973" s="14">
        <f>IFERROR(ROUND(E2973/Q2973,2), "N/A")</f>
        <v>74.53</v>
      </c>
      <c r="S2973" t="b">
        <v>1</v>
      </c>
      <c r="T2973" t="s">
        <v>8275</v>
      </c>
      <c r="U2973" t="s">
        <v>8276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s="12">
        <f>ROUND(E2974/D2974, 0)</f>
        <v>1</v>
      </c>
      <c r="G2974" t="s">
        <v>8218</v>
      </c>
      <c r="H2974" t="s">
        <v>8223</v>
      </c>
      <c r="I2974" t="s">
        <v>8245</v>
      </c>
      <c r="J2974">
        <v>1480899600</v>
      </c>
      <c r="K2974" s="9">
        <f>(J2974/86400) + DATE(1970,1,1)</f>
        <v>42709.041666666672</v>
      </c>
      <c r="L2974">
        <v>1479609520</v>
      </c>
      <c r="M2974" s="9">
        <f>(L2974/86400) + DATE(1970,1,1)</f>
        <v>42694.110185185185</v>
      </c>
      <c r="N2974" s="18">
        <f>YEAR(M2974)</f>
        <v>2016</v>
      </c>
      <c r="O2974" s="18">
        <f xml:space="preserve"> ROUND((J2974-L2974)/86400, 0)</f>
        <v>15</v>
      </c>
      <c r="P2974" t="b">
        <v>0</v>
      </c>
      <c r="Q2974">
        <v>17</v>
      </c>
      <c r="R2974" s="14">
        <f>IFERROR(ROUND(E2974/Q2974,2), "N/A")</f>
        <v>123.94</v>
      </c>
      <c r="S2974" t="b">
        <v>1</v>
      </c>
      <c r="T2974" t="s">
        <v>8275</v>
      </c>
      <c r="U2974" t="s">
        <v>8276</v>
      </c>
    </row>
    <row r="2975" spans="1:21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s="12">
        <f>ROUND(E2975/D2975, 0)</f>
        <v>2</v>
      </c>
      <c r="G2975" t="s">
        <v>8218</v>
      </c>
      <c r="H2975" t="s">
        <v>8223</v>
      </c>
      <c r="I2975" t="s">
        <v>8245</v>
      </c>
      <c r="J2975">
        <v>1451620800</v>
      </c>
      <c r="K2975" s="9">
        <f>(J2975/86400) + DATE(1970,1,1)</f>
        <v>42370.166666666672</v>
      </c>
      <c r="L2975">
        <v>1449171508</v>
      </c>
      <c r="M2975" s="9">
        <f>(L2975/86400) + DATE(1970,1,1)</f>
        <v>42341.818379629629</v>
      </c>
      <c r="N2975" s="18">
        <f>YEAR(M2975)</f>
        <v>2015</v>
      </c>
      <c r="O2975" s="18">
        <f xml:space="preserve"> ROUND((J2975-L2975)/86400, 0)</f>
        <v>28</v>
      </c>
      <c r="P2975" t="b">
        <v>0</v>
      </c>
      <c r="Q2975">
        <v>33</v>
      </c>
      <c r="R2975" s="14">
        <f>IFERROR(ROUND(E2975/Q2975,2), "N/A")</f>
        <v>264.85000000000002</v>
      </c>
      <c r="S2975" t="b">
        <v>1</v>
      </c>
      <c r="T2975" t="s">
        <v>8275</v>
      </c>
      <c r="U2975" t="s">
        <v>8276</v>
      </c>
    </row>
    <row r="2976" spans="1:21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s="12">
        <f>ROUND(E2976/D2976, 0)</f>
        <v>1</v>
      </c>
      <c r="G2976" t="s">
        <v>8218</v>
      </c>
      <c r="H2976" t="s">
        <v>8223</v>
      </c>
      <c r="I2976" t="s">
        <v>8245</v>
      </c>
      <c r="J2976">
        <v>1411695300</v>
      </c>
      <c r="K2976" s="9">
        <f>(J2976/86400) + DATE(1970,1,1)</f>
        <v>41908.065972222219</v>
      </c>
      <c r="L2976">
        <v>1409275671</v>
      </c>
      <c r="M2976" s="9">
        <f>(L2976/86400) + DATE(1970,1,1)</f>
        <v>41880.061006944445</v>
      </c>
      <c r="N2976" s="18">
        <f>YEAR(M2976)</f>
        <v>2014</v>
      </c>
      <c r="O2976" s="18">
        <f xml:space="preserve"> ROUND((J2976-L2976)/86400, 0)</f>
        <v>28</v>
      </c>
      <c r="P2976" t="b">
        <v>0</v>
      </c>
      <c r="Q2976">
        <v>87</v>
      </c>
      <c r="R2976" s="14">
        <f>IFERROR(ROUND(E2976/Q2976,2), "N/A")</f>
        <v>58.62</v>
      </c>
      <c r="S2976" t="b">
        <v>1</v>
      </c>
      <c r="T2976" t="s">
        <v>8275</v>
      </c>
      <c r="U2976" t="s">
        <v>8276</v>
      </c>
    </row>
    <row r="2977" spans="1:21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s="12">
        <f>ROUND(E2977/D2977, 0)</f>
        <v>1</v>
      </c>
      <c r="G2977" t="s">
        <v>8218</v>
      </c>
      <c r="H2977" t="s">
        <v>8223</v>
      </c>
      <c r="I2977" t="s">
        <v>8245</v>
      </c>
      <c r="J2977">
        <v>1417057200</v>
      </c>
      <c r="K2977" s="9">
        <f>(J2977/86400) + DATE(1970,1,1)</f>
        <v>41970.125</v>
      </c>
      <c r="L2977">
        <v>1414599886</v>
      </c>
      <c r="M2977" s="9">
        <f>(L2977/86400) + DATE(1970,1,1)</f>
        <v>41941.683865740742</v>
      </c>
      <c r="N2977" s="18">
        <f>YEAR(M2977)</f>
        <v>2014</v>
      </c>
      <c r="O2977" s="18">
        <f xml:space="preserve"> ROUND((J2977-L2977)/86400, 0)</f>
        <v>28</v>
      </c>
      <c r="P2977" t="b">
        <v>0</v>
      </c>
      <c r="Q2977">
        <v>113</v>
      </c>
      <c r="R2977" s="14">
        <f>IFERROR(ROUND(E2977/Q2977,2), "N/A")</f>
        <v>70.88</v>
      </c>
      <c r="S2977" t="b">
        <v>1</v>
      </c>
      <c r="T2977" t="s">
        <v>8275</v>
      </c>
      <c r="U2977" t="s">
        <v>8276</v>
      </c>
    </row>
    <row r="2978" spans="1:21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s="12">
        <f>ROUND(E2978/D2978, 0)</f>
        <v>2</v>
      </c>
      <c r="G2978" t="s">
        <v>8218</v>
      </c>
      <c r="H2978" t="s">
        <v>8224</v>
      </c>
      <c r="I2978" t="s">
        <v>8246</v>
      </c>
      <c r="J2978">
        <v>1457870400</v>
      </c>
      <c r="K2978" s="9">
        <f>(J2978/86400) + DATE(1970,1,1)</f>
        <v>42442.5</v>
      </c>
      <c r="L2978">
        <v>1456421530</v>
      </c>
      <c r="M2978" s="9">
        <f>(L2978/86400) + DATE(1970,1,1)</f>
        <v>42425.730671296296</v>
      </c>
      <c r="N2978" s="18">
        <f>YEAR(M2978)</f>
        <v>2016</v>
      </c>
      <c r="O2978" s="18">
        <f xml:space="preserve"> ROUND((J2978-L2978)/86400, 0)</f>
        <v>17</v>
      </c>
      <c r="P2978" t="b">
        <v>0</v>
      </c>
      <c r="Q2978">
        <v>14</v>
      </c>
      <c r="R2978" s="14">
        <f>IFERROR(ROUND(E2978/Q2978,2), "N/A")</f>
        <v>8.57</v>
      </c>
      <c r="S2978" t="b">
        <v>1</v>
      </c>
      <c r="T2978" t="s">
        <v>8275</v>
      </c>
      <c r="U2978" t="s">
        <v>8276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s="12">
        <f>ROUND(E2979/D2979, 0)</f>
        <v>1</v>
      </c>
      <c r="G2979" t="s">
        <v>8218</v>
      </c>
      <c r="H2979" t="s">
        <v>8223</v>
      </c>
      <c r="I2979" t="s">
        <v>8245</v>
      </c>
      <c r="J2979">
        <v>1427076840</v>
      </c>
      <c r="K2979" s="9">
        <f>(J2979/86400) + DATE(1970,1,1)</f>
        <v>42086.093055555553</v>
      </c>
      <c r="L2979">
        <v>1421960934</v>
      </c>
      <c r="M2979" s="9">
        <f>(L2979/86400) + DATE(1970,1,1)</f>
        <v>42026.88118055556</v>
      </c>
      <c r="N2979" s="18">
        <f>YEAR(M2979)</f>
        <v>2015</v>
      </c>
      <c r="O2979" s="18">
        <f xml:space="preserve"> ROUND((J2979-L2979)/86400, 0)</f>
        <v>59</v>
      </c>
      <c r="P2979" t="b">
        <v>0</v>
      </c>
      <c r="Q2979">
        <v>30</v>
      </c>
      <c r="R2979" s="14">
        <f>IFERROR(ROUND(E2979/Q2979,2), "N/A")</f>
        <v>113.57</v>
      </c>
      <c r="S2979" t="b">
        <v>1</v>
      </c>
      <c r="T2979" t="s">
        <v>8275</v>
      </c>
      <c r="U2979" t="s">
        <v>8276</v>
      </c>
    </row>
    <row r="2980" spans="1:21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s="12">
        <f>ROUND(E2980/D2980, 0)</f>
        <v>1</v>
      </c>
      <c r="G2980" t="s">
        <v>8218</v>
      </c>
      <c r="H2980" t="s">
        <v>8223</v>
      </c>
      <c r="I2980" t="s">
        <v>8245</v>
      </c>
      <c r="J2980">
        <v>1413784740</v>
      </c>
      <c r="K2980" s="9">
        <f>(J2980/86400) + DATE(1970,1,1)</f>
        <v>41932.249305555553</v>
      </c>
      <c r="L2980">
        <v>1412954547</v>
      </c>
      <c r="M2980" s="9">
        <f>(L2980/86400) + DATE(1970,1,1)</f>
        <v>41922.640590277777</v>
      </c>
      <c r="N2980" s="18">
        <f>YEAR(M2980)</f>
        <v>2014</v>
      </c>
      <c r="O2980" s="18">
        <f xml:space="preserve"> ROUND((J2980-L2980)/86400, 0)</f>
        <v>10</v>
      </c>
      <c r="P2980" t="b">
        <v>0</v>
      </c>
      <c r="Q2980">
        <v>16</v>
      </c>
      <c r="R2980" s="14">
        <f>IFERROR(ROUND(E2980/Q2980,2), "N/A")</f>
        <v>60.69</v>
      </c>
      <c r="S2980" t="b">
        <v>1</v>
      </c>
      <c r="T2980" t="s">
        <v>8275</v>
      </c>
      <c r="U2980" t="s">
        <v>8276</v>
      </c>
    </row>
    <row r="2981" spans="1:21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s="12">
        <f>ROUND(E2981/D2981, 0)</f>
        <v>1</v>
      </c>
      <c r="G2981" t="s">
        <v>8218</v>
      </c>
      <c r="H2981" t="s">
        <v>8223</v>
      </c>
      <c r="I2981" t="s">
        <v>8245</v>
      </c>
      <c r="J2981">
        <v>1420524000</v>
      </c>
      <c r="K2981" s="9">
        <f>(J2981/86400) + DATE(1970,1,1)</f>
        <v>42010.25</v>
      </c>
      <c r="L2981">
        <v>1419104823</v>
      </c>
      <c r="M2981" s="9">
        <f>(L2981/86400) + DATE(1970,1,1)</f>
        <v>41993.824340277773</v>
      </c>
      <c r="N2981" s="18">
        <f>YEAR(M2981)</f>
        <v>2014</v>
      </c>
      <c r="O2981" s="18">
        <f xml:space="preserve"> ROUND((J2981-L2981)/86400, 0)</f>
        <v>16</v>
      </c>
      <c r="P2981" t="b">
        <v>0</v>
      </c>
      <c r="Q2981">
        <v>46</v>
      </c>
      <c r="R2981" s="14">
        <f>IFERROR(ROUND(E2981/Q2981,2), "N/A")</f>
        <v>110.22</v>
      </c>
      <c r="S2981" t="b">
        <v>1</v>
      </c>
      <c r="T2981" t="s">
        <v>8275</v>
      </c>
      <c r="U2981" t="s">
        <v>8276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s="12">
        <f>ROUND(E2982/D2982, 0)</f>
        <v>1</v>
      </c>
      <c r="G2982" t="s">
        <v>8218</v>
      </c>
      <c r="H2982" t="s">
        <v>8223</v>
      </c>
      <c r="I2982" t="s">
        <v>8245</v>
      </c>
      <c r="J2982">
        <v>1440381600</v>
      </c>
      <c r="K2982" s="9">
        <f>(J2982/86400) + DATE(1970,1,1)</f>
        <v>42240.083333333328</v>
      </c>
      <c r="L2982">
        <v>1438639130</v>
      </c>
      <c r="M2982" s="9">
        <f>(L2982/86400) + DATE(1970,1,1)</f>
        <v>42219.915856481486</v>
      </c>
      <c r="N2982" s="18">
        <f>YEAR(M2982)</f>
        <v>2015</v>
      </c>
      <c r="O2982" s="18">
        <f xml:space="preserve"> ROUND((J2982-L2982)/86400, 0)</f>
        <v>20</v>
      </c>
      <c r="P2982" t="b">
        <v>0</v>
      </c>
      <c r="Q2982">
        <v>24</v>
      </c>
      <c r="R2982" s="14">
        <f>IFERROR(ROUND(E2982/Q2982,2), "N/A")</f>
        <v>136.46</v>
      </c>
      <c r="S2982" t="b">
        <v>1</v>
      </c>
      <c r="T2982" t="s">
        <v>8275</v>
      </c>
      <c r="U2982" t="s">
        <v>8276</v>
      </c>
    </row>
    <row r="2983" spans="1:21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s="12">
        <f>ROUND(E2983/D2983, 0)</f>
        <v>1</v>
      </c>
      <c r="G2983" t="s">
        <v>8218</v>
      </c>
      <c r="H2983" t="s">
        <v>8240</v>
      </c>
      <c r="I2983" t="s">
        <v>8248</v>
      </c>
      <c r="J2983">
        <v>1443014756</v>
      </c>
      <c r="K2983" s="9">
        <f>(J2983/86400) + DATE(1970,1,1)</f>
        <v>42270.559675925921</v>
      </c>
      <c r="L2983">
        <v>1439126756</v>
      </c>
      <c r="M2983" s="9">
        <f>(L2983/86400) + DATE(1970,1,1)</f>
        <v>42225.559675925921</v>
      </c>
      <c r="N2983" s="18">
        <f>YEAR(M2983)</f>
        <v>2015</v>
      </c>
      <c r="O2983" s="18">
        <f xml:space="preserve"> ROUND((J2983-L2983)/86400, 0)</f>
        <v>45</v>
      </c>
      <c r="P2983" t="b">
        <v>1</v>
      </c>
      <c r="Q2983">
        <v>97</v>
      </c>
      <c r="R2983" s="14">
        <f>IFERROR(ROUND(E2983/Q2983,2), "N/A")</f>
        <v>53.16</v>
      </c>
      <c r="S2983" t="b">
        <v>1</v>
      </c>
      <c r="T2983" t="s">
        <v>8275</v>
      </c>
      <c r="U2983" t="s">
        <v>8315</v>
      </c>
    </row>
    <row r="2984" spans="1:21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s="12">
        <f>ROUND(E2984/D2984, 0)</f>
        <v>1</v>
      </c>
      <c r="G2984" t="s">
        <v>8218</v>
      </c>
      <c r="H2984" t="s">
        <v>8224</v>
      </c>
      <c r="I2984" t="s">
        <v>8246</v>
      </c>
      <c r="J2984">
        <v>1455208143</v>
      </c>
      <c r="K2984" s="9">
        <f>(J2984/86400) + DATE(1970,1,1)</f>
        <v>42411.686840277776</v>
      </c>
      <c r="L2984">
        <v>1452616143</v>
      </c>
      <c r="M2984" s="9">
        <f>(L2984/86400) + DATE(1970,1,1)</f>
        <v>42381.686840277776</v>
      </c>
      <c r="N2984" s="18">
        <f>YEAR(M2984)</f>
        <v>2016</v>
      </c>
      <c r="O2984" s="18">
        <f xml:space="preserve"> ROUND((J2984-L2984)/86400, 0)</f>
        <v>30</v>
      </c>
      <c r="P2984" t="b">
        <v>1</v>
      </c>
      <c r="Q2984">
        <v>59</v>
      </c>
      <c r="R2984" s="14">
        <f>IFERROR(ROUND(E2984/Q2984,2), "N/A")</f>
        <v>86.49</v>
      </c>
      <c r="S2984" t="b">
        <v>1</v>
      </c>
      <c r="T2984" t="s">
        <v>8275</v>
      </c>
      <c r="U2984" t="s">
        <v>8315</v>
      </c>
    </row>
    <row r="2985" spans="1:21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s="12">
        <f>ROUND(E2985/D2985, 0)</f>
        <v>1</v>
      </c>
      <c r="G2985" t="s">
        <v>8218</v>
      </c>
      <c r="H2985" t="s">
        <v>8223</v>
      </c>
      <c r="I2985" t="s">
        <v>8245</v>
      </c>
      <c r="J2985">
        <v>1415722236</v>
      </c>
      <c r="K2985" s="9">
        <f>(J2985/86400) + DATE(1970,1,1)</f>
        <v>41954.674027777779</v>
      </c>
      <c r="L2985">
        <v>1410534636</v>
      </c>
      <c r="M2985" s="9">
        <f>(L2985/86400) + DATE(1970,1,1)</f>
        <v>41894.632361111115</v>
      </c>
      <c r="N2985" s="18">
        <f>YEAR(M2985)</f>
        <v>2014</v>
      </c>
      <c r="O2985" s="18">
        <f xml:space="preserve"> ROUND((J2985-L2985)/86400, 0)</f>
        <v>60</v>
      </c>
      <c r="P2985" t="b">
        <v>1</v>
      </c>
      <c r="Q2985">
        <v>1095</v>
      </c>
      <c r="R2985" s="14">
        <f>IFERROR(ROUND(E2985/Q2985,2), "N/A")</f>
        <v>155.24</v>
      </c>
      <c r="S2985" t="b">
        <v>1</v>
      </c>
      <c r="T2985" t="s">
        <v>8275</v>
      </c>
      <c r="U2985" t="s">
        <v>8315</v>
      </c>
    </row>
    <row r="2986" spans="1:21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s="12">
        <f>ROUND(E2986/D2986, 0)</f>
        <v>1</v>
      </c>
      <c r="G2986" t="s">
        <v>8218</v>
      </c>
      <c r="H2986" t="s">
        <v>8223</v>
      </c>
      <c r="I2986" t="s">
        <v>8245</v>
      </c>
      <c r="J2986">
        <v>1472020881</v>
      </c>
      <c r="K2986" s="9">
        <f>(J2986/86400) + DATE(1970,1,1)</f>
        <v>42606.278715277775</v>
      </c>
      <c r="L2986">
        <v>1469428881</v>
      </c>
      <c r="M2986" s="9">
        <f>(L2986/86400) + DATE(1970,1,1)</f>
        <v>42576.278715277775</v>
      </c>
      <c r="N2986" s="18">
        <f>YEAR(M2986)</f>
        <v>2016</v>
      </c>
      <c r="O2986" s="18">
        <f xml:space="preserve"> ROUND((J2986-L2986)/86400, 0)</f>
        <v>30</v>
      </c>
      <c r="P2986" t="b">
        <v>1</v>
      </c>
      <c r="Q2986">
        <v>218</v>
      </c>
      <c r="R2986" s="14">
        <f>IFERROR(ROUND(E2986/Q2986,2), "N/A")</f>
        <v>115.08</v>
      </c>
      <c r="S2986" t="b">
        <v>1</v>
      </c>
      <c r="T2986" t="s">
        <v>8275</v>
      </c>
      <c r="U2986" t="s">
        <v>8315</v>
      </c>
    </row>
    <row r="2987" spans="1:21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s="12">
        <f>ROUND(E2987/D2987, 0)</f>
        <v>1</v>
      </c>
      <c r="G2987" t="s">
        <v>8218</v>
      </c>
      <c r="H2987" t="s">
        <v>8227</v>
      </c>
      <c r="I2987" t="s">
        <v>8249</v>
      </c>
      <c r="J2987">
        <v>1477886400</v>
      </c>
      <c r="K2987" s="9">
        <f>(J2987/86400) + DATE(1970,1,1)</f>
        <v>42674.166666666672</v>
      </c>
      <c r="L2987">
        <v>1476228128</v>
      </c>
      <c r="M2987" s="9">
        <f>(L2987/86400) + DATE(1970,1,1)</f>
        <v>42654.973703703705</v>
      </c>
      <c r="N2987" s="18">
        <f>YEAR(M2987)</f>
        <v>2016</v>
      </c>
      <c r="O2987" s="18">
        <f xml:space="preserve"> ROUND((J2987-L2987)/86400, 0)</f>
        <v>19</v>
      </c>
      <c r="P2987" t="b">
        <v>0</v>
      </c>
      <c r="Q2987">
        <v>111</v>
      </c>
      <c r="R2987" s="14">
        <f>IFERROR(ROUND(E2987/Q2987,2), "N/A")</f>
        <v>109.59</v>
      </c>
      <c r="S2987" t="b">
        <v>1</v>
      </c>
      <c r="T2987" t="s">
        <v>8275</v>
      </c>
      <c r="U2987" t="s">
        <v>8315</v>
      </c>
    </row>
    <row r="2988" spans="1:21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s="12">
        <f>ROUND(E2988/D2988, 0)</f>
        <v>1</v>
      </c>
      <c r="G2988" t="s">
        <v>8218</v>
      </c>
      <c r="H2988" t="s">
        <v>8224</v>
      </c>
      <c r="I2988" t="s">
        <v>8246</v>
      </c>
      <c r="J2988">
        <v>1462100406</v>
      </c>
      <c r="K2988" s="9">
        <f>(J2988/86400) + DATE(1970,1,1)</f>
        <v>42491.458402777775</v>
      </c>
      <c r="L2988">
        <v>1456920006</v>
      </c>
      <c r="M2988" s="9">
        <f>(L2988/86400) + DATE(1970,1,1)</f>
        <v>42431.500069444446</v>
      </c>
      <c r="N2988" s="18">
        <f>YEAR(M2988)</f>
        <v>2016</v>
      </c>
      <c r="O2988" s="18">
        <f xml:space="preserve"> ROUND((J2988-L2988)/86400, 0)</f>
        <v>60</v>
      </c>
      <c r="P2988" t="b">
        <v>0</v>
      </c>
      <c r="Q2988">
        <v>56</v>
      </c>
      <c r="R2988" s="14">
        <f>IFERROR(ROUND(E2988/Q2988,2), "N/A")</f>
        <v>45.21</v>
      </c>
      <c r="S2988" t="b">
        <v>1</v>
      </c>
      <c r="T2988" t="s">
        <v>8275</v>
      </c>
      <c r="U2988" t="s">
        <v>8315</v>
      </c>
    </row>
    <row r="2989" spans="1:21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s="12">
        <f>ROUND(E2989/D2989, 0)</f>
        <v>1</v>
      </c>
      <c r="G2989" t="s">
        <v>8218</v>
      </c>
      <c r="H2989" t="s">
        <v>8223</v>
      </c>
      <c r="I2989" t="s">
        <v>8245</v>
      </c>
      <c r="J2989">
        <v>1476316800</v>
      </c>
      <c r="K2989" s="9">
        <f>(J2989/86400) + DATE(1970,1,1)</f>
        <v>42656</v>
      </c>
      <c r="L2989">
        <v>1473837751</v>
      </c>
      <c r="M2989" s="9">
        <f>(L2989/86400) + DATE(1970,1,1)</f>
        <v>42627.307303240741</v>
      </c>
      <c r="N2989" s="18">
        <f>YEAR(M2989)</f>
        <v>2016</v>
      </c>
      <c r="O2989" s="18">
        <f xml:space="preserve"> ROUND((J2989-L2989)/86400, 0)</f>
        <v>29</v>
      </c>
      <c r="P2989" t="b">
        <v>0</v>
      </c>
      <c r="Q2989">
        <v>265</v>
      </c>
      <c r="R2989" s="14">
        <f>IFERROR(ROUND(E2989/Q2989,2), "N/A")</f>
        <v>104.15</v>
      </c>
      <c r="S2989" t="b">
        <v>1</v>
      </c>
      <c r="T2989" t="s">
        <v>8275</v>
      </c>
      <c r="U2989" t="s">
        <v>8315</v>
      </c>
    </row>
    <row r="2990" spans="1:21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s="12">
        <f>ROUND(E2990/D2990, 0)</f>
        <v>1</v>
      </c>
      <c r="G2990" t="s">
        <v>8218</v>
      </c>
      <c r="H2990" t="s">
        <v>8224</v>
      </c>
      <c r="I2990" t="s">
        <v>8246</v>
      </c>
      <c r="J2990">
        <v>1466412081</v>
      </c>
      <c r="K2990" s="9">
        <f>(J2990/86400) + DATE(1970,1,1)</f>
        <v>42541.36204861111</v>
      </c>
      <c r="L2990">
        <v>1463820081</v>
      </c>
      <c r="M2990" s="9">
        <f>(L2990/86400) + DATE(1970,1,1)</f>
        <v>42511.36204861111</v>
      </c>
      <c r="N2990" s="18">
        <f>YEAR(M2990)</f>
        <v>2016</v>
      </c>
      <c r="O2990" s="18">
        <f xml:space="preserve"> ROUND((J2990-L2990)/86400, 0)</f>
        <v>30</v>
      </c>
      <c r="P2990" t="b">
        <v>0</v>
      </c>
      <c r="Q2990">
        <v>28</v>
      </c>
      <c r="R2990" s="14">
        <f>IFERROR(ROUND(E2990/Q2990,2), "N/A")</f>
        <v>35.71</v>
      </c>
      <c r="S2990" t="b">
        <v>1</v>
      </c>
      <c r="T2990" t="s">
        <v>8275</v>
      </c>
      <c r="U2990" t="s">
        <v>8315</v>
      </c>
    </row>
    <row r="2991" spans="1:21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s="12">
        <f>ROUND(E2991/D2991, 0)</f>
        <v>2</v>
      </c>
      <c r="G2991" t="s">
        <v>8218</v>
      </c>
      <c r="H2991" t="s">
        <v>8223</v>
      </c>
      <c r="I2991" t="s">
        <v>8245</v>
      </c>
      <c r="J2991">
        <v>1450673940</v>
      </c>
      <c r="K2991" s="9">
        <f>(J2991/86400) + DATE(1970,1,1)</f>
        <v>42359.207638888889</v>
      </c>
      <c r="L2991">
        <v>1448756962</v>
      </c>
      <c r="M2991" s="9">
        <f>(L2991/86400) + DATE(1970,1,1)</f>
        <v>42337.02039351852</v>
      </c>
      <c r="N2991" s="18">
        <f>YEAR(M2991)</f>
        <v>2015</v>
      </c>
      <c r="O2991" s="18">
        <f xml:space="preserve"> ROUND((J2991-L2991)/86400, 0)</f>
        <v>22</v>
      </c>
      <c r="P2991" t="b">
        <v>0</v>
      </c>
      <c r="Q2991">
        <v>364</v>
      </c>
      <c r="R2991" s="14">
        <f>IFERROR(ROUND(E2991/Q2991,2), "N/A")</f>
        <v>97</v>
      </c>
      <c r="S2991" t="b">
        <v>1</v>
      </c>
      <c r="T2991" t="s">
        <v>8275</v>
      </c>
      <c r="U2991" t="s">
        <v>8315</v>
      </c>
    </row>
    <row r="2992" spans="1:21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s="12">
        <f>ROUND(E2992/D2992, 0)</f>
        <v>1</v>
      </c>
      <c r="G2992" t="s">
        <v>8218</v>
      </c>
      <c r="H2992" t="s">
        <v>8223</v>
      </c>
      <c r="I2992" t="s">
        <v>8245</v>
      </c>
      <c r="J2992">
        <v>1452174420</v>
      </c>
      <c r="K2992" s="9">
        <f>(J2992/86400) + DATE(1970,1,1)</f>
        <v>42376.57430555555</v>
      </c>
      <c r="L2992">
        <v>1449150420</v>
      </c>
      <c r="M2992" s="9">
        <f>(L2992/86400) + DATE(1970,1,1)</f>
        <v>42341.57430555555</v>
      </c>
      <c r="N2992" s="18">
        <f>YEAR(M2992)</f>
        <v>2015</v>
      </c>
      <c r="O2992" s="18">
        <f xml:space="preserve"> ROUND((J2992-L2992)/86400, 0)</f>
        <v>35</v>
      </c>
      <c r="P2992" t="b">
        <v>0</v>
      </c>
      <c r="Q2992">
        <v>27</v>
      </c>
      <c r="R2992" s="14">
        <f>IFERROR(ROUND(E2992/Q2992,2), "N/A")</f>
        <v>370.37</v>
      </c>
      <c r="S2992" t="b">
        <v>1</v>
      </c>
      <c r="T2992" t="s">
        <v>8275</v>
      </c>
      <c r="U2992" t="s">
        <v>8315</v>
      </c>
    </row>
    <row r="2993" spans="1:21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s="12">
        <f>ROUND(E2993/D2993, 0)</f>
        <v>1</v>
      </c>
      <c r="G2993" t="s">
        <v>8218</v>
      </c>
      <c r="H2993" t="s">
        <v>8223</v>
      </c>
      <c r="I2993" t="s">
        <v>8245</v>
      </c>
      <c r="J2993">
        <v>1485547530</v>
      </c>
      <c r="K2993" s="9">
        <f>(J2993/86400) + DATE(1970,1,1)</f>
        <v>42762.837152777778</v>
      </c>
      <c r="L2993">
        <v>1483646730</v>
      </c>
      <c r="M2993" s="9">
        <f>(L2993/86400) + DATE(1970,1,1)</f>
        <v>42740.837152777778</v>
      </c>
      <c r="N2993" s="18">
        <f>YEAR(M2993)</f>
        <v>2017</v>
      </c>
      <c r="O2993" s="18">
        <f xml:space="preserve"> ROUND((J2993-L2993)/86400, 0)</f>
        <v>22</v>
      </c>
      <c r="P2993" t="b">
        <v>0</v>
      </c>
      <c r="Q2993">
        <v>93</v>
      </c>
      <c r="R2993" s="14">
        <f>IFERROR(ROUND(E2993/Q2993,2), "N/A")</f>
        <v>94.41</v>
      </c>
      <c r="S2993" t="b">
        <v>1</v>
      </c>
      <c r="T2993" t="s">
        <v>8275</v>
      </c>
      <c r="U2993" t="s">
        <v>8315</v>
      </c>
    </row>
    <row r="2994" spans="1:21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s="12">
        <f>ROUND(E2994/D2994, 0)</f>
        <v>1</v>
      </c>
      <c r="G2994" t="s">
        <v>8218</v>
      </c>
      <c r="H2994" t="s">
        <v>8223</v>
      </c>
      <c r="I2994" t="s">
        <v>8245</v>
      </c>
      <c r="J2994">
        <v>1476037510</v>
      </c>
      <c r="K2994" s="9">
        <f>(J2994/86400) + DATE(1970,1,1)</f>
        <v>42652.767476851848</v>
      </c>
      <c r="L2994">
        <v>1473445510</v>
      </c>
      <c r="M2994" s="9">
        <f>(L2994/86400) + DATE(1970,1,1)</f>
        <v>42622.767476851848</v>
      </c>
      <c r="N2994" s="18">
        <f>YEAR(M2994)</f>
        <v>2016</v>
      </c>
      <c r="O2994" s="18">
        <f xml:space="preserve"> ROUND((J2994-L2994)/86400, 0)</f>
        <v>30</v>
      </c>
      <c r="P2994" t="b">
        <v>0</v>
      </c>
      <c r="Q2994">
        <v>64</v>
      </c>
      <c r="R2994" s="14">
        <f>IFERROR(ROUND(E2994/Q2994,2), "N/A")</f>
        <v>48.98</v>
      </c>
      <c r="S2994" t="b">
        <v>1</v>
      </c>
      <c r="T2994" t="s">
        <v>8275</v>
      </c>
      <c r="U2994" t="s">
        <v>8315</v>
      </c>
    </row>
    <row r="2995" spans="1:21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s="12">
        <f>ROUND(E2995/D2995, 0)</f>
        <v>1</v>
      </c>
      <c r="G2995" t="s">
        <v>8218</v>
      </c>
      <c r="H2995" t="s">
        <v>8223</v>
      </c>
      <c r="I2995" t="s">
        <v>8245</v>
      </c>
      <c r="J2995">
        <v>1455998867</v>
      </c>
      <c r="K2995" s="9">
        <f>(J2995/86400) + DATE(1970,1,1)</f>
        <v>42420.838738425926</v>
      </c>
      <c r="L2995">
        <v>1453406867</v>
      </c>
      <c r="M2995" s="9">
        <f>(L2995/86400) + DATE(1970,1,1)</f>
        <v>42390.838738425926</v>
      </c>
      <c r="N2995" s="18">
        <f>YEAR(M2995)</f>
        <v>2016</v>
      </c>
      <c r="O2995" s="18">
        <f xml:space="preserve"> ROUND((J2995-L2995)/86400, 0)</f>
        <v>30</v>
      </c>
      <c r="P2995" t="b">
        <v>0</v>
      </c>
      <c r="Q2995">
        <v>22</v>
      </c>
      <c r="R2995" s="14">
        <f>IFERROR(ROUND(E2995/Q2995,2), "N/A")</f>
        <v>45.59</v>
      </c>
      <c r="S2995" t="b">
        <v>1</v>
      </c>
      <c r="T2995" t="s">
        <v>8275</v>
      </c>
      <c r="U2995" t="s">
        <v>8315</v>
      </c>
    </row>
    <row r="2996" spans="1:21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s="12">
        <f>ROUND(E2996/D2996, 0)</f>
        <v>5</v>
      </c>
      <c r="G2996" t="s">
        <v>8218</v>
      </c>
      <c r="H2996" t="s">
        <v>8224</v>
      </c>
      <c r="I2996" t="s">
        <v>8246</v>
      </c>
      <c r="J2996">
        <v>1412335772</v>
      </c>
      <c r="K2996" s="9">
        <f>(J2996/86400) + DATE(1970,1,1)</f>
        <v>41915.478842592594</v>
      </c>
      <c r="L2996">
        <v>1409743772</v>
      </c>
      <c r="M2996" s="9">
        <f>(L2996/86400) + DATE(1970,1,1)</f>
        <v>41885.478842592594</v>
      </c>
      <c r="N2996" s="18">
        <f>YEAR(M2996)</f>
        <v>2014</v>
      </c>
      <c r="O2996" s="18">
        <f xml:space="preserve"> ROUND((J2996-L2996)/86400, 0)</f>
        <v>30</v>
      </c>
      <c r="P2996" t="b">
        <v>0</v>
      </c>
      <c r="Q2996">
        <v>59</v>
      </c>
      <c r="R2996" s="14">
        <f>IFERROR(ROUND(E2996/Q2996,2), "N/A")</f>
        <v>23.28</v>
      </c>
      <c r="S2996" t="b">
        <v>1</v>
      </c>
      <c r="T2996" t="s">
        <v>8275</v>
      </c>
      <c r="U2996" t="s">
        <v>8315</v>
      </c>
    </row>
    <row r="2997" spans="1:21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s="12">
        <f>ROUND(E2997/D2997, 0)</f>
        <v>1</v>
      </c>
      <c r="G2997" t="s">
        <v>8218</v>
      </c>
      <c r="H2997" t="s">
        <v>8223</v>
      </c>
      <c r="I2997" t="s">
        <v>8245</v>
      </c>
      <c r="J2997">
        <v>1484841471</v>
      </c>
      <c r="K2997" s="9">
        <f>(J2997/86400) + DATE(1970,1,1)</f>
        <v>42754.665173611109</v>
      </c>
      <c r="L2997">
        <v>1482249471</v>
      </c>
      <c r="M2997" s="9">
        <f>(L2997/86400) + DATE(1970,1,1)</f>
        <v>42724.665173611109</v>
      </c>
      <c r="N2997" s="18">
        <f>YEAR(M2997)</f>
        <v>2016</v>
      </c>
      <c r="O2997" s="18">
        <f xml:space="preserve"> ROUND((J2997-L2997)/86400, 0)</f>
        <v>30</v>
      </c>
      <c r="P2997" t="b">
        <v>0</v>
      </c>
      <c r="Q2997">
        <v>249</v>
      </c>
      <c r="R2997" s="14">
        <f>IFERROR(ROUND(E2997/Q2997,2), "N/A")</f>
        <v>63.23</v>
      </c>
      <c r="S2997" t="b">
        <v>1</v>
      </c>
      <c r="T2997" t="s">
        <v>8275</v>
      </c>
      <c r="U2997" t="s">
        <v>8315</v>
      </c>
    </row>
    <row r="2998" spans="1:21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s="12">
        <f>ROUND(E2998/D2998, 0)</f>
        <v>2</v>
      </c>
      <c r="G2998" t="s">
        <v>8218</v>
      </c>
      <c r="H2998" t="s">
        <v>8223</v>
      </c>
      <c r="I2998" t="s">
        <v>8245</v>
      </c>
      <c r="J2998">
        <v>1432677240</v>
      </c>
      <c r="K2998" s="9">
        <f>(J2998/86400) + DATE(1970,1,1)</f>
        <v>42150.912499999999</v>
      </c>
      <c r="L2998">
        <v>1427493240</v>
      </c>
      <c r="M2998" s="9">
        <f>(L2998/86400) + DATE(1970,1,1)</f>
        <v>42090.912499999999</v>
      </c>
      <c r="N2998" s="18">
        <f>YEAR(M2998)</f>
        <v>2015</v>
      </c>
      <c r="O2998" s="18">
        <f xml:space="preserve"> ROUND((J2998-L2998)/86400, 0)</f>
        <v>60</v>
      </c>
      <c r="P2998" t="b">
        <v>0</v>
      </c>
      <c r="Q2998">
        <v>392</v>
      </c>
      <c r="R2998" s="14">
        <f>IFERROR(ROUND(E2998/Q2998,2), "N/A")</f>
        <v>153.52000000000001</v>
      </c>
      <c r="S2998" t="b">
        <v>1</v>
      </c>
      <c r="T2998" t="s">
        <v>8275</v>
      </c>
      <c r="U2998" t="s">
        <v>8315</v>
      </c>
    </row>
    <row r="2999" spans="1:21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s="12">
        <f>ROUND(E2999/D2999, 0)</f>
        <v>1</v>
      </c>
      <c r="G2999" t="s">
        <v>8218</v>
      </c>
      <c r="H2999" t="s">
        <v>8223</v>
      </c>
      <c r="I2999" t="s">
        <v>8245</v>
      </c>
      <c r="J2999">
        <v>1488171540</v>
      </c>
      <c r="K2999" s="9">
        <f>(J2999/86400) + DATE(1970,1,1)</f>
        <v>42793.207638888889</v>
      </c>
      <c r="L2999">
        <v>1486661793</v>
      </c>
      <c r="M2999" s="9">
        <f>(L2999/86400) + DATE(1970,1,1)</f>
        <v>42775.733715277776</v>
      </c>
      <c r="N2999" s="18">
        <f>YEAR(M2999)</f>
        <v>2017</v>
      </c>
      <c r="O2999" s="18">
        <f xml:space="preserve"> ROUND((J2999-L2999)/86400, 0)</f>
        <v>17</v>
      </c>
      <c r="P2999" t="b">
        <v>0</v>
      </c>
      <c r="Q2999">
        <v>115</v>
      </c>
      <c r="R2999" s="14">
        <f>IFERROR(ROUND(E2999/Q2999,2), "N/A")</f>
        <v>90.2</v>
      </c>
      <c r="S2999" t="b">
        <v>1</v>
      </c>
      <c r="T2999" t="s">
        <v>8275</v>
      </c>
      <c r="U2999" t="s">
        <v>8315</v>
      </c>
    </row>
    <row r="3000" spans="1:21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s="12">
        <f>ROUND(E3000/D3000, 0)</f>
        <v>1</v>
      </c>
      <c r="G3000" t="s">
        <v>8218</v>
      </c>
      <c r="H3000" t="s">
        <v>8223</v>
      </c>
      <c r="I3000" t="s">
        <v>8245</v>
      </c>
      <c r="J3000">
        <v>1402892700</v>
      </c>
      <c r="K3000" s="9">
        <f>(J3000/86400) + DATE(1970,1,1)</f>
        <v>41806.184027777781</v>
      </c>
      <c r="L3000">
        <v>1400474329</v>
      </c>
      <c r="M3000" s="9">
        <f>(L3000/86400) + DATE(1970,1,1)</f>
        <v>41778.193622685183</v>
      </c>
      <c r="N3000" s="18">
        <f>YEAR(M3000)</f>
        <v>2014</v>
      </c>
      <c r="O3000" s="18">
        <f xml:space="preserve"> ROUND((J3000-L3000)/86400, 0)</f>
        <v>28</v>
      </c>
      <c r="P3000" t="b">
        <v>0</v>
      </c>
      <c r="Q3000">
        <v>433</v>
      </c>
      <c r="R3000" s="14">
        <f>IFERROR(ROUND(E3000/Q3000,2), "N/A")</f>
        <v>118.97</v>
      </c>
      <c r="S3000" t="b">
        <v>1</v>
      </c>
      <c r="T3000" t="s">
        <v>8275</v>
      </c>
      <c r="U3000" t="s">
        <v>8315</v>
      </c>
    </row>
    <row r="3001" spans="1:21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s="12">
        <f>ROUND(E3001/D3001, 0)</f>
        <v>1</v>
      </c>
      <c r="G3001" t="s">
        <v>8218</v>
      </c>
      <c r="H3001" t="s">
        <v>8223</v>
      </c>
      <c r="I3001" t="s">
        <v>8245</v>
      </c>
      <c r="J3001">
        <v>1488333600</v>
      </c>
      <c r="K3001" s="9">
        <f>(J3001/86400) + DATE(1970,1,1)</f>
        <v>42795.083333333328</v>
      </c>
      <c r="L3001">
        <v>1487094360</v>
      </c>
      <c r="M3001" s="9">
        <f>(L3001/86400) + DATE(1970,1,1)</f>
        <v>42780.740277777775</v>
      </c>
      <c r="N3001" s="18">
        <f>YEAR(M3001)</f>
        <v>2017</v>
      </c>
      <c r="O3001" s="18">
        <f xml:space="preserve"> ROUND((J3001-L3001)/86400, 0)</f>
        <v>14</v>
      </c>
      <c r="P3001" t="b">
        <v>0</v>
      </c>
      <c r="Q3001">
        <v>20</v>
      </c>
      <c r="R3001" s="14">
        <f>IFERROR(ROUND(E3001/Q3001,2), "N/A")</f>
        <v>80.25</v>
      </c>
      <c r="S3001" t="b">
        <v>1</v>
      </c>
      <c r="T3001" t="s">
        <v>8275</v>
      </c>
      <c r="U3001" t="s">
        <v>8315</v>
      </c>
    </row>
    <row r="3002" spans="1:21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s="12">
        <f>ROUND(E3002/D3002, 0)</f>
        <v>1</v>
      </c>
      <c r="G3002" t="s">
        <v>8218</v>
      </c>
      <c r="H3002" t="s">
        <v>8223</v>
      </c>
      <c r="I3002" t="s">
        <v>8245</v>
      </c>
      <c r="J3002">
        <v>1485885600</v>
      </c>
      <c r="K3002" s="9">
        <f>(J3002/86400) + DATE(1970,1,1)</f>
        <v>42766.75</v>
      </c>
      <c r="L3002">
        <v>1484682670</v>
      </c>
      <c r="M3002" s="9">
        <f>(L3002/86400) + DATE(1970,1,1)</f>
        <v>42752.827199074076</v>
      </c>
      <c r="N3002" s="18">
        <f>YEAR(M3002)</f>
        <v>2017</v>
      </c>
      <c r="O3002" s="18">
        <f xml:space="preserve"> ROUND((J3002-L3002)/86400, 0)</f>
        <v>14</v>
      </c>
      <c r="P3002" t="b">
        <v>0</v>
      </c>
      <c r="Q3002">
        <v>8</v>
      </c>
      <c r="R3002" s="14">
        <f>IFERROR(ROUND(E3002/Q3002,2), "N/A")</f>
        <v>62.5</v>
      </c>
      <c r="S3002" t="b">
        <v>1</v>
      </c>
      <c r="T3002" t="s">
        <v>8275</v>
      </c>
      <c r="U3002" t="s">
        <v>8315</v>
      </c>
    </row>
    <row r="3003" spans="1:21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s="12">
        <f>ROUND(E3003/D3003, 0)</f>
        <v>3</v>
      </c>
      <c r="G3003" t="s">
        <v>8218</v>
      </c>
      <c r="H3003" t="s">
        <v>8223</v>
      </c>
      <c r="I3003" t="s">
        <v>8245</v>
      </c>
      <c r="J3003">
        <v>1468445382</v>
      </c>
      <c r="K3003" s="9">
        <f>(J3003/86400) + DATE(1970,1,1)</f>
        <v>42564.895625000005</v>
      </c>
      <c r="L3003">
        <v>1465853382</v>
      </c>
      <c r="M3003" s="9">
        <f>(L3003/86400) + DATE(1970,1,1)</f>
        <v>42534.895625000005</v>
      </c>
      <c r="N3003" s="18">
        <f>YEAR(M3003)</f>
        <v>2016</v>
      </c>
      <c r="O3003" s="18">
        <f xml:space="preserve"> ROUND((J3003-L3003)/86400, 0)</f>
        <v>30</v>
      </c>
      <c r="P3003" t="b">
        <v>0</v>
      </c>
      <c r="Q3003">
        <v>175</v>
      </c>
      <c r="R3003" s="14">
        <f>IFERROR(ROUND(E3003/Q3003,2), "N/A")</f>
        <v>131.38</v>
      </c>
      <c r="S3003" t="b">
        <v>1</v>
      </c>
      <c r="T3003" t="s">
        <v>8275</v>
      </c>
      <c r="U3003" t="s">
        <v>8315</v>
      </c>
    </row>
    <row r="3004" spans="1:21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s="12">
        <f>ROUND(E3004/D3004, 0)</f>
        <v>1</v>
      </c>
      <c r="G3004" t="s">
        <v>8218</v>
      </c>
      <c r="H3004" t="s">
        <v>8223</v>
      </c>
      <c r="I3004" t="s">
        <v>8245</v>
      </c>
      <c r="J3004">
        <v>1356552252</v>
      </c>
      <c r="K3004" s="9">
        <f>(J3004/86400) + DATE(1970,1,1)</f>
        <v>41269.83625</v>
      </c>
      <c r="L3004">
        <v>1353960252</v>
      </c>
      <c r="M3004" s="9">
        <f>(L3004/86400) + DATE(1970,1,1)</f>
        <v>41239.83625</v>
      </c>
      <c r="N3004" s="18">
        <f>YEAR(M3004)</f>
        <v>2012</v>
      </c>
      <c r="O3004" s="18">
        <f xml:space="preserve"> ROUND((J3004-L3004)/86400, 0)</f>
        <v>30</v>
      </c>
      <c r="P3004" t="b">
        <v>0</v>
      </c>
      <c r="Q3004">
        <v>104</v>
      </c>
      <c r="R3004" s="14">
        <f>IFERROR(ROUND(E3004/Q3004,2), "N/A")</f>
        <v>73.03</v>
      </c>
      <c r="S3004" t="b">
        <v>1</v>
      </c>
      <c r="T3004" t="s">
        <v>8275</v>
      </c>
      <c r="U3004" t="s">
        <v>8315</v>
      </c>
    </row>
    <row r="3005" spans="1:21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s="12">
        <f>ROUND(E3005/D3005, 0)</f>
        <v>1</v>
      </c>
      <c r="G3005" t="s">
        <v>8218</v>
      </c>
      <c r="H3005" t="s">
        <v>8223</v>
      </c>
      <c r="I3005" t="s">
        <v>8245</v>
      </c>
      <c r="J3005">
        <v>1456811940</v>
      </c>
      <c r="K3005" s="9">
        <f>(J3005/86400) + DATE(1970,1,1)</f>
        <v>42430.249305555553</v>
      </c>
      <c r="L3005">
        <v>1454098976</v>
      </c>
      <c r="M3005" s="9">
        <f>(L3005/86400) + DATE(1970,1,1)</f>
        <v>42398.849259259259</v>
      </c>
      <c r="N3005" s="18">
        <f>YEAR(M3005)</f>
        <v>2016</v>
      </c>
      <c r="O3005" s="18">
        <f xml:space="preserve"> ROUND((J3005-L3005)/86400, 0)</f>
        <v>31</v>
      </c>
      <c r="P3005" t="b">
        <v>0</v>
      </c>
      <c r="Q3005">
        <v>17</v>
      </c>
      <c r="R3005" s="14">
        <f>IFERROR(ROUND(E3005/Q3005,2), "N/A")</f>
        <v>178.53</v>
      </c>
      <c r="S3005" t="b">
        <v>1</v>
      </c>
      <c r="T3005" t="s">
        <v>8275</v>
      </c>
      <c r="U3005" t="s">
        <v>8315</v>
      </c>
    </row>
    <row r="3006" spans="1:21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s="12">
        <f>ROUND(E3006/D3006, 0)</f>
        <v>1</v>
      </c>
      <c r="G3006" t="s">
        <v>8218</v>
      </c>
      <c r="H3006" t="s">
        <v>8223</v>
      </c>
      <c r="I3006" t="s">
        <v>8245</v>
      </c>
      <c r="J3006">
        <v>1416089324</v>
      </c>
      <c r="K3006" s="9">
        <f>(J3006/86400) + DATE(1970,1,1)</f>
        <v>41958.922731481478</v>
      </c>
      <c r="L3006">
        <v>1413493724</v>
      </c>
      <c r="M3006" s="9">
        <f>(L3006/86400) + DATE(1970,1,1)</f>
        <v>41928.881064814814</v>
      </c>
      <c r="N3006" s="18">
        <f>YEAR(M3006)</f>
        <v>2014</v>
      </c>
      <c r="O3006" s="18">
        <f xml:space="preserve"> ROUND((J3006-L3006)/86400, 0)</f>
        <v>30</v>
      </c>
      <c r="P3006" t="b">
        <v>0</v>
      </c>
      <c r="Q3006">
        <v>277</v>
      </c>
      <c r="R3006" s="14">
        <f>IFERROR(ROUND(E3006/Q3006,2), "N/A")</f>
        <v>162.91</v>
      </c>
      <c r="S3006" t="b">
        <v>1</v>
      </c>
      <c r="T3006" t="s">
        <v>8275</v>
      </c>
      <c r="U3006" t="s">
        <v>8315</v>
      </c>
    </row>
    <row r="3007" spans="1:21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s="12">
        <f>ROUND(E3007/D3007, 0)</f>
        <v>1</v>
      </c>
      <c r="G3007" t="s">
        <v>8218</v>
      </c>
      <c r="H3007" t="s">
        <v>8223</v>
      </c>
      <c r="I3007" t="s">
        <v>8245</v>
      </c>
      <c r="J3007">
        <v>1412611905</v>
      </c>
      <c r="K3007" s="9">
        <f>(J3007/86400) + DATE(1970,1,1)</f>
        <v>41918.674826388888</v>
      </c>
      <c r="L3007">
        <v>1410019905</v>
      </c>
      <c r="M3007" s="9">
        <f>(L3007/86400) + DATE(1970,1,1)</f>
        <v>41888.674826388888</v>
      </c>
      <c r="N3007" s="18">
        <f>YEAR(M3007)</f>
        <v>2014</v>
      </c>
      <c r="O3007" s="18">
        <f xml:space="preserve"> ROUND((J3007-L3007)/86400, 0)</f>
        <v>30</v>
      </c>
      <c r="P3007" t="b">
        <v>0</v>
      </c>
      <c r="Q3007">
        <v>118</v>
      </c>
      <c r="R3007" s="14">
        <f>IFERROR(ROUND(E3007/Q3007,2), "N/A")</f>
        <v>108.24</v>
      </c>
      <c r="S3007" t="b">
        <v>1</v>
      </c>
      <c r="T3007" t="s">
        <v>8275</v>
      </c>
      <c r="U3007" t="s">
        <v>8315</v>
      </c>
    </row>
    <row r="3008" spans="1:21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s="12">
        <f>ROUND(E3008/D3008, 0)</f>
        <v>1</v>
      </c>
      <c r="G3008" t="s">
        <v>8218</v>
      </c>
      <c r="H3008" t="s">
        <v>8228</v>
      </c>
      <c r="I3008" t="s">
        <v>8250</v>
      </c>
      <c r="J3008">
        <v>1418580591</v>
      </c>
      <c r="K3008" s="9">
        <f>(J3008/86400) + DATE(1970,1,1)</f>
        <v>41987.756840277776</v>
      </c>
      <c r="L3008">
        <v>1415988591</v>
      </c>
      <c r="M3008" s="9">
        <f>(L3008/86400) + DATE(1970,1,1)</f>
        <v>41957.756840277776</v>
      </c>
      <c r="N3008" s="18">
        <f>YEAR(M3008)</f>
        <v>2014</v>
      </c>
      <c r="O3008" s="18">
        <f xml:space="preserve"> ROUND((J3008-L3008)/86400, 0)</f>
        <v>30</v>
      </c>
      <c r="P3008" t="b">
        <v>0</v>
      </c>
      <c r="Q3008">
        <v>97</v>
      </c>
      <c r="R3008" s="14">
        <f>IFERROR(ROUND(E3008/Q3008,2), "N/A")</f>
        <v>88.87</v>
      </c>
      <c r="S3008" t="b">
        <v>1</v>
      </c>
      <c r="T3008" t="s">
        <v>8275</v>
      </c>
      <c r="U3008" t="s">
        <v>8315</v>
      </c>
    </row>
    <row r="3009" spans="1:21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s="12">
        <f>ROUND(E3009/D3009, 0)</f>
        <v>2</v>
      </c>
      <c r="G3009" t="s">
        <v>8218</v>
      </c>
      <c r="H3009" t="s">
        <v>8223</v>
      </c>
      <c r="I3009" t="s">
        <v>8245</v>
      </c>
      <c r="J3009">
        <v>1429938683</v>
      </c>
      <c r="K3009" s="9">
        <f>(J3009/86400) + DATE(1970,1,1)</f>
        <v>42119.216238425928</v>
      </c>
      <c r="L3009">
        <v>1428124283</v>
      </c>
      <c r="M3009" s="9">
        <f>(L3009/86400) + DATE(1970,1,1)</f>
        <v>42098.216238425928</v>
      </c>
      <c r="N3009" s="18">
        <f>YEAR(M3009)</f>
        <v>2015</v>
      </c>
      <c r="O3009" s="18">
        <f xml:space="preserve"> ROUND((J3009-L3009)/86400, 0)</f>
        <v>21</v>
      </c>
      <c r="P3009" t="b">
        <v>0</v>
      </c>
      <c r="Q3009">
        <v>20</v>
      </c>
      <c r="R3009" s="14">
        <f>IFERROR(ROUND(E3009/Q3009,2), "N/A")</f>
        <v>54</v>
      </c>
      <c r="S3009" t="b">
        <v>1</v>
      </c>
      <c r="T3009" t="s">
        <v>8275</v>
      </c>
      <c r="U3009" t="s">
        <v>8315</v>
      </c>
    </row>
    <row r="3010" spans="1:21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s="12">
        <f>ROUND(E3010/D3010, 0)</f>
        <v>1</v>
      </c>
      <c r="G3010" t="s">
        <v>8218</v>
      </c>
      <c r="H3010" t="s">
        <v>8223</v>
      </c>
      <c r="I3010" t="s">
        <v>8245</v>
      </c>
      <c r="J3010">
        <v>1453352719</v>
      </c>
      <c r="K3010" s="9">
        <f>(J3010/86400) + DATE(1970,1,1)</f>
        <v>42390.212025462963</v>
      </c>
      <c r="L3010">
        <v>1450760719</v>
      </c>
      <c r="M3010" s="9">
        <f>(L3010/86400) + DATE(1970,1,1)</f>
        <v>42360.212025462963</v>
      </c>
      <c r="N3010" s="18">
        <f>YEAR(M3010)</f>
        <v>2015</v>
      </c>
      <c r="O3010" s="18">
        <f xml:space="preserve"> ROUND((J3010-L3010)/86400, 0)</f>
        <v>30</v>
      </c>
      <c r="P3010" t="b">
        <v>0</v>
      </c>
      <c r="Q3010">
        <v>26</v>
      </c>
      <c r="R3010" s="14">
        <f>IFERROR(ROUND(E3010/Q3010,2), "N/A")</f>
        <v>116.73</v>
      </c>
      <c r="S3010" t="b">
        <v>1</v>
      </c>
      <c r="T3010" t="s">
        <v>8275</v>
      </c>
      <c r="U3010" t="s">
        <v>8315</v>
      </c>
    </row>
    <row r="3011" spans="1:21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s="12">
        <f>ROUND(E3011/D3011, 0)</f>
        <v>1</v>
      </c>
      <c r="G3011" t="s">
        <v>8218</v>
      </c>
      <c r="H3011" t="s">
        <v>8223</v>
      </c>
      <c r="I3011" t="s">
        <v>8245</v>
      </c>
      <c r="J3011">
        <v>1417012840</v>
      </c>
      <c r="K3011" s="9">
        <f>(J3011/86400) + DATE(1970,1,1)</f>
        <v>41969.611574074079</v>
      </c>
      <c r="L3011">
        <v>1414417240</v>
      </c>
      <c r="M3011" s="9">
        <f>(L3011/86400) + DATE(1970,1,1)</f>
        <v>41939.569907407407</v>
      </c>
      <c r="N3011" s="18">
        <f>YEAR(M3011)</f>
        <v>2014</v>
      </c>
      <c r="O3011" s="18">
        <f xml:space="preserve"> ROUND((J3011-L3011)/86400, 0)</f>
        <v>30</v>
      </c>
      <c r="P3011" t="b">
        <v>0</v>
      </c>
      <c r="Q3011">
        <v>128</v>
      </c>
      <c r="R3011" s="14">
        <f>IFERROR(ROUND(E3011/Q3011,2), "N/A")</f>
        <v>233.9</v>
      </c>
      <c r="S3011" t="b">
        <v>1</v>
      </c>
      <c r="T3011" t="s">
        <v>8275</v>
      </c>
      <c r="U3011" t="s">
        <v>8315</v>
      </c>
    </row>
    <row r="3012" spans="1:21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s="12">
        <f>ROUND(E3012/D3012, 0)</f>
        <v>2</v>
      </c>
      <c r="G3012" t="s">
        <v>8218</v>
      </c>
      <c r="H3012" t="s">
        <v>8223</v>
      </c>
      <c r="I3012" t="s">
        <v>8245</v>
      </c>
      <c r="J3012">
        <v>1424548719</v>
      </c>
      <c r="K3012" s="9">
        <f>(J3012/86400) + DATE(1970,1,1)</f>
        <v>42056.832395833335</v>
      </c>
      <c r="L3012">
        <v>1419364719</v>
      </c>
      <c r="M3012" s="9">
        <f>(L3012/86400) + DATE(1970,1,1)</f>
        <v>41996.832395833335</v>
      </c>
      <c r="N3012" s="18">
        <f>YEAR(M3012)</f>
        <v>2014</v>
      </c>
      <c r="O3012" s="18">
        <f xml:space="preserve"> ROUND((J3012-L3012)/86400, 0)</f>
        <v>60</v>
      </c>
      <c r="P3012" t="b">
        <v>0</v>
      </c>
      <c r="Q3012">
        <v>15</v>
      </c>
      <c r="R3012" s="14">
        <f>IFERROR(ROUND(E3012/Q3012,2), "N/A")</f>
        <v>158</v>
      </c>
      <c r="S3012" t="b">
        <v>1</v>
      </c>
      <c r="T3012" t="s">
        <v>8275</v>
      </c>
      <c r="U3012" t="s">
        <v>8315</v>
      </c>
    </row>
    <row r="3013" spans="1:21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s="12">
        <f>ROUND(E3013/D3013, 0)</f>
        <v>1</v>
      </c>
      <c r="G3013" t="s">
        <v>8218</v>
      </c>
      <c r="H3013" t="s">
        <v>8226</v>
      </c>
      <c r="I3013" t="s">
        <v>8248</v>
      </c>
      <c r="J3013">
        <v>1450911540</v>
      </c>
      <c r="K3013" s="9">
        <f>(J3013/86400) + DATE(1970,1,1)</f>
        <v>42361.957638888889</v>
      </c>
      <c r="L3013">
        <v>1448536516</v>
      </c>
      <c r="M3013" s="9">
        <f>(L3013/86400) + DATE(1970,1,1)</f>
        <v>42334.468935185185</v>
      </c>
      <c r="N3013" s="18">
        <f>YEAR(M3013)</f>
        <v>2015</v>
      </c>
      <c r="O3013" s="18">
        <f xml:space="preserve"> ROUND((J3013-L3013)/86400, 0)</f>
        <v>27</v>
      </c>
      <c r="P3013" t="b">
        <v>0</v>
      </c>
      <c r="Q3013">
        <v>25</v>
      </c>
      <c r="R3013" s="14">
        <f>IFERROR(ROUND(E3013/Q3013,2), "N/A")</f>
        <v>14.84</v>
      </c>
      <c r="S3013" t="b">
        <v>1</v>
      </c>
      <c r="T3013" t="s">
        <v>8275</v>
      </c>
      <c r="U3013" t="s">
        <v>8315</v>
      </c>
    </row>
    <row r="3014" spans="1:21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s="12">
        <f>ROUND(E3014/D3014, 0)</f>
        <v>1</v>
      </c>
      <c r="G3014" t="s">
        <v>8218</v>
      </c>
      <c r="H3014" t="s">
        <v>8223</v>
      </c>
      <c r="I3014" t="s">
        <v>8245</v>
      </c>
      <c r="J3014">
        <v>1423587130</v>
      </c>
      <c r="K3014" s="9">
        <f>(J3014/86400) + DATE(1970,1,1)</f>
        <v>42045.702893518523</v>
      </c>
      <c r="L3014">
        <v>1421772730</v>
      </c>
      <c r="M3014" s="9">
        <f>(L3014/86400) + DATE(1970,1,1)</f>
        <v>42024.702893518523</v>
      </c>
      <c r="N3014" s="18">
        <f>YEAR(M3014)</f>
        <v>2015</v>
      </c>
      <c r="O3014" s="18">
        <f xml:space="preserve"> ROUND((J3014-L3014)/86400, 0)</f>
        <v>21</v>
      </c>
      <c r="P3014" t="b">
        <v>0</v>
      </c>
      <c r="Q3014">
        <v>55</v>
      </c>
      <c r="R3014" s="14">
        <f>IFERROR(ROUND(E3014/Q3014,2), "N/A")</f>
        <v>85.18</v>
      </c>
      <c r="S3014" t="b">
        <v>1</v>
      </c>
      <c r="T3014" t="s">
        <v>8275</v>
      </c>
      <c r="U3014" t="s">
        <v>8315</v>
      </c>
    </row>
    <row r="3015" spans="1:21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s="12">
        <f>ROUND(E3015/D3015, 0)</f>
        <v>2</v>
      </c>
      <c r="G3015" t="s">
        <v>8218</v>
      </c>
      <c r="H3015" t="s">
        <v>8223</v>
      </c>
      <c r="I3015" t="s">
        <v>8245</v>
      </c>
      <c r="J3015">
        <v>1434917049</v>
      </c>
      <c r="K3015" s="9">
        <f>(J3015/86400) + DATE(1970,1,1)</f>
        <v>42176.836215277777</v>
      </c>
      <c r="L3015">
        <v>1432325049</v>
      </c>
      <c r="M3015" s="9">
        <f>(L3015/86400) + DATE(1970,1,1)</f>
        <v>42146.836215277777</v>
      </c>
      <c r="N3015" s="18">
        <f>YEAR(M3015)</f>
        <v>2015</v>
      </c>
      <c r="O3015" s="18">
        <f xml:space="preserve"> ROUND((J3015-L3015)/86400, 0)</f>
        <v>30</v>
      </c>
      <c r="P3015" t="b">
        <v>0</v>
      </c>
      <c r="Q3015">
        <v>107</v>
      </c>
      <c r="R3015" s="14">
        <f>IFERROR(ROUND(E3015/Q3015,2), "N/A")</f>
        <v>146.69</v>
      </c>
      <c r="S3015" t="b">
        <v>1</v>
      </c>
      <c r="T3015" t="s">
        <v>8275</v>
      </c>
      <c r="U3015" t="s">
        <v>8315</v>
      </c>
    </row>
    <row r="3016" spans="1:21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s="12">
        <f>ROUND(E3016/D3016, 0)</f>
        <v>1</v>
      </c>
      <c r="G3016" t="s">
        <v>8218</v>
      </c>
      <c r="H3016" t="s">
        <v>8223</v>
      </c>
      <c r="I3016" t="s">
        <v>8245</v>
      </c>
      <c r="J3016">
        <v>1415163600</v>
      </c>
      <c r="K3016" s="9">
        <f>(J3016/86400) + DATE(1970,1,1)</f>
        <v>41948.208333333336</v>
      </c>
      <c r="L3016">
        <v>1412737080</v>
      </c>
      <c r="M3016" s="9">
        <f>(L3016/86400) + DATE(1970,1,1)</f>
        <v>41920.123611111107</v>
      </c>
      <c r="N3016" s="18">
        <f>YEAR(M3016)</f>
        <v>2014</v>
      </c>
      <c r="O3016" s="18">
        <f xml:space="preserve"> ROUND((J3016-L3016)/86400, 0)</f>
        <v>28</v>
      </c>
      <c r="P3016" t="b">
        <v>0</v>
      </c>
      <c r="Q3016">
        <v>557</v>
      </c>
      <c r="R3016" s="14">
        <f>IFERROR(ROUND(E3016/Q3016,2), "N/A")</f>
        <v>50.76</v>
      </c>
      <c r="S3016" t="b">
        <v>1</v>
      </c>
      <c r="T3016" t="s">
        <v>8275</v>
      </c>
      <c r="U3016" t="s">
        <v>8315</v>
      </c>
    </row>
    <row r="3017" spans="1:21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s="12">
        <f>ROUND(E3017/D3017, 0)</f>
        <v>1</v>
      </c>
      <c r="G3017" t="s">
        <v>8218</v>
      </c>
      <c r="H3017" t="s">
        <v>8223</v>
      </c>
      <c r="I3017" t="s">
        <v>8245</v>
      </c>
      <c r="J3017">
        <v>1402459200</v>
      </c>
      <c r="K3017" s="9">
        <f>(J3017/86400) + DATE(1970,1,1)</f>
        <v>41801.166666666664</v>
      </c>
      <c r="L3017">
        <v>1401125238</v>
      </c>
      <c r="M3017" s="9">
        <f>(L3017/86400) + DATE(1970,1,1)</f>
        <v>41785.72729166667</v>
      </c>
      <c r="N3017" s="18">
        <f>YEAR(M3017)</f>
        <v>2014</v>
      </c>
      <c r="O3017" s="18">
        <f xml:space="preserve"> ROUND((J3017-L3017)/86400, 0)</f>
        <v>15</v>
      </c>
      <c r="P3017" t="b">
        <v>0</v>
      </c>
      <c r="Q3017">
        <v>40</v>
      </c>
      <c r="R3017" s="14">
        <f>IFERROR(ROUND(E3017/Q3017,2), "N/A")</f>
        <v>87.7</v>
      </c>
      <c r="S3017" t="b">
        <v>1</v>
      </c>
      <c r="T3017" t="s">
        <v>8275</v>
      </c>
      <c r="U3017" t="s">
        <v>8315</v>
      </c>
    </row>
    <row r="3018" spans="1:21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s="12">
        <f>ROUND(E3018/D3018, 0)</f>
        <v>1</v>
      </c>
      <c r="G3018" t="s">
        <v>8218</v>
      </c>
      <c r="H3018" t="s">
        <v>8223</v>
      </c>
      <c r="I3018" t="s">
        <v>8245</v>
      </c>
      <c r="J3018">
        <v>1405688952</v>
      </c>
      <c r="K3018" s="9">
        <f>(J3018/86400) + DATE(1970,1,1)</f>
        <v>41838.548055555555</v>
      </c>
      <c r="L3018">
        <v>1400504952</v>
      </c>
      <c r="M3018" s="9">
        <f>(L3018/86400) + DATE(1970,1,1)</f>
        <v>41778.548055555555</v>
      </c>
      <c r="N3018" s="18">
        <f>YEAR(M3018)</f>
        <v>2014</v>
      </c>
      <c r="O3018" s="18">
        <f xml:space="preserve"> ROUND((J3018-L3018)/86400, 0)</f>
        <v>60</v>
      </c>
      <c r="P3018" t="b">
        <v>0</v>
      </c>
      <c r="Q3018">
        <v>36</v>
      </c>
      <c r="R3018" s="14">
        <f>IFERROR(ROUND(E3018/Q3018,2), "N/A")</f>
        <v>242.28</v>
      </c>
      <c r="S3018" t="b">
        <v>1</v>
      </c>
      <c r="T3018" t="s">
        <v>8275</v>
      </c>
      <c r="U3018" t="s">
        <v>8315</v>
      </c>
    </row>
    <row r="3019" spans="1:21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s="12">
        <f>ROUND(E3019/D3019, 0)</f>
        <v>1</v>
      </c>
      <c r="G3019" t="s">
        <v>8218</v>
      </c>
      <c r="H3019" t="s">
        <v>8223</v>
      </c>
      <c r="I3019" t="s">
        <v>8245</v>
      </c>
      <c r="J3019">
        <v>1408566243</v>
      </c>
      <c r="K3019" s="9">
        <f>(J3019/86400) + DATE(1970,1,1)</f>
        <v>41871.850034722222</v>
      </c>
      <c r="L3019">
        <v>1405974243</v>
      </c>
      <c r="M3019" s="9">
        <f>(L3019/86400) + DATE(1970,1,1)</f>
        <v>41841.850034722222</v>
      </c>
      <c r="N3019" s="18">
        <f>YEAR(M3019)</f>
        <v>2014</v>
      </c>
      <c r="O3019" s="18">
        <f xml:space="preserve"> ROUND((J3019-L3019)/86400, 0)</f>
        <v>30</v>
      </c>
      <c r="P3019" t="b">
        <v>0</v>
      </c>
      <c r="Q3019">
        <v>159</v>
      </c>
      <c r="R3019" s="14">
        <f>IFERROR(ROUND(E3019/Q3019,2), "N/A")</f>
        <v>146.44999999999999</v>
      </c>
      <c r="S3019" t="b">
        <v>1</v>
      </c>
      <c r="T3019" t="s">
        <v>8275</v>
      </c>
      <c r="U3019" t="s">
        <v>8315</v>
      </c>
    </row>
    <row r="3020" spans="1:21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s="12">
        <f>ROUND(E3020/D3020, 0)</f>
        <v>1</v>
      </c>
      <c r="G3020" t="s">
        <v>8218</v>
      </c>
      <c r="H3020" t="s">
        <v>8229</v>
      </c>
      <c r="I3020" t="s">
        <v>8248</v>
      </c>
      <c r="J3020">
        <v>1437429600</v>
      </c>
      <c r="K3020" s="9">
        <f>(J3020/86400) + DATE(1970,1,1)</f>
        <v>42205.916666666672</v>
      </c>
      <c r="L3020">
        <v>1433747376</v>
      </c>
      <c r="M3020" s="9">
        <f>(L3020/86400) + DATE(1970,1,1)</f>
        <v>42163.298333333332</v>
      </c>
      <c r="N3020" s="18">
        <f>YEAR(M3020)</f>
        <v>2015</v>
      </c>
      <c r="O3020" s="18">
        <f xml:space="preserve"> ROUND((J3020-L3020)/86400, 0)</f>
        <v>43</v>
      </c>
      <c r="P3020" t="b">
        <v>0</v>
      </c>
      <c r="Q3020">
        <v>41</v>
      </c>
      <c r="R3020" s="14">
        <f>IFERROR(ROUND(E3020/Q3020,2), "N/A")</f>
        <v>103.17</v>
      </c>
      <c r="S3020" t="b">
        <v>1</v>
      </c>
      <c r="T3020" t="s">
        <v>8275</v>
      </c>
      <c r="U3020" t="s">
        <v>8315</v>
      </c>
    </row>
    <row r="3021" spans="1:21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s="12">
        <f>ROUND(E3021/D3021, 0)</f>
        <v>1</v>
      </c>
      <c r="G3021" t="s">
        <v>8218</v>
      </c>
      <c r="H3021" t="s">
        <v>8223</v>
      </c>
      <c r="I3021" t="s">
        <v>8245</v>
      </c>
      <c r="J3021">
        <v>1401159600</v>
      </c>
      <c r="K3021" s="9">
        <f>(J3021/86400) + DATE(1970,1,1)</f>
        <v>41786.125</v>
      </c>
      <c r="L3021">
        <v>1398801620</v>
      </c>
      <c r="M3021" s="9">
        <f>(L3021/86400) + DATE(1970,1,1)</f>
        <v>41758.833564814813</v>
      </c>
      <c r="N3021" s="18">
        <f>YEAR(M3021)</f>
        <v>2014</v>
      </c>
      <c r="O3021" s="18">
        <f xml:space="preserve"> ROUND((J3021-L3021)/86400, 0)</f>
        <v>27</v>
      </c>
      <c r="P3021" t="b">
        <v>0</v>
      </c>
      <c r="Q3021">
        <v>226</v>
      </c>
      <c r="R3021" s="14">
        <f>IFERROR(ROUND(E3021/Q3021,2), "N/A")</f>
        <v>80.459999999999994</v>
      </c>
      <c r="S3021" t="b">
        <v>1</v>
      </c>
      <c r="T3021" t="s">
        <v>8275</v>
      </c>
      <c r="U3021" t="s">
        <v>8315</v>
      </c>
    </row>
    <row r="3022" spans="1:21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s="12">
        <f>ROUND(E3022/D3022, 0)</f>
        <v>1</v>
      </c>
      <c r="G3022" t="s">
        <v>8218</v>
      </c>
      <c r="H3022" t="s">
        <v>8223</v>
      </c>
      <c r="I3022" t="s">
        <v>8245</v>
      </c>
      <c r="J3022">
        <v>1439583533</v>
      </c>
      <c r="K3022" s="9">
        <f>(J3022/86400) + DATE(1970,1,1)</f>
        <v>42230.846446759257</v>
      </c>
      <c r="L3022">
        <v>1434399533</v>
      </c>
      <c r="M3022" s="9">
        <f>(L3022/86400) + DATE(1970,1,1)</f>
        <v>42170.846446759257</v>
      </c>
      <c r="N3022" s="18">
        <f>YEAR(M3022)</f>
        <v>2015</v>
      </c>
      <c r="O3022" s="18">
        <f xml:space="preserve"> ROUND((J3022-L3022)/86400, 0)</f>
        <v>60</v>
      </c>
      <c r="P3022" t="b">
        <v>0</v>
      </c>
      <c r="Q3022">
        <v>30</v>
      </c>
      <c r="R3022" s="14">
        <f>IFERROR(ROUND(E3022/Q3022,2), "N/A")</f>
        <v>234.67</v>
      </c>
      <c r="S3022" t="b">
        <v>1</v>
      </c>
      <c r="T3022" t="s">
        <v>8275</v>
      </c>
      <c r="U3022" t="s">
        <v>8315</v>
      </c>
    </row>
    <row r="3023" spans="1:21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s="12">
        <f>ROUND(E3023/D3023, 0)</f>
        <v>1</v>
      </c>
      <c r="G3023" t="s">
        <v>8218</v>
      </c>
      <c r="H3023" t="s">
        <v>8223</v>
      </c>
      <c r="I3023" t="s">
        <v>8245</v>
      </c>
      <c r="J3023">
        <v>1479794340</v>
      </c>
      <c r="K3023" s="9">
        <f>(J3023/86400) + DATE(1970,1,1)</f>
        <v>42696.249305555553</v>
      </c>
      <c r="L3023">
        <v>1476715869</v>
      </c>
      <c r="M3023" s="9">
        <f>(L3023/86400) + DATE(1970,1,1)</f>
        <v>42660.618854166663</v>
      </c>
      <c r="N3023" s="18">
        <f>YEAR(M3023)</f>
        <v>2016</v>
      </c>
      <c r="O3023" s="18">
        <f xml:space="preserve"> ROUND((J3023-L3023)/86400, 0)</f>
        <v>36</v>
      </c>
      <c r="P3023" t="b">
        <v>0</v>
      </c>
      <c r="Q3023">
        <v>103</v>
      </c>
      <c r="R3023" s="14">
        <f>IFERROR(ROUND(E3023/Q3023,2), "N/A")</f>
        <v>50.69</v>
      </c>
      <c r="S3023" t="b">
        <v>1</v>
      </c>
      <c r="T3023" t="s">
        <v>8275</v>
      </c>
      <c r="U3023" t="s">
        <v>8315</v>
      </c>
    </row>
    <row r="3024" spans="1:21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s="12">
        <f>ROUND(E3024/D3024, 0)</f>
        <v>1</v>
      </c>
      <c r="G3024" t="s">
        <v>8218</v>
      </c>
      <c r="H3024" t="s">
        <v>8223</v>
      </c>
      <c r="I3024" t="s">
        <v>8245</v>
      </c>
      <c r="J3024">
        <v>1472338409</v>
      </c>
      <c r="K3024" s="9">
        <f>(J3024/86400) + DATE(1970,1,1)</f>
        <v>42609.95380787037</v>
      </c>
      <c r="L3024">
        <v>1468450409</v>
      </c>
      <c r="M3024" s="9">
        <f>(L3024/86400) + DATE(1970,1,1)</f>
        <v>42564.95380787037</v>
      </c>
      <c r="N3024" s="18">
        <f>YEAR(M3024)</f>
        <v>2016</v>
      </c>
      <c r="O3024" s="18">
        <f xml:space="preserve"> ROUND((J3024-L3024)/86400, 0)</f>
        <v>45</v>
      </c>
      <c r="P3024" t="b">
        <v>0</v>
      </c>
      <c r="Q3024">
        <v>62</v>
      </c>
      <c r="R3024" s="14">
        <f>IFERROR(ROUND(E3024/Q3024,2), "N/A")</f>
        <v>162.71</v>
      </c>
      <c r="S3024" t="b">
        <v>1</v>
      </c>
      <c r="T3024" t="s">
        <v>8275</v>
      </c>
      <c r="U3024" t="s">
        <v>8315</v>
      </c>
    </row>
    <row r="3025" spans="1:21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s="12">
        <f>ROUND(E3025/D3025, 0)</f>
        <v>1</v>
      </c>
      <c r="G3025" t="s">
        <v>8218</v>
      </c>
      <c r="H3025" t="s">
        <v>8224</v>
      </c>
      <c r="I3025" t="s">
        <v>8246</v>
      </c>
      <c r="J3025">
        <v>1434039186</v>
      </c>
      <c r="K3025" s="9">
        <f>(J3025/86400) + DATE(1970,1,1)</f>
        <v>42166.675763888888</v>
      </c>
      <c r="L3025">
        <v>1430151186</v>
      </c>
      <c r="M3025" s="9">
        <f>(L3025/86400) + DATE(1970,1,1)</f>
        <v>42121.675763888888</v>
      </c>
      <c r="N3025" s="18">
        <f>YEAR(M3025)</f>
        <v>2015</v>
      </c>
      <c r="O3025" s="18">
        <f xml:space="preserve"> ROUND((J3025-L3025)/86400, 0)</f>
        <v>45</v>
      </c>
      <c r="P3025" t="b">
        <v>0</v>
      </c>
      <c r="Q3025">
        <v>6</v>
      </c>
      <c r="R3025" s="14">
        <f>IFERROR(ROUND(E3025/Q3025,2), "N/A")</f>
        <v>120.17</v>
      </c>
      <c r="S3025" t="b">
        <v>1</v>
      </c>
      <c r="T3025" t="s">
        <v>8275</v>
      </c>
      <c r="U3025" t="s">
        <v>8315</v>
      </c>
    </row>
    <row r="3026" spans="1:21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s="12">
        <f>ROUND(E3026/D3026, 0)</f>
        <v>2</v>
      </c>
      <c r="G3026" t="s">
        <v>8218</v>
      </c>
      <c r="H3026" t="s">
        <v>8223</v>
      </c>
      <c r="I3026" t="s">
        <v>8245</v>
      </c>
      <c r="J3026">
        <v>1349567475</v>
      </c>
      <c r="K3026" s="9">
        <f>(J3026/86400) + DATE(1970,1,1)</f>
        <v>41188.993923611109</v>
      </c>
      <c r="L3026">
        <v>1346975475</v>
      </c>
      <c r="M3026" s="9">
        <f>(L3026/86400) + DATE(1970,1,1)</f>
        <v>41158.993923611109</v>
      </c>
      <c r="N3026" s="18">
        <f>YEAR(M3026)</f>
        <v>2012</v>
      </c>
      <c r="O3026" s="18">
        <f xml:space="preserve"> ROUND((J3026-L3026)/86400, 0)</f>
        <v>30</v>
      </c>
      <c r="P3026" t="b">
        <v>0</v>
      </c>
      <c r="Q3026">
        <v>182</v>
      </c>
      <c r="R3026" s="14">
        <f>IFERROR(ROUND(E3026/Q3026,2), "N/A")</f>
        <v>67.7</v>
      </c>
      <c r="S3026" t="b">
        <v>1</v>
      </c>
      <c r="T3026" t="s">
        <v>8275</v>
      </c>
      <c r="U3026" t="s">
        <v>8315</v>
      </c>
    </row>
    <row r="3027" spans="1:21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s="12">
        <f>ROUND(E3027/D3027, 0)</f>
        <v>3</v>
      </c>
      <c r="G3027" t="s">
        <v>8218</v>
      </c>
      <c r="H3027" t="s">
        <v>8224</v>
      </c>
      <c r="I3027" t="s">
        <v>8246</v>
      </c>
      <c r="J3027">
        <v>1401465600</v>
      </c>
      <c r="K3027" s="9">
        <f>(J3027/86400) + DATE(1970,1,1)</f>
        <v>41789.666666666664</v>
      </c>
      <c r="L3027">
        <v>1399032813</v>
      </c>
      <c r="M3027" s="9">
        <f>(L3027/86400) + DATE(1970,1,1)</f>
        <v>41761.509409722225</v>
      </c>
      <c r="N3027" s="18">
        <f>YEAR(M3027)</f>
        <v>2014</v>
      </c>
      <c r="O3027" s="18">
        <f xml:space="preserve"> ROUND((J3027-L3027)/86400, 0)</f>
        <v>28</v>
      </c>
      <c r="P3027" t="b">
        <v>0</v>
      </c>
      <c r="Q3027">
        <v>145</v>
      </c>
      <c r="R3027" s="14">
        <f>IFERROR(ROUND(E3027/Q3027,2), "N/A")</f>
        <v>52.1</v>
      </c>
      <c r="S3027" t="b">
        <v>1</v>
      </c>
      <c r="T3027" t="s">
        <v>8275</v>
      </c>
      <c r="U3027" t="s">
        <v>8315</v>
      </c>
    </row>
    <row r="3028" spans="1:21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s="12">
        <f>ROUND(E3028/D3028, 0)</f>
        <v>1</v>
      </c>
      <c r="G3028" t="s">
        <v>8218</v>
      </c>
      <c r="H3028" t="s">
        <v>8224</v>
      </c>
      <c r="I3028" t="s">
        <v>8246</v>
      </c>
      <c r="J3028">
        <v>1488538892</v>
      </c>
      <c r="K3028" s="9">
        <f>(J3028/86400) + DATE(1970,1,1)</f>
        <v>42797.459398148145</v>
      </c>
      <c r="L3028">
        <v>1487329292</v>
      </c>
      <c r="M3028" s="9">
        <f>(L3028/86400) + DATE(1970,1,1)</f>
        <v>42783.459398148145</v>
      </c>
      <c r="N3028" s="18">
        <f>YEAR(M3028)</f>
        <v>2017</v>
      </c>
      <c r="O3028" s="18">
        <f xml:space="preserve"> ROUND((J3028-L3028)/86400, 0)</f>
        <v>14</v>
      </c>
      <c r="P3028" t="b">
        <v>0</v>
      </c>
      <c r="Q3028">
        <v>25</v>
      </c>
      <c r="R3028" s="14">
        <f>IFERROR(ROUND(E3028/Q3028,2), "N/A")</f>
        <v>51.6</v>
      </c>
      <c r="S3028" t="b">
        <v>1</v>
      </c>
      <c r="T3028" t="s">
        <v>8275</v>
      </c>
      <c r="U3028" t="s">
        <v>8315</v>
      </c>
    </row>
    <row r="3029" spans="1:21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s="12">
        <f>ROUND(E3029/D3029, 0)</f>
        <v>1</v>
      </c>
      <c r="G3029" t="s">
        <v>8218</v>
      </c>
      <c r="H3029" t="s">
        <v>8223</v>
      </c>
      <c r="I3029" t="s">
        <v>8245</v>
      </c>
      <c r="J3029">
        <v>1426866851</v>
      </c>
      <c r="K3029" s="9">
        <f>(J3029/86400) + DATE(1970,1,1)</f>
        <v>42083.662627314814</v>
      </c>
      <c r="L3029">
        <v>1424278451</v>
      </c>
      <c r="M3029" s="9">
        <f>(L3029/86400) + DATE(1970,1,1)</f>
        <v>42053.704293981486</v>
      </c>
      <c r="N3029" s="18">
        <f>YEAR(M3029)</f>
        <v>2015</v>
      </c>
      <c r="O3029" s="18">
        <f xml:space="preserve"> ROUND((J3029-L3029)/86400, 0)</f>
        <v>30</v>
      </c>
      <c r="P3029" t="b">
        <v>0</v>
      </c>
      <c r="Q3029">
        <v>320</v>
      </c>
      <c r="R3029" s="14">
        <f>IFERROR(ROUND(E3029/Q3029,2), "N/A")</f>
        <v>164.3</v>
      </c>
      <c r="S3029" t="b">
        <v>1</v>
      </c>
      <c r="T3029" t="s">
        <v>8275</v>
      </c>
      <c r="U3029" t="s">
        <v>8315</v>
      </c>
    </row>
    <row r="3030" spans="1:21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s="12">
        <f>ROUND(E3030/D3030, 0)</f>
        <v>2</v>
      </c>
      <c r="G3030" t="s">
        <v>8218</v>
      </c>
      <c r="H3030" t="s">
        <v>8223</v>
      </c>
      <c r="I3030" t="s">
        <v>8245</v>
      </c>
      <c r="J3030">
        <v>1471242025</v>
      </c>
      <c r="K3030" s="9">
        <f>(J3030/86400) + DATE(1970,1,1)</f>
        <v>42597.264178240745</v>
      </c>
      <c r="L3030">
        <v>1468650025</v>
      </c>
      <c r="M3030" s="9">
        <f>(L3030/86400) + DATE(1970,1,1)</f>
        <v>42567.264178240745</v>
      </c>
      <c r="N3030" s="18">
        <f>YEAR(M3030)</f>
        <v>2016</v>
      </c>
      <c r="O3030" s="18">
        <f xml:space="preserve"> ROUND((J3030-L3030)/86400, 0)</f>
        <v>30</v>
      </c>
      <c r="P3030" t="b">
        <v>0</v>
      </c>
      <c r="Q3030">
        <v>99</v>
      </c>
      <c r="R3030" s="14">
        <f>IFERROR(ROUND(E3030/Q3030,2), "N/A")</f>
        <v>84.86</v>
      </c>
      <c r="S3030" t="b">
        <v>1</v>
      </c>
      <c r="T3030" t="s">
        <v>8275</v>
      </c>
      <c r="U3030" t="s">
        <v>8315</v>
      </c>
    </row>
    <row r="3031" spans="1:21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s="12">
        <f>ROUND(E3031/D3031, 0)</f>
        <v>1</v>
      </c>
      <c r="G3031" t="s">
        <v>8218</v>
      </c>
      <c r="H3031" t="s">
        <v>8223</v>
      </c>
      <c r="I3031" t="s">
        <v>8245</v>
      </c>
      <c r="J3031">
        <v>1416285300</v>
      </c>
      <c r="K3031" s="9">
        <f>(J3031/86400) + DATE(1970,1,1)</f>
        <v>41961.190972222219</v>
      </c>
      <c r="L3031">
        <v>1413824447</v>
      </c>
      <c r="M3031" s="9">
        <f>(L3031/86400) + DATE(1970,1,1)</f>
        <v>41932.708877314813</v>
      </c>
      <c r="N3031" s="18">
        <f>YEAR(M3031)</f>
        <v>2014</v>
      </c>
      <c r="O3031" s="18">
        <f xml:space="preserve"> ROUND((J3031-L3031)/86400, 0)</f>
        <v>28</v>
      </c>
      <c r="P3031" t="b">
        <v>0</v>
      </c>
      <c r="Q3031">
        <v>348</v>
      </c>
      <c r="R3031" s="14">
        <f>IFERROR(ROUND(E3031/Q3031,2), "N/A")</f>
        <v>94.55</v>
      </c>
      <c r="S3031" t="b">
        <v>1</v>
      </c>
      <c r="T3031" t="s">
        <v>8275</v>
      </c>
      <c r="U3031" t="s">
        <v>8315</v>
      </c>
    </row>
    <row r="3032" spans="1:21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s="12">
        <f>ROUND(E3032/D3032, 0)</f>
        <v>1</v>
      </c>
      <c r="G3032" t="s">
        <v>8218</v>
      </c>
      <c r="H3032" t="s">
        <v>8223</v>
      </c>
      <c r="I3032" t="s">
        <v>8245</v>
      </c>
      <c r="J3032">
        <v>1442426171</v>
      </c>
      <c r="K3032" s="9">
        <f>(J3032/86400) + DATE(1970,1,1)</f>
        <v>42263.747349537036</v>
      </c>
      <c r="L3032">
        <v>1439834171</v>
      </c>
      <c r="M3032" s="9">
        <f>(L3032/86400) + DATE(1970,1,1)</f>
        <v>42233.747349537036</v>
      </c>
      <c r="N3032" s="18">
        <f>YEAR(M3032)</f>
        <v>2015</v>
      </c>
      <c r="O3032" s="18">
        <f xml:space="preserve"> ROUND((J3032-L3032)/86400, 0)</f>
        <v>30</v>
      </c>
      <c r="P3032" t="b">
        <v>0</v>
      </c>
      <c r="Q3032">
        <v>41</v>
      </c>
      <c r="R3032" s="14">
        <f>IFERROR(ROUND(E3032/Q3032,2), "N/A")</f>
        <v>45.54</v>
      </c>
      <c r="S3032" t="b">
        <v>1</v>
      </c>
      <c r="T3032" t="s">
        <v>8275</v>
      </c>
      <c r="U3032" t="s">
        <v>8315</v>
      </c>
    </row>
    <row r="3033" spans="1:21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s="12">
        <f>ROUND(E3033/D3033, 0)</f>
        <v>1</v>
      </c>
      <c r="G3033" t="s">
        <v>8218</v>
      </c>
      <c r="H3033" t="s">
        <v>8223</v>
      </c>
      <c r="I3033" t="s">
        <v>8245</v>
      </c>
      <c r="J3033">
        <v>1476479447</v>
      </c>
      <c r="K3033" s="9">
        <f>(J3033/86400) + DATE(1970,1,1)</f>
        <v>42657.882488425923</v>
      </c>
      <c r="L3033">
        <v>1471295447</v>
      </c>
      <c r="M3033" s="9">
        <f>(L3033/86400) + DATE(1970,1,1)</f>
        <v>42597.882488425923</v>
      </c>
      <c r="N3033" s="18">
        <f>YEAR(M3033)</f>
        <v>2016</v>
      </c>
      <c r="O3033" s="18">
        <f xml:space="preserve"> ROUND((J3033-L3033)/86400, 0)</f>
        <v>60</v>
      </c>
      <c r="P3033" t="b">
        <v>0</v>
      </c>
      <c r="Q3033">
        <v>29</v>
      </c>
      <c r="R3033" s="14">
        <f>IFERROR(ROUND(E3033/Q3033,2), "N/A")</f>
        <v>51.72</v>
      </c>
      <c r="S3033" t="b">
        <v>1</v>
      </c>
      <c r="T3033" t="s">
        <v>8275</v>
      </c>
      <c r="U3033" t="s">
        <v>8315</v>
      </c>
    </row>
    <row r="3034" spans="1:21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s="12">
        <f>ROUND(E3034/D3034, 0)</f>
        <v>1</v>
      </c>
      <c r="G3034" t="s">
        <v>8218</v>
      </c>
      <c r="H3034" t="s">
        <v>8223</v>
      </c>
      <c r="I3034" t="s">
        <v>8245</v>
      </c>
      <c r="J3034">
        <v>1441933459</v>
      </c>
      <c r="K3034" s="9">
        <f>(J3034/86400) + DATE(1970,1,1)</f>
        <v>42258.044664351852</v>
      </c>
      <c r="L3034">
        <v>1439341459</v>
      </c>
      <c r="M3034" s="9">
        <f>(L3034/86400) + DATE(1970,1,1)</f>
        <v>42228.044664351852</v>
      </c>
      <c r="N3034" s="18">
        <f>YEAR(M3034)</f>
        <v>2015</v>
      </c>
      <c r="O3034" s="18">
        <f xml:space="preserve"> ROUND((J3034-L3034)/86400, 0)</f>
        <v>30</v>
      </c>
      <c r="P3034" t="b">
        <v>0</v>
      </c>
      <c r="Q3034">
        <v>25</v>
      </c>
      <c r="R3034" s="14">
        <f>IFERROR(ROUND(E3034/Q3034,2), "N/A")</f>
        <v>50.88</v>
      </c>
      <c r="S3034" t="b">
        <v>1</v>
      </c>
      <c r="T3034" t="s">
        <v>8275</v>
      </c>
      <c r="U3034" t="s">
        <v>8315</v>
      </c>
    </row>
    <row r="3035" spans="1:21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s="12">
        <f>ROUND(E3035/D3035, 0)</f>
        <v>1</v>
      </c>
      <c r="G3035" t="s">
        <v>8218</v>
      </c>
      <c r="H3035" t="s">
        <v>8223</v>
      </c>
      <c r="I3035" t="s">
        <v>8245</v>
      </c>
      <c r="J3035">
        <v>1471487925</v>
      </c>
      <c r="K3035" s="9">
        <f>(J3035/86400) + DATE(1970,1,1)</f>
        <v>42600.110243055555</v>
      </c>
      <c r="L3035">
        <v>1468895925</v>
      </c>
      <c r="M3035" s="9">
        <f>(L3035/86400) + DATE(1970,1,1)</f>
        <v>42570.110243055555</v>
      </c>
      <c r="N3035" s="18">
        <f>YEAR(M3035)</f>
        <v>2016</v>
      </c>
      <c r="O3035" s="18">
        <f xml:space="preserve"> ROUND((J3035-L3035)/86400, 0)</f>
        <v>30</v>
      </c>
      <c r="P3035" t="b">
        <v>0</v>
      </c>
      <c r="Q3035">
        <v>23</v>
      </c>
      <c r="R3035" s="14">
        <f>IFERROR(ROUND(E3035/Q3035,2), "N/A")</f>
        <v>191.13</v>
      </c>
      <c r="S3035" t="b">
        <v>1</v>
      </c>
      <c r="T3035" t="s">
        <v>8275</v>
      </c>
      <c r="U3035" t="s">
        <v>8315</v>
      </c>
    </row>
    <row r="3036" spans="1:21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s="12">
        <f>ROUND(E3036/D3036, 0)</f>
        <v>1</v>
      </c>
      <c r="G3036" t="s">
        <v>8218</v>
      </c>
      <c r="H3036" t="s">
        <v>8223</v>
      </c>
      <c r="I3036" t="s">
        <v>8245</v>
      </c>
      <c r="J3036">
        <v>1477972740</v>
      </c>
      <c r="K3036" s="9">
        <f>(J3036/86400) + DATE(1970,1,1)</f>
        <v>42675.165972222225</v>
      </c>
      <c r="L3036">
        <v>1475326255</v>
      </c>
      <c r="M3036" s="9">
        <f>(L3036/86400) + DATE(1970,1,1)</f>
        <v>42644.535358796296</v>
      </c>
      <c r="N3036" s="18">
        <f>YEAR(M3036)</f>
        <v>2016</v>
      </c>
      <c r="O3036" s="18">
        <f xml:space="preserve"> ROUND((J3036-L3036)/86400, 0)</f>
        <v>31</v>
      </c>
      <c r="P3036" t="b">
        <v>0</v>
      </c>
      <c r="Q3036">
        <v>1260</v>
      </c>
      <c r="R3036" s="14">
        <f>IFERROR(ROUND(E3036/Q3036,2), "N/A")</f>
        <v>89.31</v>
      </c>
      <c r="S3036" t="b">
        <v>1</v>
      </c>
      <c r="T3036" t="s">
        <v>8275</v>
      </c>
      <c r="U3036" t="s">
        <v>8315</v>
      </c>
    </row>
    <row r="3037" spans="1:21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s="12">
        <f>ROUND(E3037/D3037, 0)</f>
        <v>1</v>
      </c>
      <c r="G3037" t="s">
        <v>8218</v>
      </c>
      <c r="H3037" t="s">
        <v>8223</v>
      </c>
      <c r="I3037" t="s">
        <v>8245</v>
      </c>
      <c r="J3037">
        <v>1367674009</v>
      </c>
      <c r="K3037" s="9">
        <f>(J3037/86400) + DATE(1970,1,1)</f>
        <v>41398.560289351852</v>
      </c>
      <c r="L3037">
        <v>1365082009</v>
      </c>
      <c r="M3037" s="9">
        <f>(L3037/86400) + DATE(1970,1,1)</f>
        <v>41368.560289351852</v>
      </c>
      <c r="N3037" s="18">
        <f>YEAR(M3037)</f>
        <v>2013</v>
      </c>
      <c r="O3037" s="18">
        <f xml:space="preserve"> ROUND((J3037-L3037)/86400, 0)</f>
        <v>30</v>
      </c>
      <c r="P3037" t="b">
        <v>0</v>
      </c>
      <c r="Q3037">
        <v>307</v>
      </c>
      <c r="R3037" s="14">
        <f>IFERROR(ROUND(E3037/Q3037,2), "N/A")</f>
        <v>88.59</v>
      </c>
      <c r="S3037" t="b">
        <v>1</v>
      </c>
      <c r="T3037" t="s">
        <v>8275</v>
      </c>
      <c r="U3037" t="s">
        <v>8315</v>
      </c>
    </row>
    <row r="3038" spans="1:21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s="12">
        <f>ROUND(E3038/D3038, 0)</f>
        <v>1</v>
      </c>
      <c r="G3038" t="s">
        <v>8218</v>
      </c>
      <c r="H3038" t="s">
        <v>8223</v>
      </c>
      <c r="I3038" t="s">
        <v>8245</v>
      </c>
      <c r="J3038">
        <v>1376654340</v>
      </c>
      <c r="K3038" s="9">
        <f>(J3038/86400) + DATE(1970,1,1)</f>
        <v>41502.499305555553</v>
      </c>
      <c r="L3038">
        <v>1373568644</v>
      </c>
      <c r="M3038" s="9">
        <f>(L3038/86400) + DATE(1970,1,1)</f>
        <v>41466.785231481481</v>
      </c>
      <c r="N3038" s="18">
        <f>YEAR(M3038)</f>
        <v>2013</v>
      </c>
      <c r="O3038" s="18">
        <f xml:space="preserve"> ROUND((J3038-L3038)/86400, 0)</f>
        <v>36</v>
      </c>
      <c r="P3038" t="b">
        <v>0</v>
      </c>
      <c r="Q3038">
        <v>329</v>
      </c>
      <c r="R3038" s="14">
        <f>IFERROR(ROUND(E3038/Q3038,2), "N/A")</f>
        <v>96.3</v>
      </c>
      <c r="S3038" t="b">
        <v>1</v>
      </c>
      <c r="T3038" t="s">
        <v>8275</v>
      </c>
      <c r="U3038" t="s">
        <v>8315</v>
      </c>
    </row>
    <row r="3039" spans="1:21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s="12">
        <f>ROUND(E3039/D3039, 0)</f>
        <v>2</v>
      </c>
      <c r="G3039" t="s">
        <v>8218</v>
      </c>
      <c r="H3039" t="s">
        <v>8223</v>
      </c>
      <c r="I3039" t="s">
        <v>8245</v>
      </c>
      <c r="J3039">
        <v>1285995540</v>
      </c>
      <c r="K3039" s="9">
        <f>(J3039/86400) + DATE(1970,1,1)</f>
        <v>40453.207638888889</v>
      </c>
      <c r="L3039">
        <v>1279574773</v>
      </c>
      <c r="M3039" s="9">
        <f>(L3039/86400) + DATE(1970,1,1)</f>
        <v>40378.893206018518</v>
      </c>
      <c r="N3039" s="18">
        <f>YEAR(M3039)</f>
        <v>2010</v>
      </c>
      <c r="O3039" s="18">
        <f xml:space="preserve"> ROUND((J3039-L3039)/86400, 0)</f>
        <v>74</v>
      </c>
      <c r="P3039" t="b">
        <v>0</v>
      </c>
      <c r="Q3039">
        <v>32</v>
      </c>
      <c r="R3039" s="14">
        <f>IFERROR(ROUND(E3039/Q3039,2), "N/A")</f>
        <v>33.31</v>
      </c>
      <c r="S3039" t="b">
        <v>1</v>
      </c>
      <c r="T3039" t="s">
        <v>8275</v>
      </c>
      <c r="U3039" t="s">
        <v>8315</v>
      </c>
    </row>
    <row r="3040" spans="1:21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s="12">
        <f>ROUND(E3040/D3040, 0)</f>
        <v>1</v>
      </c>
      <c r="G3040" t="s">
        <v>8218</v>
      </c>
      <c r="H3040" t="s">
        <v>8223</v>
      </c>
      <c r="I3040" t="s">
        <v>8245</v>
      </c>
      <c r="J3040">
        <v>1457071397</v>
      </c>
      <c r="K3040" s="9">
        <f>(J3040/86400) + DATE(1970,1,1)</f>
        <v>42433.252280092594</v>
      </c>
      <c r="L3040">
        <v>1451887397</v>
      </c>
      <c r="M3040" s="9">
        <f>(L3040/86400) + DATE(1970,1,1)</f>
        <v>42373.252280092594</v>
      </c>
      <c r="N3040" s="18">
        <f>YEAR(M3040)</f>
        <v>2016</v>
      </c>
      <c r="O3040" s="18">
        <f xml:space="preserve"> ROUND((J3040-L3040)/86400, 0)</f>
        <v>60</v>
      </c>
      <c r="P3040" t="b">
        <v>0</v>
      </c>
      <c r="Q3040">
        <v>27</v>
      </c>
      <c r="R3040" s="14">
        <f>IFERROR(ROUND(E3040/Q3040,2), "N/A")</f>
        <v>37.22</v>
      </c>
      <c r="S3040" t="b">
        <v>1</v>
      </c>
      <c r="T3040" t="s">
        <v>8275</v>
      </c>
      <c r="U3040" t="s">
        <v>8315</v>
      </c>
    </row>
    <row r="3041" spans="1:21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s="12">
        <f>ROUND(E3041/D3041, 0)</f>
        <v>1</v>
      </c>
      <c r="G3041" t="s">
        <v>8218</v>
      </c>
      <c r="H3041" t="s">
        <v>8223</v>
      </c>
      <c r="I3041" t="s">
        <v>8245</v>
      </c>
      <c r="J3041">
        <v>1388303940</v>
      </c>
      <c r="K3041" s="9">
        <f>(J3041/86400) + DATE(1970,1,1)</f>
        <v>41637.332638888889</v>
      </c>
      <c r="L3041">
        <v>1386011038</v>
      </c>
      <c r="M3041" s="9">
        <f>(L3041/86400) + DATE(1970,1,1)</f>
        <v>41610.794421296298</v>
      </c>
      <c r="N3041" s="18">
        <f>YEAR(M3041)</f>
        <v>2013</v>
      </c>
      <c r="O3041" s="18">
        <f xml:space="preserve"> ROUND((J3041-L3041)/86400, 0)</f>
        <v>27</v>
      </c>
      <c r="P3041" t="b">
        <v>0</v>
      </c>
      <c r="Q3041">
        <v>236</v>
      </c>
      <c r="R3041" s="14">
        <f>IFERROR(ROUND(E3041/Q3041,2), "N/A")</f>
        <v>92.13</v>
      </c>
      <c r="S3041" t="b">
        <v>1</v>
      </c>
      <c r="T3041" t="s">
        <v>8275</v>
      </c>
      <c r="U3041" t="s">
        <v>8315</v>
      </c>
    </row>
    <row r="3042" spans="1:21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s="12">
        <f>ROUND(E3042/D3042, 0)</f>
        <v>1</v>
      </c>
      <c r="G3042" t="s">
        <v>8218</v>
      </c>
      <c r="H3042" t="s">
        <v>8223</v>
      </c>
      <c r="I3042" t="s">
        <v>8245</v>
      </c>
      <c r="J3042">
        <v>1435359600</v>
      </c>
      <c r="K3042" s="9">
        <f>(J3042/86400) + DATE(1970,1,1)</f>
        <v>42181.958333333328</v>
      </c>
      <c r="L3042">
        <v>1434999621</v>
      </c>
      <c r="M3042" s="9">
        <f>(L3042/86400) + DATE(1970,1,1)</f>
        <v>42177.791909722218</v>
      </c>
      <c r="N3042" s="18">
        <f>YEAR(M3042)</f>
        <v>2015</v>
      </c>
      <c r="O3042" s="18">
        <f xml:space="preserve"> ROUND((J3042-L3042)/86400, 0)</f>
        <v>4</v>
      </c>
      <c r="P3042" t="b">
        <v>0</v>
      </c>
      <c r="Q3042">
        <v>42</v>
      </c>
      <c r="R3042" s="14">
        <f>IFERROR(ROUND(E3042/Q3042,2), "N/A")</f>
        <v>76.790000000000006</v>
      </c>
      <c r="S3042" t="b">
        <v>1</v>
      </c>
      <c r="T3042" t="s">
        <v>8275</v>
      </c>
      <c r="U3042" t="s">
        <v>8315</v>
      </c>
    </row>
    <row r="3043" spans="1:21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s="12">
        <f>ROUND(E3043/D3043, 0)</f>
        <v>1</v>
      </c>
      <c r="G3043" t="s">
        <v>8218</v>
      </c>
      <c r="H3043" t="s">
        <v>8223</v>
      </c>
      <c r="I3043" t="s">
        <v>8245</v>
      </c>
      <c r="J3043">
        <v>1453323048</v>
      </c>
      <c r="K3043" s="9">
        <f>(J3043/86400) + DATE(1970,1,1)</f>
        <v>42389.868611111116</v>
      </c>
      <c r="L3043">
        <v>1450731048</v>
      </c>
      <c r="M3043" s="9">
        <f>(L3043/86400) + DATE(1970,1,1)</f>
        <v>42359.868611111116</v>
      </c>
      <c r="N3043" s="18">
        <f>YEAR(M3043)</f>
        <v>2015</v>
      </c>
      <c r="O3043" s="18">
        <f xml:space="preserve"> ROUND((J3043-L3043)/86400, 0)</f>
        <v>30</v>
      </c>
      <c r="P3043" t="b">
        <v>0</v>
      </c>
      <c r="Q3043">
        <v>95</v>
      </c>
      <c r="R3043" s="14">
        <f>IFERROR(ROUND(E3043/Q3043,2), "N/A")</f>
        <v>96.53</v>
      </c>
      <c r="S3043" t="b">
        <v>1</v>
      </c>
      <c r="T3043" t="s">
        <v>8275</v>
      </c>
      <c r="U3043" t="s">
        <v>8315</v>
      </c>
    </row>
    <row r="3044" spans="1:21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s="12">
        <f>ROUND(E3044/D3044, 0)</f>
        <v>1</v>
      </c>
      <c r="G3044" t="s">
        <v>8218</v>
      </c>
      <c r="H3044" t="s">
        <v>8224</v>
      </c>
      <c r="I3044" t="s">
        <v>8246</v>
      </c>
      <c r="J3044">
        <v>1444149047</v>
      </c>
      <c r="K3044" s="9">
        <f>(J3044/86400) + DATE(1970,1,1)</f>
        <v>42283.688043981485</v>
      </c>
      <c r="L3044">
        <v>1441557047</v>
      </c>
      <c r="M3044" s="9">
        <f>(L3044/86400) + DATE(1970,1,1)</f>
        <v>42253.688043981485</v>
      </c>
      <c r="N3044" s="18">
        <f>YEAR(M3044)</f>
        <v>2015</v>
      </c>
      <c r="O3044" s="18">
        <f xml:space="preserve"> ROUND((J3044-L3044)/86400, 0)</f>
        <v>30</v>
      </c>
      <c r="P3044" t="b">
        <v>0</v>
      </c>
      <c r="Q3044">
        <v>37</v>
      </c>
      <c r="R3044" s="14">
        <f>IFERROR(ROUND(E3044/Q3044,2), "N/A")</f>
        <v>51.89</v>
      </c>
      <c r="S3044" t="b">
        <v>1</v>
      </c>
      <c r="T3044" t="s">
        <v>8275</v>
      </c>
      <c r="U3044" t="s">
        <v>8315</v>
      </c>
    </row>
    <row r="3045" spans="1:21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s="12">
        <f>ROUND(E3045/D3045, 0)</f>
        <v>1</v>
      </c>
      <c r="G3045" t="s">
        <v>8218</v>
      </c>
      <c r="H3045" t="s">
        <v>8228</v>
      </c>
      <c r="I3045" t="s">
        <v>8250</v>
      </c>
      <c r="J3045">
        <v>1429152600</v>
      </c>
      <c r="K3045" s="9">
        <f>(J3045/86400) + DATE(1970,1,1)</f>
        <v>42110.118055555555</v>
      </c>
      <c r="L3045">
        <v>1426815699</v>
      </c>
      <c r="M3045" s="9">
        <f>(L3045/86400) + DATE(1970,1,1)</f>
        <v>42083.070590277777</v>
      </c>
      <c r="N3045" s="18">
        <f>YEAR(M3045)</f>
        <v>2015</v>
      </c>
      <c r="O3045" s="18">
        <f xml:space="preserve"> ROUND((J3045-L3045)/86400, 0)</f>
        <v>27</v>
      </c>
      <c r="P3045" t="b">
        <v>0</v>
      </c>
      <c r="Q3045">
        <v>128</v>
      </c>
      <c r="R3045" s="14">
        <f>IFERROR(ROUND(E3045/Q3045,2), "N/A")</f>
        <v>128.91</v>
      </c>
      <c r="S3045" t="b">
        <v>1</v>
      </c>
      <c r="T3045" t="s">
        <v>8275</v>
      </c>
      <c r="U3045" t="s">
        <v>8315</v>
      </c>
    </row>
    <row r="3046" spans="1:21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s="12">
        <f>ROUND(E3046/D3046, 0)</f>
        <v>1</v>
      </c>
      <c r="G3046" t="s">
        <v>8218</v>
      </c>
      <c r="H3046" t="s">
        <v>8223</v>
      </c>
      <c r="I3046" t="s">
        <v>8245</v>
      </c>
      <c r="J3046">
        <v>1454433998</v>
      </c>
      <c r="K3046" s="9">
        <f>(J3046/86400) + DATE(1970,1,1)</f>
        <v>42402.7268287037</v>
      </c>
      <c r="L3046">
        <v>1453137998</v>
      </c>
      <c r="M3046" s="9">
        <f>(L3046/86400) + DATE(1970,1,1)</f>
        <v>42387.7268287037</v>
      </c>
      <c r="N3046" s="18">
        <f>YEAR(M3046)</f>
        <v>2016</v>
      </c>
      <c r="O3046" s="18">
        <f xml:space="preserve"> ROUND((J3046-L3046)/86400, 0)</f>
        <v>15</v>
      </c>
      <c r="P3046" t="b">
        <v>0</v>
      </c>
      <c r="Q3046">
        <v>156</v>
      </c>
      <c r="R3046" s="14">
        <f>IFERROR(ROUND(E3046/Q3046,2), "N/A")</f>
        <v>84.11</v>
      </c>
      <c r="S3046" t="b">
        <v>1</v>
      </c>
      <c r="T3046" t="s">
        <v>8275</v>
      </c>
      <c r="U3046" t="s">
        <v>8315</v>
      </c>
    </row>
    <row r="3047" spans="1:21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s="12">
        <f>ROUND(E3047/D3047, 0)</f>
        <v>1</v>
      </c>
      <c r="G3047" t="s">
        <v>8218</v>
      </c>
      <c r="H3047" t="s">
        <v>8223</v>
      </c>
      <c r="I3047" t="s">
        <v>8245</v>
      </c>
      <c r="J3047">
        <v>1408679055</v>
      </c>
      <c r="K3047" s="9">
        <f>(J3047/86400) + DATE(1970,1,1)</f>
        <v>41873.155729166669</v>
      </c>
      <c r="L3047">
        <v>1406087055</v>
      </c>
      <c r="M3047" s="9">
        <f>(L3047/86400) + DATE(1970,1,1)</f>
        <v>41843.155729166669</v>
      </c>
      <c r="N3047" s="18">
        <f>YEAR(M3047)</f>
        <v>2014</v>
      </c>
      <c r="O3047" s="18">
        <f xml:space="preserve"> ROUND((J3047-L3047)/86400, 0)</f>
        <v>30</v>
      </c>
      <c r="P3047" t="b">
        <v>0</v>
      </c>
      <c r="Q3047">
        <v>64</v>
      </c>
      <c r="R3047" s="14">
        <f>IFERROR(ROUND(E3047/Q3047,2), "N/A")</f>
        <v>82.94</v>
      </c>
      <c r="S3047" t="b">
        <v>1</v>
      </c>
      <c r="T3047" t="s">
        <v>8275</v>
      </c>
      <c r="U3047" t="s">
        <v>8315</v>
      </c>
    </row>
    <row r="3048" spans="1:21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s="12">
        <f>ROUND(E3048/D3048, 0)</f>
        <v>2</v>
      </c>
      <c r="G3048" t="s">
        <v>8218</v>
      </c>
      <c r="H3048" t="s">
        <v>8223</v>
      </c>
      <c r="I3048" t="s">
        <v>8245</v>
      </c>
      <c r="J3048">
        <v>1410324720</v>
      </c>
      <c r="K3048" s="9">
        <f>(J3048/86400) + DATE(1970,1,1)</f>
        <v>41892.202777777777</v>
      </c>
      <c r="L3048">
        <v>1407784586</v>
      </c>
      <c r="M3048" s="9">
        <f>(L3048/86400) + DATE(1970,1,1)</f>
        <v>41862.803078703706</v>
      </c>
      <c r="N3048" s="18">
        <f>YEAR(M3048)</f>
        <v>2014</v>
      </c>
      <c r="O3048" s="18">
        <f xml:space="preserve"> ROUND((J3048-L3048)/86400, 0)</f>
        <v>29</v>
      </c>
      <c r="P3048" t="b">
        <v>0</v>
      </c>
      <c r="Q3048">
        <v>58</v>
      </c>
      <c r="R3048" s="14">
        <f>IFERROR(ROUND(E3048/Q3048,2), "N/A")</f>
        <v>259.95</v>
      </c>
      <c r="S3048" t="b">
        <v>1</v>
      </c>
      <c r="T3048" t="s">
        <v>8275</v>
      </c>
      <c r="U3048" t="s">
        <v>8315</v>
      </c>
    </row>
    <row r="3049" spans="1:21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s="12">
        <f>ROUND(E3049/D3049, 0)</f>
        <v>1</v>
      </c>
      <c r="G3049" t="s">
        <v>8218</v>
      </c>
      <c r="H3049" t="s">
        <v>8223</v>
      </c>
      <c r="I3049" t="s">
        <v>8245</v>
      </c>
      <c r="J3049">
        <v>1461762960</v>
      </c>
      <c r="K3049" s="9">
        <f>(J3049/86400) + DATE(1970,1,1)</f>
        <v>42487.552777777775</v>
      </c>
      <c r="L3049">
        <v>1457999054</v>
      </c>
      <c r="M3049" s="9">
        <f>(L3049/86400) + DATE(1970,1,1)</f>
        <v>42443.989050925928</v>
      </c>
      <c r="N3049" s="18">
        <f>YEAR(M3049)</f>
        <v>2016</v>
      </c>
      <c r="O3049" s="18">
        <f xml:space="preserve"> ROUND((J3049-L3049)/86400, 0)</f>
        <v>44</v>
      </c>
      <c r="P3049" t="b">
        <v>0</v>
      </c>
      <c r="Q3049">
        <v>20</v>
      </c>
      <c r="R3049" s="14">
        <f>IFERROR(ROUND(E3049/Q3049,2), "N/A")</f>
        <v>37.25</v>
      </c>
      <c r="S3049" t="b">
        <v>1</v>
      </c>
      <c r="T3049" t="s">
        <v>8275</v>
      </c>
      <c r="U3049" t="s">
        <v>8315</v>
      </c>
    </row>
    <row r="3050" spans="1:21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s="12">
        <f>ROUND(E3050/D3050, 0)</f>
        <v>2</v>
      </c>
      <c r="G3050" t="s">
        <v>8218</v>
      </c>
      <c r="H3050" t="s">
        <v>8223</v>
      </c>
      <c r="I3050" t="s">
        <v>8245</v>
      </c>
      <c r="J3050">
        <v>1420060920</v>
      </c>
      <c r="K3050" s="9">
        <f>(J3050/86400) + DATE(1970,1,1)</f>
        <v>42004.890277777777</v>
      </c>
      <c r="L3050">
        <v>1417556262</v>
      </c>
      <c r="M3050" s="9">
        <f>(L3050/86400) + DATE(1970,1,1)</f>
        <v>41975.901180555556</v>
      </c>
      <c r="N3050" s="18">
        <f>YEAR(M3050)</f>
        <v>2014</v>
      </c>
      <c r="O3050" s="18">
        <f xml:space="preserve"> ROUND((J3050-L3050)/86400, 0)</f>
        <v>29</v>
      </c>
      <c r="P3050" t="b">
        <v>0</v>
      </c>
      <c r="Q3050">
        <v>47</v>
      </c>
      <c r="R3050" s="14">
        <f>IFERROR(ROUND(E3050/Q3050,2), "N/A")</f>
        <v>177.02</v>
      </c>
      <c r="S3050" t="b">
        <v>1</v>
      </c>
      <c r="T3050" t="s">
        <v>8275</v>
      </c>
      <c r="U3050" t="s">
        <v>8315</v>
      </c>
    </row>
    <row r="3051" spans="1:21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s="12">
        <f>ROUND(E3051/D3051, 0)</f>
        <v>1</v>
      </c>
      <c r="G3051" t="s">
        <v>8218</v>
      </c>
      <c r="H3051" t="s">
        <v>8223</v>
      </c>
      <c r="I3051" t="s">
        <v>8245</v>
      </c>
      <c r="J3051">
        <v>1434241255</v>
      </c>
      <c r="K3051" s="9">
        <f>(J3051/86400) + DATE(1970,1,1)</f>
        <v>42169.014525462961</v>
      </c>
      <c r="L3051">
        <v>1431649255</v>
      </c>
      <c r="M3051" s="9">
        <f>(L3051/86400) + DATE(1970,1,1)</f>
        <v>42139.014525462961</v>
      </c>
      <c r="N3051" s="18">
        <f>YEAR(M3051)</f>
        <v>2015</v>
      </c>
      <c r="O3051" s="18">
        <f xml:space="preserve"> ROUND((J3051-L3051)/86400, 0)</f>
        <v>30</v>
      </c>
      <c r="P3051" t="b">
        <v>0</v>
      </c>
      <c r="Q3051">
        <v>54</v>
      </c>
      <c r="R3051" s="14">
        <f>IFERROR(ROUND(E3051/Q3051,2), "N/A")</f>
        <v>74.069999999999993</v>
      </c>
      <c r="S3051" t="b">
        <v>1</v>
      </c>
      <c r="T3051" t="s">
        <v>8275</v>
      </c>
      <c r="U3051" t="s">
        <v>8315</v>
      </c>
    </row>
    <row r="3052" spans="1:21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s="12">
        <f>ROUND(E3052/D3052, 0)</f>
        <v>1</v>
      </c>
      <c r="G3052" t="s">
        <v>8218</v>
      </c>
      <c r="H3052" t="s">
        <v>8223</v>
      </c>
      <c r="I3052" t="s">
        <v>8245</v>
      </c>
      <c r="J3052">
        <v>1462420960</v>
      </c>
      <c r="K3052" s="9">
        <f>(J3052/86400) + DATE(1970,1,1)</f>
        <v>42495.16851851852</v>
      </c>
      <c r="L3052">
        <v>1459828960</v>
      </c>
      <c r="M3052" s="9">
        <f>(L3052/86400) + DATE(1970,1,1)</f>
        <v>42465.16851851852</v>
      </c>
      <c r="N3052" s="18">
        <f>YEAR(M3052)</f>
        <v>2016</v>
      </c>
      <c r="O3052" s="18">
        <f xml:space="preserve"> ROUND((J3052-L3052)/86400, 0)</f>
        <v>30</v>
      </c>
      <c r="P3052" t="b">
        <v>0</v>
      </c>
      <c r="Q3052">
        <v>9</v>
      </c>
      <c r="R3052" s="14">
        <f>IFERROR(ROUND(E3052/Q3052,2), "N/A")</f>
        <v>70.67</v>
      </c>
      <c r="S3052" t="b">
        <v>1</v>
      </c>
      <c r="T3052" t="s">
        <v>8275</v>
      </c>
      <c r="U3052" t="s">
        <v>8315</v>
      </c>
    </row>
    <row r="3053" spans="1:21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s="12">
        <f>ROUND(E3053/D3053, 0)</f>
        <v>0</v>
      </c>
      <c r="G3053" t="s">
        <v>8220</v>
      </c>
      <c r="H3053" t="s">
        <v>8224</v>
      </c>
      <c r="I3053" t="s">
        <v>8246</v>
      </c>
      <c r="J3053">
        <v>1486547945</v>
      </c>
      <c r="K3053" s="9">
        <f>(J3053/86400) + DATE(1970,1,1)</f>
        <v>42774.416030092594</v>
      </c>
      <c r="L3053">
        <v>1483955945</v>
      </c>
      <c r="M3053" s="9">
        <f>(L3053/86400) + DATE(1970,1,1)</f>
        <v>42744.416030092594</v>
      </c>
      <c r="N3053" s="18">
        <f>YEAR(M3053)</f>
        <v>2017</v>
      </c>
      <c r="O3053" s="18">
        <f xml:space="preserve"> ROUND((J3053-L3053)/86400, 0)</f>
        <v>30</v>
      </c>
      <c r="P3053" t="b">
        <v>1</v>
      </c>
      <c r="Q3053">
        <v>35</v>
      </c>
      <c r="R3053" s="14">
        <f>IFERROR(ROUND(E3053/Q3053,2), "N/A")</f>
        <v>23.63</v>
      </c>
      <c r="S3053" t="b">
        <v>0</v>
      </c>
      <c r="T3053" t="s">
        <v>8275</v>
      </c>
      <c r="U3053" t="s">
        <v>8315</v>
      </c>
    </row>
    <row r="3054" spans="1:21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s="12">
        <f>ROUND(E3054/D3054, 0)</f>
        <v>0</v>
      </c>
      <c r="G3054" t="s">
        <v>8220</v>
      </c>
      <c r="H3054" t="s">
        <v>8223</v>
      </c>
      <c r="I3054" t="s">
        <v>8245</v>
      </c>
      <c r="J3054">
        <v>1432828740</v>
      </c>
      <c r="K3054" s="9">
        <f>(J3054/86400) + DATE(1970,1,1)</f>
        <v>42152.665972222225</v>
      </c>
      <c r="L3054">
        <v>1430237094</v>
      </c>
      <c r="M3054" s="9">
        <f>(L3054/86400) + DATE(1970,1,1)</f>
        <v>42122.670069444444</v>
      </c>
      <c r="N3054" s="18">
        <f>YEAR(M3054)</f>
        <v>2015</v>
      </c>
      <c r="O3054" s="18">
        <f xml:space="preserve"> ROUND((J3054-L3054)/86400, 0)</f>
        <v>30</v>
      </c>
      <c r="P3054" t="b">
        <v>0</v>
      </c>
      <c r="Q3054">
        <v>2</v>
      </c>
      <c r="R3054" s="14">
        <f>IFERROR(ROUND(E3054/Q3054,2), "N/A")</f>
        <v>37.5</v>
      </c>
      <c r="S3054" t="b">
        <v>0</v>
      </c>
      <c r="T3054" t="s">
        <v>8275</v>
      </c>
      <c r="U3054" t="s">
        <v>8315</v>
      </c>
    </row>
    <row r="3055" spans="1:21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s="12">
        <f>ROUND(E3055/D3055, 0)</f>
        <v>0</v>
      </c>
      <c r="G3055" t="s">
        <v>8220</v>
      </c>
      <c r="H3055" t="s">
        <v>8223</v>
      </c>
      <c r="I3055" t="s">
        <v>8245</v>
      </c>
      <c r="J3055">
        <v>1412222340</v>
      </c>
      <c r="K3055" s="9">
        <f>(J3055/86400) + DATE(1970,1,1)</f>
        <v>41914.165972222225</v>
      </c>
      <c r="L3055">
        <v>1407781013</v>
      </c>
      <c r="M3055" s="9">
        <f>(L3055/86400) + DATE(1970,1,1)</f>
        <v>41862.761724537035</v>
      </c>
      <c r="N3055" s="18">
        <f>YEAR(M3055)</f>
        <v>2014</v>
      </c>
      <c r="O3055" s="18">
        <f xml:space="preserve"> ROUND((J3055-L3055)/86400, 0)</f>
        <v>51</v>
      </c>
      <c r="P3055" t="b">
        <v>0</v>
      </c>
      <c r="Q3055">
        <v>3</v>
      </c>
      <c r="R3055" s="14">
        <f>IFERROR(ROUND(E3055/Q3055,2), "N/A")</f>
        <v>13.33</v>
      </c>
      <c r="S3055" t="b">
        <v>0</v>
      </c>
      <c r="T3055" t="s">
        <v>8275</v>
      </c>
      <c r="U3055" t="s">
        <v>8315</v>
      </c>
    </row>
    <row r="3056" spans="1:21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s="12">
        <f>ROUND(E3056/D3056, 0)</f>
        <v>0</v>
      </c>
      <c r="G3056" t="s">
        <v>8220</v>
      </c>
      <c r="H3056" t="s">
        <v>8223</v>
      </c>
      <c r="I3056" t="s">
        <v>8245</v>
      </c>
      <c r="J3056">
        <v>1425258240</v>
      </c>
      <c r="K3056" s="9">
        <f>(J3056/86400) + DATE(1970,1,1)</f>
        <v>42065.044444444444</v>
      </c>
      <c r="L3056">
        <v>1422043154</v>
      </c>
      <c r="M3056" s="9">
        <f>(L3056/86400) + DATE(1970,1,1)</f>
        <v>42027.832800925928</v>
      </c>
      <c r="N3056" s="18">
        <f>YEAR(M3056)</f>
        <v>2015</v>
      </c>
      <c r="O3056" s="18">
        <f xml:space="preserve"> ROUND((J3056-L3056)/86400, 0)</f>
        <v>37</v>
      </c>
      <c r="P3056" t="b">
        <v>0</v>
      </c>
      <c r="Q3056">
        <v>0</v>
      </c>
      <c r="R3056" s="14" t="str">
        <f>IFERROR(ROUND(E3056/Q3056,2), "N/A")</f>
        <v>N/A</v>
      </c>
      <c r="S3056" t="b">
        <v>0</v>
      </c>
      <c r="T3056" t="s">
        <v>8275</v>
      </c>
      <c r="U3056" t="s">
        <v>8315</v>
      </c>
    </row>
    <row r="3057" spans="1:21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s="12">
        <f>ROUND(E3057/D3057, 0)</f>
        <v>0</v>
      </c>
      <c r="G3057" t="s">
        <v>8220</v>
      </c>
      <c r="H3057" t="s">
        <v>8223</v>
      </c>
      <c r="I3057" t="s">
        <v>8245</v>
      </c>
      <c r="J3057">
        <v>1420844390</v>
      </c>
      <c r="K3057" s="9">
        <f>(J3057/86400) + DATE(1970,1,1)</f>
        <v>42013.95821759259</v>
      </c>
      <c r="L3057">
        <v>1415660390</v>
      </c>
      <c r="M3057" s="9">
        <f>(L3057/86400) + DATE(1970,1,1)</f>
        <v>41953.95821759259</v>
      </c>
      <c r="N3057" s="18">
        <f>YEAR(M3057)</f>
        <v>2014</v>
      </c>
      <c r="O3057" s="18">
        <f xml:space="preserve"> ROUND((J3057-L3057)/86400, 0)</f>
        <v>60</v>
      </c>
      <c r="P3057" t="b">
        <v>0</v>
      </c>
      <c r="Q3057">
        <v>1</v>
      </c>
      <c r="R3057" s="14">
        <f>IFERROR(ROUND(E3057/Q3057,2), "N/A")</f>
        <v>1</v>
      </c>
      <c r="S3057" t="b">
        <v>0</v>
      </c>
      <c r="T3057" t="s">
        <v>8275</v>
      </c>
      <c r="U3057" t="s">
        <v>8315</v>
      </c>
    </row>
    <row r="3058" spans="1:21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s="12">
        <f>ROUND(E3058/D3058, 0)</f>
        <v>0</v>
      </c>
      <c r="G3058" t="s">
        <v>8220</v>
      </c>
      <c r="H3058" t="s">
        <v>8223</v>
      </c>
      <c r="I3058" t="s">
        <v>8245</v>
      </c>
      <c r="J3058">
        <v>1412003784</v>
      </c>
      <c r="K3058" s="9">
        <f>(J3058/86400) + DATE(1970,1,1)</f>
        <v>41911.636388888888</v>
      </c>
      <c r="L3058">
        <v>1406819784</v>
      </c>
      <c r="M3058" s="9">
        <f>(L3058/86400) + DATE(1970,1,1)</f>
        <v>41851.636388888888</v>
      </c>
      <c r="N3058" s="18">
        <f>YEAR(M3058)</f>
        <v>2014</v>
      </c>
      <c r="O3058" s="18">
        <f xml:space="preserve"> ROUND((J3058-L3058)/86400, 0)</f>
        <v>60</v>
      </c>
      <c r="P3058" t="b">
        <v>0</v>
      </c>
      <c r="Q3058">
        <v>0</v>
      </c>
      <c r="R3058" s="14" t="str">
        <f>IFERROR(ROUND(E3058/Q3058,2), "N/A")</f>
        <v>N/A</v>
      </c>
      <c r="S3058" t="b">
        <v>0</v>
      </c>
      <c r="T3058" t="s">
        <v>8275</v>
      </c>
      <c r="U3058" t="s">
        <v>8315</v>
      </c>
    </row>
    <row r="3059" spans="1:21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s="12">
        <f>ROUND(E3059/D3059, 0)</f>
        <v>0</v>
      </c>
      <c r="G3059" t="s">
        <v>8220</v>
      </c>
      <c r="H3059" t="s">
        <v>8224</v>
      </c>
      <c r="I3059" t="s">
        <v>8246</v>
      </c>
      <c r="J3059">
        <v>1459694211</v>
      </c>
      <c r="K3059" s="9">
        <f>(J3059/86400) + DATE(1970,1,1)</f>
        <v>42463.608923611115</v>
      </c>
      <c r="L3059">
        <v>1457105811</v>
      </c>
      <c r="M3059" s="9">
        <f>(L3059/86400) + DATE(1970,1,1)</f>
        <v>42433.650590277779</v>
      </c>
      <c r="N3059" s="18">
        <f>YEAR(M3059)</f>
        <v>2016</v>
      </c>
      <c r="O3059" s="18">
        <f xml:space="preserve"> ROUND((J3059-L3059)/86400, 0)</f>
        <v>30</v>
      </c>
      <c r="P3059" t="b">
        <v>0</v>
      </c>
      <c r="Q3059">
        <v>0</v>
      </c>
      <c r="R3059" s="14" t="str">
        <f>IFERROR(ROUND(E3059/Q3059,2), "N/A")</f>
        <v>N/A</v>
      </c>
      <c r="S3059" t="b">
        <v>0</v>
      </c>
      <c r="T3059" t="s">
        <v>8275</v>
      </c>
      <c r="U3059" t="s">
        <v>8315</v>
      </c>
    </row>
    <row r="3060" spans="1:21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s="12">
        <f>ROUND(E3060/D3060, 0)</f>
        <v>0</v>
      </c>
      <c r="G3060" t="s">
        <v>8220</v>
      </c>
      <c r="H3060" t="s">
        <v>8236</v>
      </c>
      <c r="I3060" t="s">
        <v>8248</v>
      </c>
      <c r="J3060">
        <v>1463734740</v>
      </c>
      <c r="K3060" s="9">
        <f>(J3060/86400) + DATE(1970,1,1)</f>
        <v>42510.374305555553</v>
      </c>
      <c r="L3060">
        <v>1459414740</v>
      </c>
      <c r="M3060" s="9">
        <f>(L3060/86400) + DATE(1970,1,1)</f>
        <v>42460.374305555553</v>
      </c>
      <c r="N3060" s="18">
        <f>YEAR(M3060)</f>
        <v>2016</v>
      </c>
      <c r="O3060" s="18">
        <f xml:space="preserve"> ROUND((J3060-L3060)/86400, 0)</f>
        <v>50</v>
      </c>
      <c r="P3060" t="b">
        <v>0</v>
      </c>
      <c r="Q3060">
        <v>3</v>
      </c>
      <c r="R3060" s="14">
        <f>IFERROR(ROUND(E3060/Q3060,2), "N/A")</f>
        <v>1</v>
      </c>
      <c r="S3060" t="b">
        <v>0</v>
      </c>
      <c r="T3060" t="s">
        <v>8275</v>
      </c>
      <c r="U3060" t="s">
        <v>8315</v>
      </c>
    </row>
    <row r="3061" spans="1:21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s="12">
        <f>ROUND(E3061/D3061, 0)</f>
        <v>0</v>
      </c>
      <c r="G3061" t="s">
        <v>8220</v>
      </c>
      <c r="H3061" t="s">
        <v>8223</v>
      </c>
      <c r="I3061" t="s">
        <v>8245</v>
      </c>
      <c r="J3061">
        <v>1407536846</v>
      </c>
      <c r="K3061" s="9">
        <f>(J3061/86400) + DATE(1970,1,1)</f>
        <v>41859.935717592591</v>
      </c>
      <c r="L3061">
        <v>1404944846</v>
      </c>
      <c r="M3061" s="9">
        <f>(L3061/86400) + DATE(1970,1,1)</f>
        <v>41829.935717592591</v>
      </c>
      <c r="N3061" s="18">
        <f>YEAR(M3061)</f>
        <v>2014</v>
      </c>
      <c r="O3061" s="18">
        <f xml:space="preserve"> ROUND((J3061-L3061)/86400, 0)</f>
        <v>30</v>
      </c>
      <c r="P3061" t="b">
        <v>0</v>
      </c>
      <c r="Q3061">
        <v>11</v>
      </c>
      <c r="R3061" s="14">
        <f>IFERROR(ROUND(E3061/Q3061,2), "N/A")</f>
        <v>41</v>
      </c>
      <c r="S3061" t="b">
        <v>0</v>
      </c>
      <c r="T3061" t="s">
        <v>8275</v>
      </c>
      <c r="U3061" t="s">
        <v>8315</v>
      </c>
    </row>
    <row r="3062" spans="1:21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s="12">
        <f>ROUND(E3062/D3062, 0)</f>
        <v>0</v>
      </c>
      <c r="G3062" t="s">
        <v>8220</v>
      </c>
      <c r="H3062" t="s">
        <v>8223</v>
      </c>
      <c r="I3062" t="s">
        <v>8245</v>
      </c>
      <c r="J3062">
        <v>1443422134</v>
      </c>
      <c r="K3062" s="9">
        <f>(J3062/86400) + DATE(1970,1,1)</f>
        <v>42275.274699074071</v>
      </c>
      <c r="L3062">
        <v>1440830134</v>
      </c>
      <c r="M3062" s="9">
        <f>(L3062/86400) + DATE(1970,1,1)</f>
        <v>42245.274699074071</v>
      </c>
      <c r="N3062" s="18">
        <f>YEAR(M3062)</f>
        <v>2015</v>
      </c>
      <c r="O3062" s="18">
        <f xml:space="preserve"> ROUND((J3062-L3062)/86400, 0)</f>
        <v>30</v>
      </c>
      <c r="P3062" t="b">
        <v>0</v>
      </c>
      <c r="Q3062">
        <v>6</v>
      </c>
      <c r="R3062" s="14">
        <f>IFERROR(ROUND(E3062/Q3062,2), "N/A")</f>
        <v>55.83</v>
      </c>
      <c r="S3062" t="b">
        <v>0</v>
      </c>
      <c r="T3062" t="s">
        <v>8275</v>
      </c>
      <c r="U3062" t="s">
        <v>8315</v>
      </c>
    </row>
    <row r="3063" spans="1:21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s="12">
        <f>ROUND(E3063/D3063, 0)</f>
        <v>0</v>
      </c>
      <c r="G3063" t="s">
        <v>8220</v>
      </c>
      <c r="H3063" t="s">
        <v>8223</v>
      </c>
      <c r="I3063" t="s">
        <v>8245</v>
      </c>
      <c r="J3063">
        <v>1407955748</v>
      </c>
      <c r="K3063" s="9">
        <f>(J3063/86400) + DATE(1970,1,1)</f>
        <v>41864.784120370372</v>
      </c>
      <c r="L3063">
        <v>1405363748</v>
      </c>
      <c r="M3063" s="9">
        <f>(L3063/86400) + DATE(1970,1,1)</f>
        <v>41834.784120370372</v>
      </c>
      <c r="N3063" s="18">
        <f>YEAR(M3063)</f>
        <v>2014</v>
      </c>
      <c r="O3063" s="18">
        <f xml:space="preserve"> ROUND((J3063-L3063)/86400, 0)</f>
        <v>30</v>
      </c>
      <c r="P3063" t="b">
        <v>0</v>
      </c>
      <c r="Q3063">
        <v>0</v>
      </c>
      <c r="R3063" s="14" t="str">
        <f>IFERROR(ROUND(E3063/Q3063,2), "N/A")</f>
        <v>N/A</v>
      </c>
      <c r="S3063" t="b">
        <v>0</v>
      </c>
      <c r="T3063" t="s">
        <v>8275</v>
      </c>
      <c r="U3063" t="s">
        <v>8315</v>
      </c>
    </row>
    <row r="3064" spans="1:21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s="12">
        <f>ROUND(E3064/D3064, 0)</f>
        <v>1</v>
      </c>
      <c r="G3064" t="s">
        <v>8220</v>
      </c>
      <c r="H3064" t="s">
        <v>8223</v>
      </c>
      <c r="I3064" t="s">
        <v>8245</v>
      </c>
      <c r="J3064">
        <v>1443636000</v>
      </c>
      <c r="K3064" s="9">
        <f>(J3064/86400) + DATE(1970,1,1)</f>
        <v>42277.75</v>
      </c>
      <c r="L3064">
        <v>1441111892</v>
      </c>
      <c r="M3064" s="9">
        <f>(L3064/86400) + DATE(1970,1,1)</f>
        <v>42248.535787037035</v>
      </c>
      <c r="N3064" s="18">
        <f>YEAR(M3064)</f>
        <v>2015</v>
      </c>
      <c r="O3064" s="18">
        <f xml:space="preserve"> ROUND((J3064-L3064)/86400, 0)</f>
        <v>29</v>
      </c>
      <c r="P3064" t="b">
        <v>0</v>
      </c>
      <c r="Q3064">
        <v>67</v>
      </c>
      <c r="R3064" s="14">
        <f>IFERROR(ROUND(E3064/Q3064,2), "N/A")</f>
        <v>99.76</v>
      </c>
      <c r="S3064" t="b">
        <v>0</v>
      </c>
      <c r="T3064" t="s">
        <v>8275</v>
      </c>
      <c r="U3064" t="s">
        <v>8315</v>
      </c>
    </row>
    <row r="3065" spans="1:21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s="12">
        <f>ROUND(E3065/D3065, 0)</f>
        <v>0</v>
      </c>
      <c r="G3065" t="s">
        <v>8220</v>
      </c>
      <c r="H3065" t="s">
        <v>8223</v>
      </c>
      <c r="I3065" t="s">
        <v>8245</v>
      </c>
      <c r="J3065">
        <v>1477174138</v>
      </c>
      <c r="K3065" s="9">
        <f>(J3065/86400) + DATE(1970,1,1)</f>
        <v>42665.922893518524</v>
      </c>
      <c r="L3065">
        <v>1474150138</v>
      </c>
      <c r="M3065" s="9">
        <f>(L3065/86400) + DATE(1970,1,1)</f>
        <v>42630.922893518524</v>
      </c>
      <c r="N3065" s="18">
        <f>YEAR(M3065)</f>
        <v>2016</v>
      </c>
      <c r="O3065" s="18">
        <f xml:space="preserve"> ROUND((J3065-L3065)/86400, 0)</f>
        <v>35</v>
      </c>
      <c r="P3065" t="b">
        <v>0</v>
      </c>
      <c r="Q3065">
        <v>23</v>
      </c>
      <c r="R3065" s="14">
        <f>IFERROR(ROUND(E3065/Q3065,2), "N/A")</f>
        <v>25.52</v>
      </c>
      <c r="S3065" t="b">
        <v>0</v>
      </c>
      <c r="T3065" t="s">
        <v>8275</v>
      </c>
      <c r="U3065" t="s">
        <v>8315</v>
      </c>
    </row>
    <row r="3066" spans="1:21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s="12">
        <f>ROUND(E3066/D3066, 0)</f>
        <v>0</v>
      </c>
      <c r="G3066" t="s">
        <v>8220</v>
      </c>
      <c r="H3066" t="s">
        <v>8223</v>
      </c>
      <c r="I3066" t="s">
        <v>8245</v>
      </c>
      <c r="J3066">
        <v>1448175540</v>
      </c>
      <c r="K3066" s="9">
        <f>(J3066/86400) + DATE(1970,1,1)</f>
        <v>42330.290972222225</v>
      </c>
      <c r="L3066">
        <v>1445483246</v>
      </c>
      <c r="M3066" s="9">
        <f>(L3066/86400) + DATE(1970,1,1)</f>
        <v>42299.130162037036</v>
      </c>
      <c r="N3066" s="18">
        <f>YEAR(M3066)</f>
        <v>2015</v>
      </c>
      <c r="O3066" s="18">
        <f xml:space="preserve"> ROUND((J3066-L3066)/86400, 0)</f>
        <v>31</v>
      </c>
      <c r="P3066" t="b">
        <v>0</v>
      </c>
      <c r="Q3066">
        <v>72</v>
      </c>
      <c r="R3066" s="14">
        <f>IFERROR(ROUND(E3066/Q3066,2), "N/A")</f>
        <v>117.65</v>
      </c>
      <c r="S3066" t="b">
        <v>0</v>
      </c>
      <c r="T3066" t="s">
        <v>8275</v>
      </c>
      <c r="U3066" t="s">
        <v>8315</v>
      </c>
    </row>
    <row r="3067" spans="1:21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s="12">
        <f>ROUND(E3067/D3067, 0)</f>
        <v>0</v>
      </c>
      <c r="G3067" t="s">
        <v>8220</v>
      </c>
      <c r="H3067" t="s">
        <v>8223</v>
      </c>
      <c r="I3067" t="s">
        <v>8245</v>
      </c>
      <c r="J3067">
        <v>1406683172</v>
      </c>
      <c r="K3067" s="9">
        <f>(J3067/86400) + DATE(1970,1,1)</f>
        <v>41850.055231481485</v>
      </c>
      <c r="L3067">
        <v>1404523172</v>
      </c>
      <c r="M3067" s="9">
        <f>(L3067/86400) + DATE(1970,1,1)</f>
        <v>41825.055231481485</v>
      </c>
      <c r="N3067" s="18">
        <f>YEAR(M3067)</f>
        <v>2014</v>
      </c>
      <c r="O3067" s="18">
        <f xml:space="preserve"> ROUND((J3067-L3067)/86400, 0)</f>
        <v>25</v>
      </c>
      <c r="P3067" t="b">
        <v>0</v>
      </c>
      <c r="Q3067">
        <v>2</v>
      </c>
      <c r="R3067" s="14">
        <f>IFERROR(ROUND(E3067/Q3067,2), "N/A")</f>
        <v>5</v>
      </c>
      <c r="S3067" t="b">
        <v>0</v>
      </c>
      <c r="T3067" t="s">
        <v>8275</v>
      </c>
      <c r="U3067" t="s">
        <v>8315</v>
      </c>
    </row>
    <row r="3068" spans="1:21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s="12">
        <f>ROUND(E3068/D3068, 0)</f>
        <v>0</v>
      </c>
      <c r="G3068" t="s">
        <v>8220</v>
      </c>
      <c r="H3068" t="s">
        <v>8225</v>
      </c>
      <c r="I3068" t="s">
        <v>8247</v>
      </c>
      <c r="J3068">
        <v>1468128537</v>
      </c>
      <c r="K3068" s="9">
        <f>(J3068/86400) + DATE(1970,1,1)</f>
        <v>42561.228437500002</v>
      </c>
      <c r="L3068">
        <v>1465536537</v>
      </c>
      <c r="M3068" s="9">
        <f>(L3068/86400) + DATE(1970,1,1)</f>
        <v>42531.228437500002</v>
      </c>
      <c r="N3068" s="18">
        <f>YEAR(M3068)</f>
        <v>2016</v>
      </c>
      <c r="O3068" s="18">
        <f xml:space="preserve"> ROUND((J3068-L3068)/86400, 0)</f>
        <v>30</v>
      </c>
      <c r="P3068" t="b">
        <v>0</v>
      </c>
      <c r="Q3068">
        <v>15</v>
      </c>
      <c r="R3068" s="14">
        <f>IFERROR(ROUND(E3068/Q3068,2), "N/A")</f>
        <v>2796.67</v>
      </c>
      <c r="S3068" t="b">
        <v>0</v>
      </c>
      <c r="T3068" t="s">
        <v>8275</v>
      </c>
      <c r="U3068" t="s">
        <v>8315</v>
      </c>
    </row>
    <row r="3069" spans="1:21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s="12">
        <f>ROUND(E3069/D3069, 0)</f>
        <v>0</v>
      </c>
      <c r="G3069" t="s">
        <v>8220</v>
      </c>
      <c r="H3069" t="s">
        <v>8227</v>
      </c>
      <c r="I3069" t="s">
        <v>8249</v>
      </c>
      <c r="J3069">
        <v>1441837879</v>
      </c>
      <c r="K3069" s="9">
        <f>(J3069/86400) + DATE(1970,1,1)</f>
        <v>42256.938414351855</v>
      </c>
      <c r="L3069">
        <v>1439245879</v>
      </c>
      <c r="M3069" s="9">
        <f>(L3069/86400) + DATE(1970,1,1)</f>
        <v>42226.938414351855</v>
      </c>
      <c r="N3069" s="18">
        <f>YEAR(M3069)</f>
        <v>2015</v>
      </c>
      <c r="O3069" s="18">
        <f xml:space="preserve"> ROUND((J3069-L3069)/86400, 0)</f>
        <v>30</v>
      </c>
      <c r="P3069" t="b">
        <v>0</v>
      </c>
      <c r="Q3069">
        <v>1</v>
      </c>
      <c r="R3069" s="14">
        <f>IFERROR(ROUND(E3069/Q3069,2), "N/A")</f>
        <v>200</v>
      </c>
      <c r="S3069" t="b">
        <v>0</v>
      </c>
      <c r="T3069" t="s">
        <v>8275</v>
      </c>
      <c r="U3069" t="s">
        <v>8315</v>
      </c>
    </row>
    <row r="3070" spans="1:21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s="12">
        <f>ROUND(E3070/D3070, 0)</f>
        <v>0</v>
      </c>
      <c r="G3070" t="s">
        <v>8220</v>
      </c>
      <c r="H3070" t="s">
        <v>8223</v>
      </c>
      <c r="I3070" t="s">
        <v>8245</v>
      </c>
      <c r="J3070">
        <v>1445013352</v>
      </c>
      <c r="K3070" s="9">
        <f>(J3070/86400) + DATE(1970,1,1)</f>
        <v>42293.691574074073</v>
      </c>
      <c r="L3070">
        <v>1442421352</v>
      </c>
      <c r="M3070" s="9">
        <f>(L3070/86400) + DATE(1970,1,1)</f>
        <v>42263.691574074073</v>
      </c>
      <c r="N3070" s="18">
        <f>YEAR(M3070)</f>
        <v>2015</v>
      </c>
      <c r="O3070" s="18">
        <f xml:space="preserve"> ROUND((J3070-L3070)/86400, 0)</f>
        <v>30</v>
      </c>
      <c r="P3070" t="b">
        <v>0</v>
      </c>
      <c r="Q3070">
        <v>2</v>
      </c>
      <c r="R3070" s="14">
        <f>IFERROR(ROUND(E3070/Q3070,2), "N/A")</f>
        <v>87.5</v>
      </c>
      <c r="S3070" t="b">
        <v>0</v>
      </c>
      <c r="T3070" t="s">
        <v>8275</v>
      </c>
      <c r="U3070" t="s">
        <v>8315</v>
      </c>
    </row>
    <row r="3071" spans="1:21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s="12">
        <f>ROUND(E3071/D3071, 0)</f>
        <v>0</v>
      </c>
      <c r="G3071" t="s">
        <v>8220</v>
      </c>
      <c r="H3071" t="s">
        <v>8223</v>
      </c>
      <c r="I3071" t="s">
        <v>8245</v>
      </c>
      <c r="J3071">
        <v>1418587234</v>
      </c>
      <c r="K3071" s="9">
        <f>(J3071/86400) + DATE(1970,1,1)</f>
        <v>41987.833726851852</v>
      </c>
      <c r="L3071">
        <v>1415995234</v>
      </c>
      <c r="M3071" s="9">
        <f>(L3071/86400) + DATE(1970,1,1)</f>
        <v>41957.833726851852</v>
      </c>
      <c r="N3071" s="18">
        <f>YEAR(M3071)</f>
        <v>2014</v>
      </c>
      <c r="O3071" s="18">
        <f xml:space="preserve"> ROUND((J3071-L3071)/86400, 0)</f>
        <v>30</v>
      </c>
      <c r="P3071" t="b">
        <v>0</v>
      </c>
      <c r="Q3071">
        <v>7</v>
      </c>
      <c r="R3071" s="14">
        <f>IFERROR(ROUND(E3071/Q3071,2), "N/A")</f>
        <v>20.14</v>
      </c>
      <c r="S3071" t="b">
        <v>0</v>
      </c>
      <c r="T3071" t="s">
        <v>8275</v>
      </c>
      <c r="U3071" t="s">
        <v>8315</v>
      </c>
    </row>
    <row r="3072" spans="1:21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s="12">
        <f>ROUND(E3072/D3072, 0)</f>
        <v>0</v>
      </c>
      <c r="G3072" t="s">
        <v>8220</v>
      </c>
      <c r="H3072" t="s">
        <v>8224</v>
      </c>
      <c r="I3072" t="s">
        <v>8246</v>
      </c>
      <c r="J3072">
        <v>1481132169</v>
      </c>
      <c r="K3072" s="9">
        <f>(J3072/86400) + DATE(1970,1,1)</f>
        <v>42711.733437499999</v>
      </c>
      <c r="L3072">
        <v>1479317769</v>
      </c>
      <c r="M3072" s="9">
        <f>(L3072/86400) + DATE(1970,1,1)</f>
        <v>42690.733437499999</v>
      </c>
      <c r="N3072" s="18">
        <f>YEAR(M3072)</f>
        <v>2016</v>
      </c>
      <c r="O3072" s="18">
        <f xml:space="preserve"> ROUND((J3072-L3072)/86400, 0)</f>
        <v>21</v>
      </c>
      <c r="P3072" t="b">
        <v>0</v>
      </c>
      <c r="Q3072">
        <v>16</v>
      </c>
      <c r="R3072" s="14">
        <f>IFERROR(ROUND(E3072/Q3072,2), "N/A")</f>
        <v>20.88</v>
      </c>
      <c r="S3072" t="b">
        <v>0</v>
      </c>
      <c r="T3072" t="s">
        <v>8275</v>
      </c>
      <c r="U3072" t="s">
        <v>8315</v>
      </c>
    </row>
    <row r="3073" spans="1:21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s="12">
        <f>ROUND(E3073/D3073, 0)</f>
        <v>1</v>
      </c>
      <c r="G3073" t="s">
        <v>8220</v>
      </c>
      <c r="H3073" t="s">
        <v>8223</v>
      </c>
      <c r="I3073" t="s">
        <v>8245</v>
      </c>
      <c r="J3073">
        <v>1429595940</v>
      </c>
      <c r="K3073" s="9">
        <f>(J3073/86400) + DATE(1970,1,1)</f>
        <v>42115.249305555553</v>
      </c>
      <c r="L3073">
        <v>1428082481</v>
      </c>
      <c r="M3073" s="9">
        <f>(L3073/86400) + DATE(1970,1,1)</f>
        <v>42097.732418981483</v>
      </c>
      <c r="N3073" s="18">
        <f>YEAR(M3073)</f>
        <v>2015</v>
      </c>
      <c r="O3073" s="18">
        <f xml:space="preserve"> ROUND((J3073-L3073)/86400, 0)</f>
        <v>18</v>
      </c>
      <c r="P3073" t="b">
        <v>0</v>
      </c>
      <c r="Q3073">
        <v>117</v>
      </c>
      <c r="R3073" s="14">
        <f>IFERROR(ROUND(E3073/Q3073,2), "N/A")</f>
        <v>61.31</v>
      </c>
      <c r="S3073" t="b">
        <v>0</v>
      </c>
      <c r="T3073" t="s">
        <v>8275</v>
      </c>
      <c r="U3073" t="s">
        <v>8315</v>
      </c>
    </row>
    <row r="3074" spans="1:21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s="12">
        <f>ROUND(E3074/D3074, 0)</f>
        <v>0</v>
      </c>
      <c r="G3074" t="s">
        <v>8220</v>
      </c>
      <c r="H3074" t="s">
        <v>8223</v>
      </c>
      <c r="I3074" t="s">
        <v>8245</v>
      </c>
      <c r="J3074">
        <v>1477791960</v>
      </c>
      <c r="K3074" s="9">
        <f>(J3074/86400) + DATE(1970,1,1)</f>
        <v>42673.073611111111</v>
      </c>
      <c r="L3074">
        <v>1476549262</v>
      </c>
      <c r="M3074" s="9">
        <f>(L3074/86400) + DATE(1970,1,1)</f>
        <v>42658.690532407403</v>
      </c>
      <c r="N3074" s="18">
        <f>YEAR(M3074)</f>
        <v>2016</v>
      </c>
      <c r="O3074" s="18">
        <f xml:space="preserve"> ROUND((J3074-L3074)/86400, 0)</f>
        <v>14</v>
      </c>
      <c r="P3074" t="b">
        <v>0</v>
      </c>
      <c r="Q3074">
        <v>2</v>
      </c>
      <c r="R3074" s="14">
        <f>IFERROR(ROUND(E3074/Q3074,2), "N/A")</f>
        <v>1</v>
      </c>
      <c r="S3074" t="b">
        <v>0</v>
      </c>
      <c r="T3074" t="s">
        <v>8275</v>
      </c>
      <c r="U3074" t="s">
        <v>8315</v>
      </c>
    </row>
    <row r="3075" spans="1:21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s="12">
        <f>ROUND(E3075/D3075, 0)</f>
        <v>0</v>
      </c>
      <c r="G3075" t="s">
        <v>8220</v>
      </c>
      <c r="H3075" t="s">
        <v>8223</v>
      </c>
      <c r="I3075" t="s">
        <v>8245</v>
      </c>
      <c r="J3075">
        <v>1434309540</v>
      </c>
      <c r="K3075" s="9">
        <f>(J3075/86400) + DATE(1970,1,1)</f>
        <v>42169.804861111115</v>
      </c>
      <c r="L3075">
        <v>1429287900</v>
      </c>
      <c r="M3075" s="9">
        <f>(L3075/86400) + DATE(1970,1,1)</f>
        <v>42111.684027777781</v>
      </c>
      <c r="N3075" s="18">
        <f>YEAR(M3075)</f>
        <v>2015</v>
      </c>
      <c r="O3075" s="18">
        <f xml:space="preserve"> ROUND((J3075-L3075)/86400, 0)</f>
        <v>58</v>
      </c>
      <c r="P3075" t="b">
        <v>0</v>
      </c>
      <c r="Q3075">
        <v>7</v>
      </c>
      <c r="R3075" s="14">
        <f>IFERROR(ROUND(E3075/Q3075,2), "N/A")</f>
        <v>92.14</v>
      </c>
      <c r="S3075" t="b">
        <v>0</v>
      </c>
      <c r="T3075" t="s">
        <v>8275</v>
      </c>
      <c r="U3075" t="s">
        <v>8315</v>
      </c>
    </row>
    <row r="3076" spans="1:21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s="12">
        <f>ROUND(E3076/D3076, 0)</f>
        <v>0</v>
      </c>
      <c r="G3076" t="s">
        <v>8220</v>
      </c>
      <c r="H3076" t="s">
        <v>8229</v>
      </c>
      <c r="I3076" t="s">
        <v>8248</v>
      </c>
      <c r="J3076">
        <v>1457617359</v>
      </c>
      <c r="K3076" s="9">
        <f>(J3076/86400) + DATE(1970,1,1)</f>
        <v>42439.571284722224</v>
      </c>
      <c r="L3076">
        <v>1455025359</v>
      </c>
      <c r="M3076" s="9">
        <f>(L3076/86400) + DATE(1970,1,1)</f>
        <v>42409.571284722224</v>
      </c>
      <c r="N3076" s="18">
        <f>YEAR(M3076)</f>
        <v>2016</v>
      </c>
      <c r="O3076" s="18">
        <f xml:space="preserve"> ROUND((J3076-L3076)/86400, 0)</f>
        <v>30</v>
      </c>
      <c r="P3076" t="b">
        <v>0</v>
      </c>
      <c r="Q3076">
        <v>3</v>
      </c>
      <c r="R3076" s="14">
        <f>IFERROR(ROUND(E3076/Q3076,2), "N/A")</f>
        <v>7.33</v>
      </c>
      <c r="S3076" t="b">
        <v>0</v>
      </c>
      <c r="T3076" t="s">
        <v>8275</v>
      </c>
      <c r="U3076" t="s">
        <v>8315</v>
      </c>
    </row>
    <row r="3077" spans="1:21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s="12">
        <f>ROUND(E3077/D3077, 0)</f>
        <v>0</v>
      </c>
      <c r="G3077" t="s">
        <v>8220</v>
      </c>
      <c r="H3077" t="s">
        <v>8223</v>
      </c>
      <c r="I3077" t="s">
        <v>8245</v>
      </c>
      <c r="J3077">
        <v>1471573640</v>
      </c>
      <c r="K3077" s="9">
        <f>(J3077/86400) + DATE(1970,1,1)</f>
        <v>42601.102314814816</v>
      </c>
      <c r="L3077">
        <v>1467253640</v>
      </c>
      <c r="M3077" s="9">
        <f>(L3077/86400) + DATE(1970,1,1)</f>
        <v>42551.102314814816</v>
      </c>
      <c r="N3077" s="18">
        <f>YEAR(M3077)</f>
        <v>2016</v>
      </c>
      <c r="O3077" s="18">
        <f xml:space="preserve"> ROUND((J3077-L3077)/86400, 0)</f>
        <v>50</v>
      </c>
      <c r="P3077" t="b">
        <v>0</v>
      </c>
      <c r="Q3077">
        <v>20</v>
      </c>
      <c r="R3077" s="14">
        <f>IFERROR(ROUND(E3077/Q3077,2), "N/A")</f>
        <v>64.8</v>
      </c>
      <c r="S3077" t="b">
        <v>0</v>
      </c>
      <c r="T3077" t="s">
        <v>8275</v>
      </c>
      <c r="U3077" t="s">
        <v>8315</v>
      </c>
    </row>
    <row r="3078" spans="1:21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s="12">
        <f>ROUND(E3078/D3078, 0)</f>
        <v>0</v>
      </c>
      <c r="G3078" t="s">
        <v>8220</v>
      </c>
      <c r="H3078" t="s">
        <v>8223</v>
      </c>
      <c r="I3078" t="s">
        <v>8245</v>
      </c>
      <c r="J3078">
        <v>1444405123</v>
      </c>
      <c r="K3078" s="9">
        <f>(J3078/86400) + DATE(1970,1,1)</f>
        <v>42286.651886574073</v>
      </c>
      <c r="L3078">
        <v>1439221123</v>
      </c>
      <c r="M3078" s="9">
        <f>(L3078/86400) + DATE(1970,1,1)</f>
        <v>42226.651886574073</v>
      </c>
      <c r="N3078" s="18">
        <f>YEAR(M3078)</f>
        <v>2015</v>
      </c>
      <c r="O3078" s="18">
        <f xml:space="preserve"> ROUND((J3078-L3078)/86400, 0)</f>
        <v>60</v>
      </c>
      <c r="P3078" t="b">
        <v>0</v>
      </c>
      <c r="Q3078">
        <v>50</v>
      </c>
      <c r="R3078" s="14">
        <f>IFERROR(ROUND(E3078/Q3078,2), "N/A")</f>
        <v>30.12</v>
      </c>
      <c r="S3078" t="b">
        <v>0</v>
      </c>
      <c r="T3078" t="s">
        <v>8275</v>
      </c>
      <c r="U3078" t="s">
        <v>8315</v>
      </c>
    </row>
    <row r="3079" spans="1:21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s="12">
        <f>ROUND(E3079/D3079, 0)</f>
        <v>0</v>
      </c>
      <c r="G3079" t="s">
        <v>8220</v>
      </c>
      <c r="H3079" t="s">
        <v>8228</v>
      </c>
      <c r="I3079" t="s">
        <v>8250</v>
      </c>
      <c r="J3079">
        <v>1488495478</v>
      </c>
      <c r="K3079" s="9">
        <f>(J3079/86400) + DATE(1970,1,1)</f>
        <v>42796.956921296296</v>
      </c>
      <c r="L3079">
        <v>1485903478</v>
      </c>
      <c r="M3079" s="9">
        <f>(L3079/86400) + DATE(1970,1,1)</f>
        <v>42766.956921296296</v>
      </c>
      <c r="N3079" s="18">
        <f>YEAR(M3079)</f>
        <v>2017</v>
      </c>
      <c r="O3079" s="18">
        <f xml:space="preserve"> ROUND((J3079-L3079)/86400, 0)</f>
        <v>30</v>
      </c>
      <c r="P3079" t="b">
        <v>0</v>
      </c>
      <c r="Q3079">
        <v>2</v>
      </c>
      <c r="R3079" s="14">
        <f>IFERROR(ROUND(E3079/Q3079,2), "N/A")</f>
        <v>52.5</v>
      </c>
      <c r="S3079" t="b">
        <v>0</v>
      </c>
      <c r="T3079" t="s">
        <v>8275</v>
      </c>
      <c r="U3079" t="s">
        <v>8315</v>
      </c>
    </row>
    <row r="3080" spans="1:21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s="12">
        <f>ROUND(E3080/D3080, 0)</f>
        <v>0</v>
      </c>
      <c r="G3080" t="s">
        <v>8220</v>
      </c>
      <c r="H3080" t="s">
        <v>8223</v>
      </c>
      <c r="I3080" t="s">
        <v>8245</v>
      </c>
      <c r="J3080">
        <v>1424920795</v>
      </c>
      <c r="K3080" s="9">
        <f>(J3080/86400) + DATE(1970,1,1)</f>
        <v>42061.138831018514</v>
      </c>
      <c r="L3080">
        <v>1422328795</v>
      </c>
      <c r="M3080" s="9">
        <f>(L3080/86400) + DATE(1970,1,1)</f>
        <v>42031.138831018514</v>
      </c>
      <c r="N3080" s="18">
        <f>YEAR(M3080)</f>
        <v>2015</v>
      </c>
      <c r="O3080" s="18">
        <f xml:space="preserve"> ROUND((J3080-L3080)/86400, 0)</f>
        <v>30</v>
      </c>
      <c r="P3080" t="b">
        <v>0</v>
      </c>
      <c r="Q3080">
        <v>3</v>
      </c>
      <c r="R3080" s="14">
        <f>IFERROR(ROUND(E3080/Q3080,2), "N/A")</f>
        <v>23.67</v>
      </c>
      <c r="S3080" t="b">
        <v>0</v>
      </c>
      <c r="T3080" t="s">
        <v>8275</v>
      </c>
      <c r="U3080" t="s">
        <v>8315</v>
      </c>
    </row>
    <row r="3081" spans="1:21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s="12">
        <f>ROUND(E3081/D3081, 0)</f>
        <v>0</v>
      </c>
      <c r="G3081" t="s">
        <v>8220</v>
      </c>
      <c r="H3081" t="s">
        <v>8223</v>
      </c>
      <c r="I3081" t="s">
        <v>8245</v>
      </c>
      <c r="J3081">
        <v>1427040435</v>
      </c>
      <c r="K3081" s="9">
        <f>(J3081/86400) + DATE(1970,1,1)</f>
        <v>42085.671701388885</v>
      </c>
      <c r="L3081">
        <v>1424452035</v>
      </c>
      <c r="M3081" s="9">
        <f>(L3081/86400) + DATE(1970,1,1)</f>
        <v>42055.713368055556</v>
      </c>
      <c r="N3081" s="18">
        <f>YEAR(M3081)</f>
        <v>2015</v>
      </c>
      <c r="O3081" s="18">
        <f xml:space="preserve"> ROUND((J3081-L3081)/86400, 0)</f>
        <v>30</v>
      </c>
      <c r="P3081" t="b">
        <v>0</v>
      </c>
      <c r="Q3081">
        <v>27</v>
      </c>
      <c r="R3081" s="14">
        <f>IFERROR(ROUND(E3081/Q3081,2), "N/A")</f>
        <v>415.78</v>
      </c>
      <c r="S3081" t="b">
        <v>0</v>
      </c>
      <c r="T3081" t="s">
        <v>8275</v>
      </c>
      <c r="U3081" t="s">
        <v>8315</v>
      </c>
    </row>
    <row r="3082" spans="1:21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s="12">
        <f>ROUND(E3082/D3082, 0)</f>
        <v>0</v>
      </c>
      <c r="G3082" t="s">
        <v>8220</v>
      </c>
      <c r="H3082" t="s">
        <v>8223</v>
      </c>
      <c r="I3082" t="s">
        <v>8245</v>
      </c>
      <c r="J3082">
        <v>1419644444</v>
      </c>
      <c r="K3082" s="9">
        <f>(J3082/86400) + DATE(1970,1,1)</f>
        <v>42000.0699537037</v>
      </c>
      <c r="L3082">
        <v>1414456844</v>
      </c>
      <c r="M3082" s="9">
        <f>(L3082/86400) + DATE(1970,1,1)</f>
        <v>41940.028287037036</v>
      </c>
      <c r="N3082" s="18">
        <f>YEAR(M3082)</f>
        <v>2014</v>
      </c>
      <c r="O3082" s="18">
        <f xml:space="preserve"> ROUND((J3082-L3082)/86400, 0)</f>
        <v>60</v>
      </c>
      <c r="P3082" t="b">
        <v>0</v>
      </c>
      <c r="Q3082">
        <v>7</v>
      </c>
      <c r="R3082" s="14">
        <f>IFERROR(ROUND(E3082/Q3082,2), "N/A")</f>
        <v>53.71</v>
      </c>
      <c r="S3082" t="b">
        <v>0</v>
      </c>
      <c r="T3082" t="s">
        <v>8275</v>
      </c>
      <c r="U3082" t="s">
        <v>8315</v>
      </c>
    </row>
    <row r="3083" spans="1:21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s="12">
        <f>ROUND(E3083/D3083, 0)</f>
        <v>0</v>
      </c>
      <c r="G3083" t="s">
        <v>8220</v>
      </c>
      <c r="H3083" t="s">
        <v>8223</v>
      </c>
      <c r="I3083" t="s">
        <v>8245</v>
      </c>
      <c r="J3083">
        <v>1442722891</v>
      </c>
      <c r="K3083" s="9">
        <f>(J3083/86400) + DATE(1970,1,1)</f>
        <v>42267.181608796294</v>
      </c>
      <c r="L3083">
        <v>1440130891</v>
      </c>
      <c r="M3083" s="9">
        <f>(L3083/86400) + DATE(1970,1,1)</f>
        <v>42237.181608796294</v>
      </c>
      <c r="N3083" s="18">
        <f>YEAR(M3083)</f>
        <v>2015</v>
      </c>
      <c r="O3083" s="18">
        <f xml:space="preserve"> ROUND((J3083-L3083)/86400, 0)</f>
        <v>30</v>
      </c>
      <c r="P3083" t="b">
        <v>0</v>
      </c>
      <c r="Q3083">
        <v>5</v>
      </c>
      <c r="R3083" s="14">
        <f>IFERROR(ROUND(E3083/Q3083,2), "N/A")</f>
        <v>420.6</v>
      </c>
      <c r="S3083" t="b">
        <v>0</v>
      </c>
      <c r="T3083" t="s">
        <v>8275</v>
      </c>
      <c r="U3083" t="s">
        <v>8315</v>
      </c>
    </row>
    <row r="3084" spans="1:21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s="12">
        <f>ROUND(E3084/D3084, 0)</f>
        <v>0</v>
      </c>
      <c r="G3084" t="s">
        <v>8220</v>
      </c>
      <c r="H3084" t="s">
        <v>8223</v>
      </c>
      <c r="I3084" t="s">
        <v>8245</v>
      </c>
      <c r="J3084">
        <v>1447628946</v>
      </c>
      <c r="K3084" s="9">
        <f>(J3084/86400) + DATE(1970,1,1)</f>
        <v>42323.96465277778</v>
      </c>
      <c r="L3084">
        <v>1445033346</v>
      </c>
      <c r="M3084" s="9">
        <f>(L3084/86400) + DATE(1970,1,1)</f>
        <v>42293.922986111109</v>
      </c>
      <c r="N3084" s="18">
        <f>YEAR(M3084)</f>
        <v>2015</v>
      </c>
      <c r="O3084" s="18">
        <f xml:space="preserve"> ROUND((J3084-L3084)/86400, 0)</f>
        <v>30</v>
      </c>
      <c r="P3084" t="b">
        <v>0</v>
      </c>
      <c r="Q3084">
        <v>0</v>
      </c>
      <c r="R3084" s="14" t="str">
        <f>IFERROR(ROUND(E3084/Q3084,2), "N/A")</f>
        <v>N/A</v>
      </c>
      <c r="S3084" t="b">
        <v>0</v>
      </c>
      <c r="T3084" t="s">
        <v>8275</v>
      </c>
      <c r="U3084" t="s">
        <v>8315</v>
      </c>
    </row>
    <row r="3085" spans="1:21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s="12">
        <f>ROUND(E3085/D3085, 0)</f>
        <v>0</v>
      </c>
      <c r="G3085" t="s">
        <v>8220</v>
      </c>
      <c r="H3085" t="s">
        <v>8223</v>
      </c>
      <c r="I3085" t="s">
        <v>8245</v>
      </c>
      <c r="J3085">
        <v>1409547600</v>
      </c>
      <c r="K3085" s="9">
        <f>(J3085/86400) + DATE(1970,1,1)</f>
        <v>41883.208333333336</v>
      </c>
      <c r="L3085">
        <v>1406986278</v>
      </c>
      <c r="M3085" s="9">
        <f>(L3085/86400) + DATE(1970,1,1)</f>
        <v>41853.563402777778</v>
      </c>
      <c r="N3085" s="18">
        <f>YEAR(M3085)</f>
        <v>2014</v>
      </c>
      <c r="O3085" s="18">
        <f xml:space="preserve"> ROUND((J3085-L3085)/86400, 0)</f>
        <v>30</v>
      </c>
      <c r="P3085" t="b">
        <v>0</v>
      </c>
      <c r="Q3085">
        <v>3</v>
      </c>
      <c r="R3085" s="14">
        <f>IFERROR(ROUND(E3085/Q3085,2), "N/A")</f>
        <v>18.670000000000002</v>
      </c>
      <c r="S3085" t="b">
        <v>0</v>
      </c>
      <c r="T3085" t="s">
        <v>8275</v>
      </c>
      <c r="U3085" t="s">
        <v>8315</v>
      </c>
    </row>
    <row r="3086" spans="1:21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s="12">
        <f>ROUND(E3086/D3086, 0)</f>
        <v>0</v>
      </c>
      <c r="G3086" t="s">
        <v>8220</v>
      </c>
      <c r="H3086" t="s">
        <v>8223</v>
      </c>
      <c r="I3086" t="s">
        <v>8245</v>
      </c>
      <c r="J3086">
        <v>1430851680</v>
      </c>
      <c r="K3086" s="9">
        <f>(J3086/86400) + DATE(1970,1,1)</f>
        <v>42129.783333333333</v>
      </c>
      <c r="L3086">
        <v>1428340931</v>
      </c>
      <c r="M3086" s="9">
        <f>(L3086/86400) + DATE(1970,1,1)</f>
        <v>42100.723738425921</v>
      </c>
      <c r="N3086" s="18">
        <f>YEAR(M3086)</f>
        <v>2015</v>
      </c>
      <c r="O3086" s="18">
        <f xml:space="preserve"> ROUND((J3086-L3086)/86400, 0)</f>
        <v>29</v>
      </c>
      <c r="P3086" t="b">
        <v>0</v>
      </c>
      <c r="Q3086">
        <v>6</v>
      </c>
      <c r="R3086" s="14">
        <f>IFERROR(ROUND(E3086/Q3086,2), "N/A")</f>
        <v>78.33</v>
      </c>
      <c r="S3086" t="b">
        <v>0</v>
      </c>
      <c r="T3086" t="s">
        <v>8275</v>
      </c>
      <c r="U3086" t="s">
        <v>8315</v>
      </c>
    </row>
    <row r="3087" spans="1:21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s="12">
        <f>ROUND(E3087/D3087, 0)</f>
        <v>0</v>
      </c>
      <c r="G3087" t="s">
        <v>8220</v>
      </c>
      <c r="H3087" t="s">
        <v>8223</v>
      </c>
      <c r="I3087" t="s">
        <v>8245</v>
      </c>
      <c r="J3087">
        <v>1443561159</v>
      </c>
      <c r="K3087" s="9">
        <f>(J3087/86400) + DATE(1970,1,1)</f>
        <v>42276.883784722224</v>
      </c>
      <c r="L3087">
        <v>1440969159</v>
      </c>
      <c r="M3087" s="9">
        <f>(L3087/86400) + DATE(1970,1,1)</f>
        <v>42246.883784722224</v>
      </c>
      <c r="N3087" s="18">
        <f>YEAR(M3087)</f>
        <v>2015</v>
      </c>
      <c r="O3087" s="18">
        <f xml:space="preserve"> ROUND((J3087-L3087)/86400, 0)</f>
        <v>30</v>
      </c>
      <c r="P3087" t="b">
        <v>0</v>
      </c>
      <c r="Q3087">
        <v>9</v>
      </c>
      <c r="R3087" s="14">
        <f>IFERROR(ROUND(E3087/Q3087,2), "N/A")</f>
        <v>67.78</v>
      </c>
      <c r="S3087" t="b">
        <v>0</v>
      </c>
      <c r="T3087" t="s">
        <v>8275</v>
      </c>
      <c r="U3087" t="s">
        <v>8315</v>
      </c>
    </row>
    <row r="3088" spans="1:21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s="12">
        <f>ROUND(E3088/D3088, 0)</f>
        <v>0</v>
      </c>
      <c r="G3088" t="s">
        <v>8220</v>
      </c>
      <c r="H3088" t="s">
        <v>8236</v>
      </c>
      <c r="I3088" t="s">
        <v>8248</v>
      </c>
      <c r="J3088">
        <v>1439827559</v>
      </c>
      <c r="K3088" s="9">
        <f>(J3088/86400) + DATE(1970,1,1)</f>
        <v>42233.67082175926</v>
      </c>
      <c r="L3088">
        <v>1434643559</v>
      </c>
      <c r="M3088" s="9">
        <f>(L3088/86400) + DATE(1970,1,1)</f>
        <v>42173.67082175926</v>
      </c>
      <c r="N3088" s="18">
        <f>YEAR(M3088)</f>
        <v>2015</v>
      </c>
      <c r="O3088" s="18">
        <f xml:space="preserve"> ROUND((J3088-L3088)/86400, 0)</f>
        <v>60</v>
      </c>
      <c r="P3088" t="b">
        <v>0</v>
      </c>
      <c r="Q3088">
        <v>3</v>
      </c>
      <c r="R3088" s="14">
        <f>IFERROR(ROUND(E3088/Q3088,2), "N/A")</f>
        <v>16.670000000000002</v>
      </c>
      <c r="S3088" t="b">
        <v>0</v>
      </c>
      <c r="T3088" t="s">
        <v>8275</v>
      </c>
      <c r="U3088" t="s">
        <v>8315</v>
      </c>
    </row>
    <row r="3089" spans="1:21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s="12">
        <f>ROUND(E3089/D3089, 0)</f>
        <v>0</v>
      </c>
      <c r="G3089" t="s">
        <v>8220</v>
      </c>
      <c r="H3089" t="s">
        <v>8223</v>
      </c>
      <c r="I3089" t="s">
        <v>8245</v>
      </c>
      <c r="J3089">
        <v>1482294990</v>
      </c>
      <c r="K3089" s="9">
        <f>(J3089/86400) + DATE(1970,1,1)</f>
        <v>42725.192013888889</v>
      </c>
      <c r="L3089">
        <v>1477107390</v>
      </c>
      <c r="M3089" s="9">
        <f>(L3089/86400) + DATE(1970,1,1)</f>
        <v>42665.150347222225</v>
      </c>
      <c r="N3089" s="18">
        <f>YEAR(M3089)</f>
        <v>2016</v>
      </c>
      <c r="O3089" s="18">
        <f xml:space="preserve"> ROUND((J3089-L3089)/86400, 0)</f>
        <v>60</v>
      </c>
      <c r="P3089" t="b">
        <v>0</v>
      </c>
      <c r="Q3089">
        <v>2</v>
      </c>
      <c r="R3089" s="14">
        <f>IFERROR(ROUND(E3089/Q3089,2), "N/A")</f>
        <v>62.5</v>
      </c>
      <c r="S3089" t="b">
        <v>0</v>
      </c>
      <c r="T3089" t="s">
        <v>8275</v>
      </c>
      <c r="U3089" t="s">
        <v>8315</v>
      </c>
    </row>
    <row r="3090" spans="1:21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s="12">
        <f>ROUND(E3090/D3090, 0)</f>
        <v>0</v>
      </c>
      <c r="G3090" t="s">
        <v>8220</v>
      </c>
      <c r="H3090" t="s">
        <v>8223</v>
      </c>
      <c r="I3090" t="s">
        <v>8245</v>
      </c>
      <c r="J3090">
        <v>1420724460</v>
      </c>
      <c r="K3090" s="9">
        <f>(J3090/86400) + DATE(1970,1,1)</f>
        <v>42012.570138888885</v>
      </c>
      <c r="L3090">
        <v>1418046247</v>
      </c>
      <c r="M3090" s="9">
        <f>(L3090/86400) + DATE(1970,1,1)</f>
        <v>41981.57230324074</v>
      </c>
      <c r="N3090" s="18">
        <f>YEAR(M3090)</f>
        <v>2014</v>
      </c>
      <c r="O3090" s="18">
        <f xml:space="preserve"> ROUND((J3090-L3090)/86400, 0)</f>
        <v>31</v>
      </c>
      <c r="P3090" t="b">
        <v>0</v>
      </c>
      <c r="Q3090">
        <v>3</v>
      </c>
      <c r="R3090" s="14">
        <f>IFERROR(ROUND(E3090/Q3090,2), "N/A")</f>
        <v>42</v>
      </c>
      <c r="S3090" t="b">
        <v>0</v>
      </c>
      <c r="T3090" t="s">
        <v>8275</v>
      </c>
      <c r="U3090" t="s">
        <v>8315</v>
      </c>
    </row>
    <row r="3091" spans="1:21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s="12">
        <f>ROUND(E3091/D3091, 0)</f>
        <v>0</v>
      </c>
      <c r="G3091" t="s">
        <v>8220</v>
      </c>
      <c r="H3091" t="s">
        <v>8223</v>
      </c>
      <c r="I3091" t="s">
        <v>8245</v>
      </c>
      <c r="J3091">
        <v>1468029540</v>
      </c>
      <c r="K3091" s="9">
        <f>(J3091/86400) + DATE(1970,1,1)</f>
        <v>42560.082638888889</v>
      </c>
      <c r="L3091">
        <v>1465304483</v>
      </c>
      <c r="M3091" s="9">
        <f>(L3091/86400) + DATE(1970,1,1)</f>
        <v>42528.542627314819</v>
      </c>
      <c r="N3091" s="18">
        <f>YEAR(M3091)</f>
        <v>2016</v>
      </c>
      <c r="O3091" s="18">
        <f xml:space="preserve"> ROUND((J3091-L3091)/86400, 0)</f>
        <v>32</v>
      </c>
      <c r="P3091" t="b">
        <v>0</v>
      </c>
      <c r="Q3091">
        <v>45</v>
      </c>
      <c r="R3091" s="14">
        <f>IFERROR(ROUND(E3091/Q3091,2), "N/A")</f>
        <v>130.09</v>
      </c>
      <c r="S3091" t="b">
        <v>0</v>
      </c>
      <c r="T3091" t="s">
        <v>8275</v>
      </c>
      <c r="U3091" t="s">
        <v>8315</v>
      </c>
    </row>
    <row r="3092" spans="1:21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s="12">
        <f>ROUND(E3092/D3092, 0)</f>
        <v>0</v>
      </c>
      <c r="G3092" t="s">
        <v>8220</v>
      </c>
      <c r="H3092" t="s">
        <v>8223</v>
      </c>
      <c r="I3092" t="s">
        <v>8245</v>
      </c>
      <c r="J3092">
        <v>1430505545</v>
      </c>
      <c r="K3092" s="9">
        <f>(J3092/86400) + DATE(1970,1,1)</f>
        <v>42125.777141203704</v>
      </c>
      <c r="L3092">
        <v>1425325145</v>
      </c>
      <c r="M3092" s="9">
        <f>(L3092/86400) + DATE(1970,1,1)</f>
        <v>42065.818807870368</v>
      </c>
      <c r="N3092" s="18">
        <f>YEAR(M3092)</f>
        <v>2015</v>
      </c>
      <c r="O3092" s="18">
        <f xml:space="preserve"> ROUND((J3092-L3092)/86400, 0)</f>
        <v>60</v>
      </c>
      <c r="P3092" t="b">
        <v>0</v>
      </c>
      <c r="Q3092">
        <v>9</v>
      </c>
      <c r="R3092" s="14">
        <f>IFERROR(ROUND(E3092/Q3092,2), "N/A")</f>
        <v>1270.22</v>
      </c>
      <c r="S3092" t="b">
        <v>0</v>
      </c>
      <c r="T3092" t="s">
        <v>8275</v>
      </c>
      <c r="U3092" t="s">
        <v>8315</v>
      </c>
    </row>
    <row r="3093" spans="1:21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s="12">
        <f>ROUND(E3093/D3093, 0)</f>
        <v>0</v>
      </c>
      <c r="G3093" t="s">
        <v>8220</v>
      </c>
      <c r="H3093" t="s">
        <v>8223</v>
      </c>
      <c r="I3093" t="s">
        <v>8245</v>
      </c>
      <c r="J3093">
        <v>1471214743</v>
      </c>
      <c r="K3093" s="9">
        <f>(J3093/86400) + DATE(1970,1,1)</f>
        <v>42596.948414351849</v>
      </c>
      <c r="L3093">
        <v>1468622743</v>
      </c>
      <c r="M3093" s="9">
        <f>(L3093/86400) + DATE(1970,1,1)</f>
        <v>42566.948414351849</v>
      </c>
      <c r="N3093" s="18">
        <f>YEAR(M3093)</f>
        <v>2016</v>
      </c>
      <c r="O3093" s="18">
        <f xml:space="preserve"> ROUND((J3093-L3093)/86400, 0)</f>
        <v>30</v>
      </c>
      <c r="P3093" t="b">
        <v>0</v>
      </c>
      <c r="Q3093">
        <v>9</v>
      </c>
      <c r="R3093" s="14">
        <f>IFERROR(ROUND(E3093/Q3093,2), "N/A")</f>
        <v>88.44</v>
      </c>
      <c r="S3093" t="b">
        <v>0</v>
      </c>
      <c r="T3093" t="s">
        <v>8275</v>
      </c>
      <c r="U3093" t="s">
        <v>8315</v>
      </c>
    </row>
    <row r="3094" spans="1:21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s="12">
        <f>ROUND(E3094/D3094, 0)</f>
        <v>0</v>
      </c>
      <c r="G3094" t="s">
        <v>8220</v>
      </c>
      <c r="H3094" t="s">
        <v>8223</v>
      </c>
      <c r="I3094" t="s">
        <v>8245</v>
      </c>
      <c r="J3094">
        <v>1444946400</v>
      </c>
      <c r="K3094" s="9">
        <f>(J3094/86400) + DATE(1970,1,1)</f>
        <v>42292.916666666672</v>
      </c>
      <c r="L3094">
        <v>1441723912</v>
      </c>
      <c r="M3094" s="9">
        <f>(L3094/86400) + DATE(1970,1,1)</f>
        <v>42255.619351851856</v>
      </c>
      <c r="N3094" s="18">
        <f>YEAR(M3094)</f>
        <v>2015</v>
      </c>
      <c r="O3094" s="18">
        <f xml:space="preserve"> ROUND((J3094-L3094)/86400, 0)</f>
        <v>37</v>
      </c>
      <c r="P3094" t="b">
        <v>0</v>
      </c>
      <c r="Q3094">
        <v>21</v>
      </c>
      <c r="R3094" s="14">
        <f>IFERROR(ROUND(E3094/Q3094,2), "N/A")</f>
        <v>56.34</v>
      </c>
      <c r="S3094" t="b">
        <v>0</v>
      </c>
      <c r="T3094" t="s">
        <v>8275</v>
      </c>
      <c r="U3094" t="s">
        <v>8315</v>
      </c>
    </row>
    <row r="3095" spans="1:21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s="12">
        <f>ROUND(E3095/D3095, 0)</f>
        <v>0</v>
      </c>
      <c r="G3095" t="s">
        <v>8220</v>
      </c>
      <c r="H3095" t="s">
        <v>8228</v>
      </c>
      <c r="I3095" t="s">
        <v>8250</v>
      </c>
      <c r="J3095">
        <v>1401595140</v>
      </c>
      <c r="K3095" s="9">
        <f>(J3095/86400) + DATE(1970,1,1)</f>
        <v>41791.165972222225</v>
      </c>
      <c r="L3095">
        <v>1398980941</v>
      </c>
      <c r="M3095" s="9">
        <f>(L3095/86400) + DATE(1970,1,1)</f>
        <v>41760.909039351856</v>
      </c>
      <c r="N3095" s="18">
        <f>YEAR(M3095)</f>
        <v>2014</v>
      </c>
      <c r="O3095" s="18">
        <f xml:space="preserve"> ROUND((J3095-L3095)/86400, 0)</f>
        <v>30</v>
      </c>
      <c r="P3095" t="b">
        <v>0</v>
      </c>
      <c r="Q3095">
        <v>17</v>
      </c>
      <c r="R3095" s="14">
        <f>IFERROR(ROUND(E3095/Q3095,2), "N/A")</f>
        <v>53.53</v>
      </c>
      <c r="S3095" t="b">
        <v>0</v>
      </c>
      <c r="T3095" t="s">
        <v>8275</v>
      </c>
      <c r="U3095" t="s">
        <v>8315</v>
      </c>
    </row>
    <row r="3096" spans="1:21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s="12">
        <f>ROUND(E3096/D3096, 0)</f>
        <v>0</v>
      </c>
      <c r="G3096" t="s">
        <v>8220</v>
      </c>
      <c r="H3096" t="s">
        <v>8223</v>
      </c>
      <c r="I3096" t="s">
        <v>8245</v>
      </c>
      <c r="J3096">
        <v>1442775956</v>
      </c>
      <c r="K3096" s="9">
        <f>(J3096/86400) + DATE(1970,1,1)</f>
        <v>42267.795787037037</v>
      </c>
      <c r="L3096">
        <v>1437591956</v>
      </c>
      <c r="M3096" s="9">
        <f>(L3096/86400) + DATE(1970,1,1)</f>
        <v>42207.795787037037</v>
      </c>
      <c r="N3096" s="18">
        <f>YEAR(M3096)</f>
        <v>2015</v>
      </c>
      <c r="O3096" s="18">
        <f xml:space="preserve"> ROUND((J3096-L3096)/86400, 0)</f>
        <v>60</v>
      </c>
      <c r="P3096" t="b">
        <v>0</v>
      </c>
      <c r="Q3096">
        <v>1</v>
      </c>
      <c r="R3096" s="14">
        <f>IFERROR(ROUND(E3096/Q3096,2), "N/A")</f>
        <v>25</v>
      </c>
      <c r="S3096" t="b">
        <v>0</v>
      </c>
      <c r="T3096" t="s">
        <v>8275</v>
      </c>
      <c r="U3096" t="s">
        <v>8315</v>
      </c>
    </row>
    <row r="3097" spans="1:21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s="12">
        <f>ROUND(E3097/D3097, 0)</f>
        <v>0</v>
      </c>
      <c r="G3097" t="s">
        <v>8220</v>
      </c>
      <c r="H3097" t="s">
        <v>8223</v>
      </c>
      <c r="I3097" t="s">
        <v>8245</v>
      </c>
      <c r="J3097">
        <v>1470011780</v>
      </c>
      <c r="K3097" s="9">
        <f>(J3097/86400) + DATE(1970,1,1)</f>
        <v>42583.025231481486</v>
      </c>
      <c r="L3097">
        <v>1464827780</v>
      </c>
      <c r="M3097" s="9">
        <f>(L3097/86400) + DATE(1970,1,1)</f>
        <v>42523.025231481486</v>
      </c>
      <c r="N3097" s="18">
        <f>YEAR(M3097)</f>
        <v>2016</v>
      </c>
      <c r="O3097" s="18">
        <f xml:space="preserve"> ROUND((J3097-L3097)/86400, 0)</f>
        <v>60</v>
      </c>
      <c r="P3097" t="b">
        <v>0</v>
      </c>
      <c r="Q3097">
        <v>1</v>
      </c>
      <c r="R3097" s="14">
        <f>IFERROR(ROUND(E3097/Q3097,2), "N/A")</f>
        <v>50</v>
      </c>
      <c r="S3097" t="b">
        <v>0</v>
      </c>
      <c r="T3097" t="s">
        <v>8275</v>
      </c>
      <c r="U3097" t="s">
        <v>8315</v>
      </c>
    </row>
    <row r="3098" spans="1:21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s="12">
        <f>ROUND(E3098/D3098, 0)</f>
        <v>0</v>
      </c>
      <c r="G3098" t="s">
        <v>8220</v>
      </c>
      <c r="H3098" t="s">
        <v>8223</v>
      </c>
      <c r="I3098" t="s">
        <v>8245</v>
      </c>
      <c r="J3098">
        <v>1432151326</v>
      </c>
      <c r="K3098" s="9">
        <f>(J3098/86400) + DATE(1970,1,1)</f>
        <v>42144.825532407413</v>
      </c>
      <c r="L3098">
        <v>1429559326</v>
      </c>
      <c r="M3098" s="9">
        <f>(L3098/86400) + DATE(1970,1,1)</f>
        <v>42114.825532407413</v>
      </c>
      <c r="N3098" s="18">
        <f>YEAR(M3098)</f>
        <v>2015</v>
      </c>
      <c r="O3098" s="18">
        <f xml:space="preserve"> ROUND((J3098-L3098)/86400, 0)</f>
        <v>30</v>
      </c>
      <c r="P3098" t="b">
        <v>0</v>
      </c>
      <c r="Q3098">
        <v>14</v>
      </c>
      <c r="R3098" s="14">
        <f>IFERROR(ROUND(E3098/Q3098,2), "N/A")</f>
        <v>56.79</v>
      </c>
      <c r="S3098" t="b">
        <v>0</v>
      </c>
      <c r="T3098" t="s">
        <v>8275</v>
      </c>
      <c r="U3098" t="s">
        <v>8315</v>
      </c>
    </row>
    <row r="3099" spans="1:21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s="12">
        <f>ROUND(E3099/D3099, 0)</f>
        <v>0</v>
      </c>
      <c r="G3099" t="s">
        <v>8220</v>
      </c>
      <c r="H3099" t="s">
        <v>8224</v>
      </c>
      <c r="I3099" t="s">
        <v>8246</v>
      </c>
      <c r="J3099">
        <v>1475848800</v>
      </c>
      <c r="K3099" s="9">
        <f>(J3099/86400) + DATE(1970,1,1)</f>
        <v>42650.583333333328</v>
      </c>
      <c r="L3099">
        <v>1474027501</v>
      </c>
      <c r="M3099" s="9">
        <f>(L3099/86400) + DATE(1970,1,1)</f>
        <v>42629.503483796296</v>
      </c>
      <c r="N3099" s="18">
        <f>YEAR(M3099)</f>
        <v>2016</v>
      </c>
      <c r="O3099" s="18">
        <f xml:space="preserve"> ROUND((J3099-L3099)/86400, 0)</f>
        <v>21</v>
      </c>
      <c r="P3099" t="b">
        <v>0</v>
      </c>
      <c r="Q3099">
        <v>42</v>
      </c>
      <c r="R3099" s="14">
        <f>IFERROR(ROUND(E3099/Q3099,2), "N/A")</f>
        <v>40.83</v>
      </c>
      <c r="S3099" t="b">
        <v>0</v>
      </c>
      <c r="T3099" t="s">
        <v>8275</v>
      </c>
      <c r="U3099" t="s">
        <v>8315</v>
      </c>
    </row>
    <row r="3100" spans="1:21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s="12">
        <f>ROUND(E3100/D3100, 0)</f>
        <v>0</v>
      </c>
      <c r="G3100" t="s">
        <v>8220</v>
      </c>
      <c r="H3100" t="s">
        <v>8223</v>
      </c>
      <c r="I3100" t="s">
        <v>8245</v>
      </c>
      <c r="J3100">
        <v>1454890620</v>
      </c>
      <c r="K3100" s="9">
        <f>(J3100/86400) + DATE(1970,1,1)</f>
        <v>42408.01180555555</v>
      </c>
      <c r="L3100">
        <v>1450724449</v>
      </c>
      <c r="M3100" s="9">
        <f>(L3100/86400) + DATE(1970,1,1)</f>
        <v>42359.792233796295</v>
      </c>
      <c r="N3100" s="18">
        <f>YEAR(M3100)</f>
        <v>2015</v>
      </c>
      <c r="O3100" s="18">
        <f xml:space="preserve"> ROUND((J3100-L3100)/86400, 0)</f>
        <v>48</v>
      </c>
      <c r="P3100" t="b">
        <v>0</v>
      </c>
      <c r="Q3100">
        <v>27</v>
      </c>
      <c r="R3100" s="14">
        <f>IFERROR(ROUND(E3100/Q3100,2), "N/A")</f>
        <v>65.11</v>
      </c>
      <c r="S3100" t="b">
        <v>0</v>
      </c>
      <c r="T3100" t="s">
        <v>8275</v>
      </c>
      <c r="U3100" t="s">
        <v>8315</v>
      </c>
    </row>
    <row r="3101" spans="1:21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s="12">
        <f>ROUND(E3101/D3101, 0)</f>
        <v>0</v>
      </c>
      <c r="G3101" t="s">
        <v>8220</v>
      </c>
      <c r="H3101" t="s">
        <v>8223</v>
      </c>
      <c r="I3101" t="s">
        <v>8245</v>
      </c>
      <c r="J3101">
        <v>1455251591</v>
      </c>
      <c r="K3101" s="9">
        <f>(J3101/86400) + DATE(1970,1,1)</f>
        <v>42412.189710648148</v>
      </c>
      <c r="L3101">
        <v>1452659591</v>
      </c>
      <c r="M3101" s="9">
        <f>(L3101/86400) + DATE(1970,1,1)</f>
        <v>42382.189710648148</v>
      </c>
      <c r="N3101" s="18">
        <f>YEAR(M3101)</f>
        <v>2016</v>
      </c>
      <c r="O3101" s="18">
        <f xml:space="preserve"> ROUND((J3101-L3101)/86400, 0)</f>
        <v>30</v>
      </c>
      <c r="P3101" t="b">
        <v>0</v>
      </c>
      <c r="Q3101">
        <v>5</v>
      </c>
      <c r="R3101" s="14">
        <f>IFERROR(ROUND(E3101/Q3101,2), "N/A")</f>
        <v>55.6</v>
      </c>
      <c r="S3101" t="b">
        <v>0</v>
      </c>
      <c r="T3101" t="s">
        <v>8275</v>
      </c>
      <c r="U3101" t="s">
        <v>8315</v>
      </c>
    </row>
    <row r="3102" spans="1:21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s="12">
        <f>ROUND(E3102/D3102, 0)</f>
        <v>0</v>
      </c>
      <c r="G3102" t="s">
        <v>8220</v>
      </c>
      <c r="H3102" t="s">
        <v>8223</v>
      </c>
      <c r="I3102" t="s">
        <v>8245</v>
      </c>
      <c r="J3102">
        <v>1413816975</v>
      </c>
      <c r="K3102" s="9">
        <f>(J3102/86400) + DATE(1970,1,1)</f>
        <v>41932.622395833336</v>
      </c>
      <c r="L3102">
        <v>1411224975</v>
      </c>
      <c r="M3102" s="9">
        <f>(L3102/86400) + DATE(1970,1,1)</f>
        <v>41902.622395833336</v>
      </c>
      <c r="N3102" s="18">
        <f>YEAR(M3102)</f>
        <v>2014</v>
      </c>
      <c r="O3102" s="18">
        <f xml:space="preserve"> ROUND((J3102-L3102)/86400, 0)</f>
        <v>30</v>
      </c>
      <c r="P3102" t="b">
        <v>0</v>
      </c>
      <c r="Q3102">
        <v>13</v>
      </c>
      <c r="R3102" s="14">
        <f>IFERROR(ROUND(E3102/Q3102,2), "N/A")</f>
        <v>140.54</v>
      </c>
      <c r="S3102" t="b">
        <v>0</v>
      </c>
      <c r="T3102" t="s">
        <v>8275</v>
      </c>
      <c r="U3102" t="s">
        <v>8315</v>
      </c>
    </row>
    <row r="3103" spans="1:21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s="12">
        <f>ROUND(E3103/D3103, 0)</f>
        <v>0</v>
      </c>
      <c r="G3103" t="s">
        <v>8220</v>
      </c>
      <c r="H3103" t="s">
        <v>8229</v>
      </c>
      <c r="I3103" t="s">
        <v>8248</v>
      </c>
      <c r="J3103">
        <v>1437033360</v>
      </c>
      <c r="K3103" s="9">
        <f>(J3103/86400) + DATE(1970,1,1)</f>
        <v>42201.330555555556</v>
      </c>
      <c r="L3103">
        <v>1434445937</v>
      </c>
      <c r="M3103" s="9">
        <f>(L3103/86400) + DATE(1970,1,1)</f>
        <v>42171.383530092593</v>
      </c>
      <c r="N3103" s="18">
        <f>YEAR(M3103)</f>
        <v>2015</v>
      </c>
      <c r="O3103" s="18">
        <f xml:space="preserve"> ROUND((J3103-L3103)/86400, 0)</f>
        <v>30</v>
      </c>
      <c r="P3103" t="b">
        <v>0</v>
      </c>
      <c r="Q3103">
        <v>12</v>
      </c>
      <c r="R3103" s="14">
        <f>IFERROR(ROUND(E3103/Q3103,2), "N/A")</f>
        <v>25</v>
      </c>
      <c r="S3103" t="b">
        <v>0</v>
      </c>
      <c r="T3103" t="s">
        <v>8275</v>
      </c>
      <c r="U3103" t="s">
        <v>8315</v>
      </c>
    </row>
    <row r="3104" spans="1:21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s="12">
        <f>ROUND(E3104/D3104, 0)</f>
        <v>0</v>
      </c>
      <c r="G3104" t="s">
        <v>8220</v>
      </c>
      <c r="H3104" t="s">
        <v>8224</v>
      </c>
      <c r="I3104" t="s">
        <v>8246</v>
      </c>
      <c r="J3104">
        <v>1471939818</v>
      </c>
      <c r="K3104" s="9">
        <f>(J3104/86400) + DATE(1970,1,1)</f>
        <v>42605.340486111112</v>
      </c>
      <c r="L3104">
        <v>1467619818</v>
      </c>
      <c r="M3104" s="9">
        <f>(L3104/86400) + DATE(1970,1,1)</f>
        <v>42555.340486111112</v>
      </c>
      <c r="N3104" s="18">
        <f>YEAR(M3104)</f>
        <v>2016</v>
      </c>
      <c r="O3104" s="18">
        <f xml:space="preserve"> ROUND((J3104-L3104)/86400, 0)</f>
        <v>50</v>
      </c>
      <c r="P3104" t="b">
        <v>0</v>
      </c>
      <c r="Q3104">
        <v>90</v>
      </c>
      <c r="R3104" s="14">
        <f>IFERROR(ROUND(E3104/Q3104,2), "N/A")</f>
        <v>69.53</v>
      </c>
      <c r="S3104" t="b">
        <v>0</v>
      </c>
      <c r="T3104" t="s">
        <v>8275</v>
      </c>
      <c r="U3104" t="s">
        <v>8315</v>
      </c>
    </row>
    <row r="3105" spans="1:21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s="12">
        <f>ROUND(E3105/D3105, 0)</f>
        <v>0</v>
      </c>
      <c r="G3105" t="s">
        <v>8220</v>
      </c>
      <c r="H3105" t="s">
        <v>8223</v>
      </c>
      <c r="I3105" t="s">
        <v>8245</v>
      </c>
      <c r="J3105">
        <v>1434080706</v>
      </c>
      <c r="K3105" s="9">
        <f>(J3105/86400) + DATE(1970,1,1)</f>
        <v>42167.156319444446</v>
      </c>
      <c r="L3105">
        <v>1428896706</v>
      </c>
      <c r="M3105" s="9">
        <f>(L3105/86400) + DATE(1970,1,1)</f>
        <v>42107.156319444446</v>
      </c>
      <c r="N3105" s="18">
        <f>YEAR(M3105)</f>
        <v>2015</v>
      </c>
      <c r="O3105" s="18">
        <f xml:space="preserve"> ROUND((J3105-L3105)/86400, 0)</f>
        <v>60</v>
      </c>
      <c r="P3105" t="b">
        <v>0</v>
      </c>
      <c r="Q3105">
        <v>2</v>
      </c>
      <c r="R3105" s="14">
        <f>IFERROR(ROUND(E3105/Q3105,2), "N/A")</f>
        <v>5.5</v>
      </c>
      <c r="S3105" t="b">
        <v>0</v>
      </c>
      <c r="T3105" t="s">
        <v>8275</v>
      </c>
      <c r="U3105" t="s">
        <v>8315</v>
      </c>
    </row>
    <row r="3106" spans="1:21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s="12">
        <f>ROUND(E3106/D3106, 0)</f>
        <v>0</v>
      </c>
      <c r="G3106" t="s">
        <v>8220</v>
      </c>
      <c r="H3106" t="s">
        <v>8225</v>
      </c>
      <c r="I3106" t="s">
        <v>8247</v>
      </c>
      <c r="J3106">
        <v>1422928800</v>
      </c>
      <c r="K3106" s="9">
        <f>(J3106/86400) + DATE(1970,1,1)</f>
        <v>42038.083333333328</v>
      </c>
      <c r="L3106">
        <v>1420235311</v>
      </c>
      <c r="M3106" s="9">
        <f>(L3106/86400) + DATE(1970,1,1)</f>
        <v>42006.908692129626</v>
      </c>
      <c r="N3106" s="18">
        <f>YEAR(M3106)</f>
        <v>2015</v>
      </c>
      <c r="O3106" s="18">
        <f xml:space="preserve"> ROUND((J3106-L3106)/86400, 0)</f>
        <v>31</v>
      </c>
      <c r="P3106" t="b">
        <v>0</v>
      </c>
      <c r="Q3106">
        <v>5</v>
      </c>
      <c r="R3106" s="14">
        <f>IFERROR(ROUND(E3106/Q3106,2), "N/A")</f>
        <v>237</v>
      </c>
      <c r="S3106" t="b">
        <v>0</v>
      </c>
      <c r="T3106" t="s">
        <v>8275</v>
      </c>
      <c r="U3106" t="s">
        <v>8315</v>
      </c>
    </row>
    <row r="3107" spans="1:21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s="12">
        <f>ROUND(E3107/D3107, 0)</f>
        <v>0</v>
      </c>
      <c r="G3107" t="s">
        <v>8220</v>
      </c>
      <c r="H3107" t="s">
        <v>8223</v>
      </c>
      <c r="I3107" t="s">
        <v>8245</v>
      </c>
      <c r="J3107">
        <v>1413694800</v>
      </c>
      <c r="K3107" s="9">
        <f>(J3107/86400) + DATE(1970,1,1)</f>
        <v>41931.208333333336</v>
      </c>
      <c r="L3107">
        <v>1408986916</v>
      </c>
      <c r="M3107" s="9">
        <f>(L3107/86400) + DATE(1970,1,1)</f>
        <v>41876.718935185185</v>
      </c>
      <c r="N3107" s="18">
        <f>YEAR(M3107)</f>
        <v>2014</v>
      </c>
      <c r="O3107" s="18">
        <f xml:space="preserve"> ROUND((J3107-L3107)/86400, 0)</f>
        <v>54</v>
      </c>
      <c r="P3107" t="b">
        <v>0</v>
      </c>
      <c r="Q3107">
        <v>31</v>
      </c>
      <c r="R3107" s="14">
        <f>IFERROR(ROUND(E3107/Q3107,2), "N/A")</f>
        <v>79.87</v>
      </c>
      <c r="S3107" t="b">
        <v>0</v>
      </c>
      <c r="T3107" t="s">
        <v>8275</v>
      </c>
      <c r="U3107" t="s">
        <v>8315</v>
      </c>
    </row>
    <row r="3108" spans="1:21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s="12">
        <f>ROUND(E3108/D3108, 0)</f>
        <v>0</v>
      </c>
      <c r="G3108" t="s">
        <v>8220</v>
      </c>
      <c r="H3108" t="s">
        <v>8224</v>
      </c>
      <c r="I3108" t="s">
        <v>8246</v>
      </c>
      <c r="J3108">
        <v>1442440800</v>
      </c>
      <c r="K3108" s="9">
        <f>(J3108/86400) + DATE(1970,1,1)</f>
        <v>42263.916666666672</v>
      </c>
      <c r="L3108">
        <v>1440497876</v>
      </c>
      <c r="M3108" s="9">
        <f>(L3108/86400) + DATE(1970,1,1)</f>
        <v>42241.429120370369</v>
      </c>
      <c r="N3108" s="18">
        <f>YEAR(M3108)</f>
        <v>2015</v>
      </c>
      <c r="O3108" s="18">
        <f xml:space="preserve"> ROUND((J3108-L3108)/86400, 0)</f>
        <v>22</v>
      </c>
      <c r="P3108" t="b">
        <v>0</v>
      </c>
      <c r="Q3108">
        <v>4</v>
      </c>
      <c r="R3108" s="14">
        <f>IFERROR(ROUND(E3108/Q3108,2), "N/A")</f>
        <v>10.25</v>
      </c>
      <c r="S3108" t="b">
        <v>0</v>
      </c>
      <c r="T3108" t="s">
        <v>8275</v>
      </c>
      <c r="U3108" t="s">
        <v>8315</v>
      </c>
    </row>
    <row r="3109" spans="1:21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s="12">
        <f>ROUND(E3109/D3109, 0)</f>
        <v>0</v>
      </c>
      <c r="G3109" t="s">
        <v>8220</v>
      </c>
      <c r="H3109" t="s">
        <v>8223</v>
      </c>
      <c r="I3109" t="s">
        <v>8245</v>
      </c>
      <c r="J3109">
        <v>1431372751</v>
      </c>
      <c r="K3109" s="9">
        <f>(J3109/86400) + DATE(1970,1,1)</f>
        <v>42135.814247685186</v>
      </c>
      <c r="L3109">
        <v>1430767951</v>
      </c>
      <c r="M3109" s="9">
        <f>(L3109/86400) + DATE(1970,1,1)</f>
        <v>42128.814247685186</v>
      </c>
      <c r="N3109" s="18">
        <f>YEAR(M3109)</f>
        <v>2015</v>
      </c>
      <c r="O3109" s="18">
        <f xml:space="preserve"> ROUND((J3109-L3109)/86400, 0)</f>
        <v>7</v>
      </c>
      <c r="P3109" t="b">
        <v>0</v>
      </c>
      <c r="Q3109">
        <v>29</v>
      </c>
      <c r="R3109" s="14">
        <f>IFERROR(ROUND(E3109/Q3109,2), "N/A")</f>
        <v>272.58999999999997</v>
      </c>
      <c r="S3109" t="b">
        <v>0</v>
      </c>
      <c r="T3109" t="s">
        <v>8275</v>
      </c>
      <c r="U3109" t="s">
        <v>8315</v>
      </c>
    </row>
    <row r="3110" spans="1:21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s="12">
        <f>ROUND(E3110/D3110, 0)</f>
        <v>0</v>
      </c>
      <c r="G3110" t="s">
        <v>8220</v>
      </c>
      <c r="H3110" t="s">
        <v>8223</v>
      </c>
      <c r="I3110" t="s">
        <v>8245</v>
      </c>
      <c r="J3110">
        <v>1430234394</v>
      </c>
      <c r="K3110" s="9">
        <f>(J3110/86400) + DATE(1970,1,1)</f>
        <v>42122.638819444444</v>
      </c>
      <c r="L3110">
        <v>1425053994</v>
      </c>
      <c r="M3110" s="9">
        <f>(L3110/86400) + DATE(1970,1,1)</f>
        <v>42062.680486111116</v>
      </c>
      <c r="N3110" s="18">
        <f>YEAR(M3110)</f>
        <v>2015</v>
      </c>
      <c r="O3110" s="18">
        <f xml:space="preserve"> ROUND((J3110-L3110)/86400, 0)</f>
        <v>60</v>
      </c>
      <c r="P3110" t="b">
        <v>0</v>
      </c>
      <c r="Q3110">
        <v>2</v>
      </c>
      <c r="R3110" s="14">
        <f>IFERROR(ROUND(E3110/Q3110,2), "N/A")</f>
        <v>13</v>
      </c>
      <c r="S3110" t="b">
        <v>0</v>
      </c>
      <c r="T3110" t="s">
        <v>8275</v>
      </c>
      <c r="U3110" t="s">
        <v>8315</v>
      </c>
    </row>
    <row r="3111" spans="1:21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s="12">
        <f>ROUND(E3111/D3111, 0)</f>
        <v>0</v>
      </c>
      <c r="G3111" t="s">
        <v>8220</v>
      </c>
      <c r="H3111" t="s">
        <v>8223</v>
      </c>
      <c r="I3111" t="s">
        <v>8245</v>
      </c>
      <c r="J3111">
        <v>1409194810</v>
      </c>
      <c r="K3111" s="9">
        <f>(J3111/86400) + DATE(1970,1,1)</f>
        <v>41879.125115740739</v>
      </c>
      <c r="L3111">
        <v>1406170810</v>
      </c>
      <c r="M3111" s="9">
        <f>(L3111/86400) + DATE(1970,1,1)</f>
        <v>41844.125115740739</v>
      </c>
      <c r="N3111" s="18">
        <f>YEAR(M3111)</f>
        <v>2014</v>
      </c>
      <c r="O3111" s="18">
        <f xml:space="preserve"> ROUND((J3111-L3111)/86400, 0)</f>
        <v>35</v>
      </c>
      <c r="P3111" t="b">
        <v>0</v>
      </c>
      <c r="Q3111">
        <v>114</v>
      </c>
      <c r="R3111" s="14">
        <f>IFERROR(ROUND(E3111/Q3111,2), "N/A")</f>
        <v>58.18</v>
      </c>
      <c r="S3111" t="b">
        <v>0</v>
      </c>
      <c r="T3111" t="s">
        <v>8275</v>
      </c>
      <c r="U3111" t="s">
        <v>8315</v>
      </c>
    </row>
    <row r="3112" spans="1:21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s="12">
        <f>ROUND(E3112/D3112, 0)</f>
        <v>0</v>
      </c>
      <c r="G3112" t="s">
        <v>8220</v>
      </c>
      <c r="H3112" t="s">
        <v>8223</v>
      </c>
      <c r="I3112" t="s">
        <v>8245</v>
      </c>
      <c r="J3112">
        <v>1487465119</v>
      </c>
      <c r="K3112" s="9">
        <f>(J3112/86400) + DATE(1970,1,1)</f>
        <v>42785.031469907408</v>
      </c>
      <c r="L3112">
        <v>1484009119</v>
      </c>
      <c r="M3112" s="9">
        <f>(L3112/86400) + DATE(1970,1,1)</f>
        <v>42745.031469907408</v>
      </c>
      <c r="N3112" s="18">
        <f>YEAR(M3112)</f>
        <v>2017</v>
      </c>
      <c r="O3112" s="18">
        <f xml:space="preserve"> ROUND((J3112-L3112)/86400, 0)</f>
        <v>40</v>
      </c>
      <c r="P3112" t="b">
        <v>0</v>
      </c>
      <c r="Q3112">
        <v>1</v>
      </c>
      <c r="R3112" s="14">
        <f>IFERROR(ROUND(E3112/Q3112,2), "N/A")</f>
        <v>10</v>
      </c>
      <c r="S3112" t="b">
        <v>0</v>
      </c>
      <c r="T3112" t="s">
        <v>8275</v>
      </c>
      <c r="U3112" t="s">
        <v>8315</v>
      </c>
    </row>
    <row r="3113" spans="1:21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s="12">
        <f>ROUND(E3113/D3113, 0)</f>
        <v>0</v>
      </c>
      <c r="G3113" t="s">
        <v>8220</v>
      </c>
      <c r="H3113" t="s">
        <v>8223</v>
      </c>
      <c r="I3113" t="s">
        <v>8245</v>
      </c>
      <c r="J3113">
        <v>1412432220</v>
      </c>
      <c r="K3113" s="9">
        <f>(J3113/86400) + DATE(1970,1,1)</f>
        <v>41916.595138888893</v>
      </c>
      <c r="L3113">
        <v>1409753820</v>
      </c>
      <c r="M3113" s="9">
        <f>(L3113/86400) + DATE(1970,1,1)</f>
        <v>41885.595138888893</v>
      </c>
      <c r="N3113" s="18">
        <f>YEAR(M3113)</f>
        <v>2014</v>
      </c>
      <c r="O3113" s="18">
        <f xml:space="preserve"> ROUND((J3113-L3113)/86400, 0)</f>
        <v>31</v>
      </c>
      <c r="P3113" t="b">
        <v>0</v>
      </c>
      <c r="Q3113">
        <v>76</v>
      </c>
      <c r="R3113" s="14">
        <f>IFERROR(ROUND(E3113/Q3113,2), "N/A")</f>
        <v>70.11</v>
      </c>
      <c r="S3113" t="b">
        <v>0</v>
      </c>
      <c r="T3113" t="s">
        <v>8275</v>
      </c>
      <c r="U3113" t="s">
        <v>8315</v>
      </c>
    </row>
    <row r="3114" spans="1:21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s="12">
        <f>ROUND(E3114/D3114, 0)</f>
        <v>0</v>
      </c>
      <c r="G3114" t="s">
        <v>8220</v>
      </c>
      <c r="H3114" t="s">
        <v>8223</v>
      </c>
      <c r="I3114" t="s">
        <v>8245</v>
      </c>
      <c r="J3114">
        <v>1477968934</v>
      </c>
      <c r="K3114" s="9">
        <f>(J3114/86400) + DATE(1970,1,1)</f>
        <v>42675.121921296297</v>
      </c>
      <c r="L3114">
        <v>1472784934</v>
      </c>
      <c r="M3114" s="9">
        <f>(L3114/86400) + DATE(1970,1,1)</f>
        <v>42615.121921296297</v>
      </c>
      <c r="N3114" s="18">
        <f>YEAR(M3114)</f>
        <v>2016</v>
      </c>
      <c r="O3114" s="18">
        <f xml:space="preserve"> ROUND((J3114-L3114)/86400, 0)</f>
        <v>60</v>
      </c>
      <c r="P3114" t="b">
        <v>0</v>
      </c>
      <c r="Q3114">
        <v>9</v>
      </c>
      <c r="R3114" s="14">
        <f>IFERROR(ROUND(E3114/Q3114,2), "N/A")</f>
        <v>57.89</v>
      </c>
      <c r="S3114" t="b">
        <v>0</v>
      </c>
      <c r="T3114" t="s">
        <v>8275</v>
      </c>
      <c r="U3114" t="s">
        <v>8315</v>
      </c>
    </row>
    <row r="3115" spans="1:21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s="12">
        <f>ROUND(E3115/D3115, 0)</f>
        <v>0</v>
      </c>
      <c r="G3115" t="s">
        <v>8220</v>
      </c>
      <c r="H3115" t="s">
        <v>8223</v>
      </c>
      <c r="I3115" t="s">
        <v>8245</v>
      </c>
      <c r="J3115">
        <v>1429291982</v>
      </c>
      <c r="K3115" s="9">
        <f>(J3115/86400) + DATE(1970,1,1)</f>
        <v>42111.731273148151</v>
      </c>
      <c r="L3115">
        <v>1426699982</v>
      </c>
      <c r="M3115" s="9">
        <f>(L3115/86400) + DATE(1970,1,1)</f>
        <v>42081.731273148151</v>
      </c>
      <c r="N3115" s="18">
        <f>YEAR(M3115)</f>
        <v>2015</v>
      </c>
      <c r="O3115" s="18">
        <f xml:space="preserve"> ROUND((J3115-L3115)/86400, 0)</f>
        <v>30</v>
      </c>
      <c r="P3115" t="b">
        <v>0</v>
      </c>
      <c r="Q3115">
        <v>37</v>
      </c>
      <c r="R3115" s="14">
        <f>IFERROR(ROUND(E3115/Q3115,2), "N/A")</f>
        <v>125.27</v>
      </c>
      <c r="S3115" t="b">
        <v>0</v>
      </c>
      <c r="T3115" t="s">
        <v>8275</v>
      </c>
      <c r="U3115" t="s">
        <v>8315</v>
      </c>
    </row>
    <row r="3116" spans="1:21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s="12">
        <f>ROUND(E3116/D3116, 0)</f>
        <v>0</v>
      </c>
      <c r="G3116" t="s">
        <v>8220</v>
      </c>
      <c r="H3116" t="s">
        <v>8223</v>
      </c>
      <c r="I3116" t="s">
        <v>8245</v>
      </c>
      <c r="J3116">
        <v>1411312250</v>
      </c>
      <c r="K3116" s="9">
        <f>(J3116/86400) + DATE(1970,1,1)</f>
        <v>41903.632523148146</v>
      </c>
      <c r="L3116">
        <v>1406128250</v>
      </c>
      <c r="M3116" s="9">
        <f>(L3116/86400) + DATE(1970,1,1)</f>
        <v>41843.632523148146</v>
      </c>
      <c r="N3116" s="18">
        <f>YEAR(M3116)</f>
        <v>2014</v>
      </c>
      <c r="O3116" s="18">
        <f xml:space="preserve"> ROUND((J3116-L3116)/86400, 0)</f>
        <v>60</v>
      </c>
      <c r="P3116" t="b">
        <v>0</v>
      </c>
      <c r="Q3116">
        <v>0</v>
      </c>
      <c r="R3116" s="14" t="str">
        <f>IFERROR(ROUND(E3116/Q3116,2), "N/A")</f>
        <v>N/A</v>
      </c>
      <c r="S3116" t="b">
        <v>0</v>
      </c>
      <c r="T3116" t="s">
        <v>8275</v>
      </c>
      <c r="U3116" t="s">
        <v>8315</v>
      </c>
    </row>
    <row r="3117" spans="1:21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s="12">
        <f>ROUND(E3117/D3117, 0)</f>
        <v>0</v>
      </c>
      <c r="G3117" t="s">
        <v>8220</v>
      </c>
      <c r="H3117" t="s">
        <v>8234</v>
      </c>
      <c r="I3117" t="s">
        <v>8254</v>
      </c>
      <c r="J3117">
        <v>1465123427</v>
      </c>
      <c r="K3117" s="9">
        <f>(J3117/86400) + DATE(1970,1,1)</f>
        <v>42526.447071759263</v>
      </c>
      <c r="L3117">
        <v>1462531427</v>
      </c>
      <c r="M3117" s="9">
        <f>(L3117/86400) + DATE(1970,1,1)</f>
        <v>42496.447071759263</v>
      </c>
      <c r="N3117" s="18">
        <f>YEAR(M3117)</f>
        <v>2016</v>
      </c>
      <c r="O3117" s="18">
        <f xml:space="preserve"> ROUND((J3117-L3117)/86400, 0)</f>
        <v>30</v>
      </c>
      <c r="P3117" t="b">
        <v>0</v>
      </c>
      <c r="Q3117">
        <v>1</v>
      </c>
      <c r="R3117" s="14">
        <f>IFERROR(ROUND(E3117/Q3117,2), "N/A")</f>
        <v>300</v>
      </c>
      <c r="S3117" t="b">
        <v>0</v>
      </c>
      <c r="T3117" t="s">
        <v>8275</v>
      </c>
      <c r="U3117" t="s">
        <v>8315</v>
      </c>
    </row>
    <row r="3118" spans="1:21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s="12">
        <f>ROUND(E3118/D3118, 0)</f>
        <v>1</v>
      </c>
      <c r="G3118" t="s">
        <v>8220</v>
      </c>
      <c r="H3118" t="s">
        <v>8223</v>
      </c>
      <c r="I3118" t="s">
        <v>8245</v>
      </c>
      <c r="J3118">
        <v>1427890925</v>
      </c>
      <c r="K3118" s="9">
        <f>(J3118/86400) + DATE(1970,1,1)</f>
        <v>42095.515335648146</v>
      </c>
      <c r="L3118">
        <v>1426681325</v>
      </c>
      <c r="M3118" s="9">
        <f>(L3118/86400) + DATE(1970,1,1)</f>
        <v>42081.515335648146</v>
      </c>
      <c r="N3118" s="18">
        <f>YEAR(M3118)</f>
        <v>2015</v>
      </c>
      <c r="O3118" s="18">
        <f xml:space="preserve"> ROUND((J3118-L3118)/86400, 0)</f>
        <v>14</v>
      </c>
      <c r="P3118" t="b">
        <v>0</v>
      </c>
      <c r="Q3118">
        <v>10</v>
      </c>
      <c r="R3118" s="14">
        <f>IFERROR(ROUND(E3118/Q3118,2), "N/A")</f>
        <v>43</v>
      </c>
      <c r="S3118" t="b">
        <v>0</v>
      </c>
      <c r="T3118" t="s">
        <v>8275</v>
      </c>
      <c r="U3118" t="s">
        <v>8315</v>
      </c>
    </row>
    <row r="3119" spans="1:21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s="12">
        <f>ROUND(E3119/D3119, 0)</f>
        <v>0</v>
      </c>
      <c r="G3119" t="s">
        <v>8220</v>
      </c>
      <c r="H3119" t="s">
        <v>8224</v>
      </c>
      <c r="I3119" t="s">
        <v>8246</v>
      </c>
      <c r="J3119">
        <v>1464354720</v>
      </c>
      <c r="K3119" s="9">
        <f>(J3119/86400) + DATE(1970,1,1)</f>
        <v>42517.55</v>
      </c>
      <c r="L3119">
        <v>1463648360</v>
      </c>
      <c r="M3119" s="9">
        <f>(L3119/86400) + DATE(1970,1,1)</f>
        <v>42509.374537037038</v>
      </c>
      <c r="N3119" s="18">
        <f>YEAR(M3119)</f>
        <v>2016</v>
      </c>
      <c r="O3119" s="18">
        <f xml:space="preserve"> ROUND((J3119-L3119)/86400, 0)</f>
        <v>8</v>
      </c>
      <c r="P3119" t="b">
        <v>0</v>
      </c>
      <c r="Q3119">
        <v>1</v>
      </c>
      <c r="R3119" s="14">
        <f>IFERROR(ROUND(E3119/Q3119,2), "N/A")</f>
        <v>1</v>
      </c>
      <c r="S3119" t="b">
        <v>0</v>
      </c>
      <c r="T3119" t="s">
        <v>8275</v>
      </c>
      <c r="U3119" t="s">
        <v>8315</v>
      </c>
    </row>
    <row r="3120" spans="1:21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s="12">
        <f>ROUND(E3120/D3120, 0)</f>
        <v>0</v>
      </c>
      <c r="G3120" t="s">
        <v>8220</v>
      </c>
      <c r="H3120" t="s">
        <v>8234</v>
      </c>
      <c r="I3120" t="s">
        <v>8254</v>
      </c>
      <c r="J3120">
        <v>1467473723</v>
      </c>
      <c r="K3120" s="9">
        <f>(J3120/86400) + DATE(1970,1,1)</f>
        <v>42553.649571759262</v>
      </c>
      <c r="L3120">
        <v>1465832123</v>
      </c>
      <c r="M3120" s="9">
        <f>(L3120/86400) + DATE(1970,1,1)</f>
        <v>42534.649571759262</v>
      </c>
      <c r="N3120" s="18">
        <f>YEAR(M3120)</f>
        <v>2016</v>
      </c>
      <c r="O3120" s="18">
        <f xml:space="preserve"> ROUND((J3120-L3120)/86400, 0)</f>
        <v>19</v>
      </c>
      <c r="P3120" t="b">
        <v>0</v>
      </c>
      <c r="Q3120">
        <v>2</v>
      </c>
      <c r="R3120" s="14">
        <f>IFERROR(ROUND(E3120/Q3120,2), "N/A")</f>
        <v>775</v>
      </c>
      <c r="S3120" t="b">
        <v>0</v>
      </c>
      <c r="T3120" t="s">
        <v>8275</v>
      </c>
      <c r="U3120" t="s">
        <v>8315</v>
      </c>
    </row>
    <row r="3121" spans="1:21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s="12">
        <f>ROUND(E3121/D3121, 0)</f>
        <v>0</v>
      </c>
      <c r="G3121" t="s">
        <v>8220</v>
      </c>
      <c r="H3121" t="s">
        <v>8223</v>
      </c>
      <c r="I3121" t="s">
        <v>8245</v>
      </c>
      <c r="J3121">
        <v>1427414732</v>
      </c>
      <c r="K3121" s="9">
        <f>(J3121/86400) + DATE(1970,1,1)</f>
        <v>42090.003842592589</v>
      </c>
      <c r="L3121">
        <v>1424826332</v>
      </c>
      <c r="M3121" s="9">
        <f>(L3121/86400) + DATE(1970,1,1)</f>
        <v>42060.04550925926</v>
      </c>
      <c r="N3121" s="18">
        <f>YEAR(M3121)</f>
        <v>2015</v>
      </c>
      <c r="O3121" s="18">
        <f xml:space="preserve"> ROUND((J3121-L3121)/86400, 0)</f>
        <v>30</v>
      </c>
      <c r="P3121" t="b">
        <v>0</v>
      </c>
      <c r="Q3121">
        <v>1</v>
      </c>
      <c r="R3121" s="14">
        <f>IFERROR(ROUND(E3121/Q3121,2), "N/A")</f>
        <v>5</v>
      </c>
      <c r="S3121" t="b">
        <v>0</v>
      </c>
      <c r="T3121" t="s">
        <v>8275</v>
      </c>
      <c r="U3121" t="s">
        <v>8315</v>
      </c>
    </row>
    <row r="3122" spans="1:21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s="12">
        <f>ROUND(E3122/D3122, 0)</f>
        <v>0</v>
      </c>
      <c r="G3122" t="s">
        <v>8220</v>
      </c>
      <c r="H3122" t="s">
        <v>8232</v>
      </c>
      <c r="I3122" t="s">
        <v>8248</v>
      </c>
      <c r="J3122">
        <v>1462484196</v>
      </c>
      <c r="K3122" s="9">
        <f>(J3122/86400) + DATE(1970,1,1)</f>
        <v>42495.900416666671</v>
      </c>
      <c r="L3122">
        <v>1457303796</v>
      </c>
      <c r="M3122" s="9">
        <f>(L3122/86400) + DATE(1970,1,1)</f>
        <v>42435.942083333328</v>
      </c>
      <c r="N3122" s="18">
        <f>YEAR(M3122)</f>
        <v>2016</v>
      </c>
      <c r="O3122" s="18">
        <f xml:space="preserve"> ROUND((J3122-L3122)/86400, 0)</f>
        <v>60</v>
      </c>
      <c r="P3122" t="b">
        <v>0</v>
      </c>
      <c r="Q3122">
        <v>10</v>
      </c>
      <c r="R3122" s="14">
        <f>IFERROR(ROUND(E3122/Q3122,2), "N/A")</f>
        <v>12.8</v>
      </c>
      <c r="S3122" t="b">
        <v>0</v>
      </c>
      <c r="T3122" t="s">
        <v>8275</v>
      </c>
      <c r="U3122" t="s">
        <v>8315</v>
      </c>
    </row>
    <row r="3123" spans="1:21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s="12">
        <f>ROUND(E3123/D3123, 0)</f>
        <v>0</v>
      </c>
      <c r="G3123" t="s">
        <v>8219</v>
      </c>
      <c r="H3123" t="s">
        <v>8228</v>
      </c>
      <c r="I3123" t="s">
        <v>8250</v>
      </c>
      <c r="J3123">
        <v>1411748335</v>
      </c>
      <c r="K3123" s="9">
        <f>(J3123/86400) + DATE(1970,1,1)</f>
        <v>41908.679803240739</v>
      </c>
      <c r="L3123">
        <v>1406564335</v>
      </c>
      <c r="M3123" s="9">
        <f>(L3123/86400) + DATE(1970,1,1)</f>
        <v>41848.679803240739</v>
      </c>
      <c r="N3123" s="18">
        <f>YEAR(M3123)</f>
        <v>2014</v>
      </c>
      <c r="O3123" s="18">
        <f xml:space="preserve"> ROUND((J3123-L3123)/86400, 0)</f>
        <v>60</v>
      </c>
      <c r="P3123" t="b">
        <v>0</v>
      </c>
      <c r="Q3123">
        <v>1</v>
      </c>
      <c r="R3123" s="14">
        <f>IFERROR(ROUND(E3123/Q3123,2), "N/A")</f>
        <v>10</v>
      </c>
      <c r="S3123" t="b">
        <v>0</v>
      </c>
      <c r="T3123" t="s">
        <v>8275</v>
      </c>
      <c r="U3123" t="s">
        <v>8315</v>
      </c>
    </row>
    <row r="3124" spans="1:21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s="12">
        <f>ROUND(E3124/D3124, 0)</f>
        <v>1</v>
      </c>
      <c r="G3124" t="s">
        <v>8219</v>
      </c>
      <c r="H3124" t="s">
        <v>8223</v>
      </c>
      <c r="I3124" t="s">
        <v>8245</v>
      </c>
      <c r="J3124">
        <v>1478733732</v>
      </c>
      <c r="K3124" s="9">
        <f>(J3124/86400) + DATE(1970,1,1)</f>
        <v>42683.973750000005</v>
      </c>
      <c r="L3124">
        <v>1478298132</v>
      </c>
      <c r="M3124" s="9">
        <f>(L3124/86400) + DATE(1970,1,1)</f>
        <v>42678.932083333333</v>
      </c>
      <c r="N3124" s="18">
        <f>YEAR(M3124)</f>
        <v>2016</v>
      </c>
      <c r="O3124" s="18">
        <f xml:space="preserve"> ROUND((J3124-L3124)/86400, 0)</f>
        <v>5</v>
      </c>
      <c r="P3124" t="b">
        <v>0</v>
      </c>
      <c r="Q3124">
        <v>2</v>
      </c>
      <c r="R3124" s="14">
        <f>IFERROR(ROUND(E3124/Q3124,2), "N/A")</f>
        <v>58</v>
      </c>
      <c r="S3124" t="b">
        <v>0</v>
      </c>
      <c r="T3124" t="s">
        <v>8275</v>
      </c>
      <c r="U3124" t="s">
        <v>8315</v>
      </c>
    </row>
    <row r="3125" spans="1:21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s="12">
        <f>ROUND(E3125/D3125, 0)</f>
        <v>1</v>
      </c>
      <c r="G3125" t="s">
        <v>8219</v>
      </c>
      <c r="H3125" t="s">
        <v>8223</v>
      </c>
      <c r="I3125" t="s">
        <v>8245</v>
      </c>
      <c r="J3125">
        <v>1468108198</v>
      </c>
      <c r="K3125" s="9">
        <f>(J3125/86400) + DATE(1970,1,1)</f>
        <v>42560.993032407408</v>
      </c>
      <c r="L3125">
        <v>1465516198</v>
      </c>
      <c r="M3125" s="9">
        <f>(L3125/86400) + DATE(1970,1,1)</f>
        <v>42530.993032407408</v>
      </c>
      <c r="N3125" s="18">
        <f>YEAR(M3125)</f>
        <v>2016</v>
      </c>
      <c r="O3125" s="18">
        <f xml:space="preserve"> ROUND((J3125-L3125)/86400, 0)</f>
        <v>30</v>
      </c>
      <c r="P3125" t="b">
        <v>0</v>
      </c>
      <c r="Q3125">
        <v>348</v>
      </c>
      <c r="R3125" s="14">
        <f>IFERROR(ROUND(E3125/Q3125,2), "N/A")</f>
        <v>244.8</v>
      </c>
      <c r="S3125" t="b">
        <v>0</v>
      </c>
      <c r="T3125" t="s">
        <v>8275</v>
      </c>
      <c r="U3125" t="s">
        <v>8315</v>
      </c>
    </row>
    <row r="3126" spans="1:21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s="12">
        <f>ROUND(E3126/D3126, 0)</f>
        <v>0</v>
      </c>
      <c r="G3126" t="s">
        <v>8219</v>
      </c>
      <c r="H3126" t="s">
        <v>8223</v>
      </c>
      <c r="I3126" t="s">
        <v>8245</v>
      </c>
      <c r="J3126">
        <v>1422902601</v>
      </c>
      <c r="K3126" s="9">
        <f>(J3126/86400) + DATE(1970,1,1)</f>
        <v>42037.780104166668</v>
      </c>
      <c r="L3126">
        <v>1417718601</v>
      </c>
      <c r="M3126" s="9">
        <f>(L3126/86400) + DATE(1970,1,1)</f>
        <v>41977.780104166668</v>
      </c>
      <c r="N3126" s="18">
        <f>YEAR(M3126)</f>
        <v>2014</v>
      </c>
      <c r="O3126" s="18">
        <f xml:space="preserve"> ROUND((J3126-L3126)/86400, 0)</f>
        <v>60</v>
      </c>
      <c r="P3126" t="b">
        <v>0</v>
      </c>
      <c r="Q3126">
        <v>4</v>
      </c>
      <c r="R3126" s="14">
        <f>IFERROR(ROUND(E3126/Q3126,2), "N/A")</f>
        <v>6.5</v>
      </c>
      <c r="S3126" t="b">
        <v>0</v>
      </c>
      <c r="T3126" t="s">
        <v>8275</v>
      </c>
      <c r="U3126" t="s">
        <v>8315</v>
      </c>
    </row>
    <row r="3127" spans="1:21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s="12">
        <f>ROUND(E3127/D3127, 0)</f>
        <v>0</v>
      </c>
      <c r="G3127" t="s">
        <v>8219</v>
      </c>
      <c r="H3127" t="s">
        <v>8223</v>
      </c>
      <c r="I3127" t="s">
        <v>8245</v>
      </c>
      <c r="J3127">
        <v>1452142672</v>
      </c>
      <c r="K3127" s="9">
        <f>(J3127/86400) + DATE(1970,1,1)</f>
        <v>42376.20685185185</v>
      </c>
      <c r="L3127">
        <v>1449550672</v>
      </c>
      <c r="M3127" s="9">
        <f>(L3127/86400) + DATE(1970,1,1)</f>
        <v>42346.20685185185</v>
      </c>
      <c r="N3127" s="18">
        <f>YEAR(M3127)</f>
        <v>2015</v>
      </c>
      <c r="O3127" s="18">
        <f xml:space="preserve"> ROUND((J3127-L3127)/86400, 0)</f>
        <v>30</v>
      </c>
      <c r="P3127" t="b">
        <v>0</v>
      </c>
      <c r="Q3127">
        <v>0</v>
      </c>
      <c r="R3127" s="14" t="str">
        <f>IFERROR(ROUND(E3127/Q3127,2), "N/A")</f>
        <v>N/A</v>
      </c>
      <c r="S3127" t="b">
        <v>0</v>
      </c>
      <c r="T3127" t="s">
        <v>8275</v>
      </c>
      <c r="U3127" t="s">
        <v>8315</v>
      </c>
    </row>
    <row r="3128" spans="1:21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s="12">
        <f>ROUND(E3128/D3128, 0)</f>
        <v>0</v>
      </c>
      <c r="G3128" t="s">
        <v>8219</v>
      </c>
      <c r="H3128" t="s">
        <v>8223</v>
      </c>
      <c r="I3128" t="s">
        <v>8245</v>
      </c>
      <c r="J3128">
        <v>1459121162</v>
      </c>
      <c r="K3128" s="9">
        <f>(J3128/86400) + DATE(1970,1,1)</f>
        <v>42456.976412037038</v>
      </c>
      <c r="L3128">
        <v>1456532762</v>
      </c>
      <c r="M3128" s="9">
        <f>(L3128/86400) + DATE(1970,1,1)</f>
        <v>42427.018078703702</v>
      </c>
      <c r="N3128" s="18">
        <f>YEAR(M3128)</f>
        <v>2016</v>
      </c>
      <c r="O3128" s="18">
        <f xml:space="preserve"> ROUND((J3128-L3128)/86400, 0)</f>
        <v>30</v>
      </c>
      <c r="P3128" t="b">
        <v>0</v>
      </c>
      <c r="Q3128">
        <v>17</v>
      </c>
      <c r="R3128" s="14">
        <f>IFERROR(ROUND(E3128/Q3128,2), "N/A")</f>
        <v>61.18</v>
      </c>
      <c r="S3128" t="b">
        <v>0</v>
      </c>
      <c r="T3128" t="s">
        <v>8275</v>
      </c>
      <c r="U3128" t="s">
        <v>8315</v>
      </c>
    </row>
    <row r="3129" spans="1:21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s="12">
        <f>ROUND(E3129/D3129, 0)</f>
        <v>0</v>
      </c>
      <c r="G3129" t="s">
        <v>8219</v>
      </c>
      <c r="H3129" t="s">
        <v>8223</v>
      </c>
      <c r="I3129" t="s">
        <v>8245</v>
      </c>
      <c r="J3129">
        <v>1425242029</v>
      </c>
      <c r="K3129" s="9">
        <f>(J3129/86400) + DATE(1970,1,1)</f>
        <v>42064.856817129628</v>
      </c>
      <c r="L3129">
        <v>1422650029</v>
      </c>
      <c r="M3129" s="9">
        <f>(L3129/86400) + DATE(1970,1,1)</f>
        <v>42034.856817129628</v>
      </c>
      <c r="N3129" s="18">
        <f>YEAR(M3129)</f>
        <v>2015</v>
      </c>
      <c r="O3129" s="18">
        <f xml:space="preserve"> ROUND((J3129-L3129)/86400, 0)</f>
        <v>30</v>
      </c>
      <c r="P3129" t="b">
        <v>0</v>
      </c>
      <c r="Q3129">
        <v>0</v>
      </c>
      <c r="R3129" s="14" t="str">
        <f>IFERROR(ROUND(E3129/Q3129,2), "N/A")</f>
        <v>N/A</v>
      </c>
      <c r="S3129" t="b">
        <v>0</v>
      </c>
      <c r="T3129" t="s">
        <v>8275</v>
      </c>
      <c r="U3129" t="s">
        <v>8315</v>
      </c>
    </row>
    <row r="3130" spans="1:21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s="12">
        <f>ROUND(E3130/D3130, 0)</f>
        <v>1</v>
      </c>
      <c r="G3130" t="s">
        <v>8221</v>
      </c>
      <c r="H3130" t="s">
        <v>8223</v>
      </c>
      <c r="I3130" t="s">
        <v>8245</v>
      </c>
      <c r="J3130">
        <v>1489690141</v>
      </c>
      <c r="K3130" s="9">
        <f>(J3130/86400) + DATE(1970,1,1)</f>
        <v>42810.784039351856</v>
      </c>
      <c r="L3130">
        <v>1487101741</v>
      </c>
      <c r="M3130" s="9">
        <f>(L3130/86400) + DATE(1970,1,1)</f>
        <v>42780.825706018513</v>
      </c>
      <c r="N3130" s="18">
        <f>YEAR(M3130)</f>
        <v>2017</v>
      </c>
      <c r="O3130" s="18">
        <f xml:space="preserve"> ROUND((J3130-L3130)/86400, 0)</f>
        <v>30</v>
      </c>
      <c r="P3130" t="b">
        <v>0</v>
      </c>
      <c r="Q3130">
        <v>117</v>
      </c>
      <c r="R3130" s="14">
        <f>IFERROR(ROUND(E3130/Q3130,2), "N/A")</f>
        <v>139.24</v>
      </c>
      <c r="S3130" t="b">
        <v>0</v>
      </c>
      <c r="T3130" t="s">
        <v>8275</v>
      </c>
      <c r="U3130" t="s">
        <v>8276</v>
      </c>
    </row>
    <row r="3131" spans="1:21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s="12">
        <f>ROUND(E3131/D3131, 0)</f>
        <v>0</v>
      </c>
      <c r="G3131" t="s">
        <v>8221</v>
      </c>
      <c r="H3131" t="s">
        <v>8223</v>
      </c>
      <c r="I3131" t="s">
        <v>8245</v>
      </c>
      <c r="J3131">
        <v>1492542819</v>
      </c>
      <c r="K3131" s="9">
        <f>(J3131/86400) + DATE(1970,1,1)</f>
        <v>42843.801145833335</v>
      </c>
      <c r="L3131">
        <v>1489090419</v>
      </c>
      <c r="M3131" s="9">
        <f>(L3131/86400) + DATE(1970,1,1)</f>
        <v>42803.842812499999</v>
      </c>
      <c r="N3131" s="18">
        <f>YEAR(M3131)</f>
        <v>2017</v>
      </c>
      <c r="O3131" s="18">
        <f xml:space="preserve"> ROUND((J3131-L3131)/86400, 0)</f>
        <v>40</v>
      </c>
      <c r="P3131" t="b">
        <v>0</v>
      </c>
      <c r="Q3131">
        <v>1</v>
      </c>
      <c r="R3131" s="14">
        <f>IFERROR(ROUND(E3131/Q3131,2), "N/A")</f>
        <v>10</v>
      </c>
      <c r="S3131" t="b">
        <v>0</v>
      </c>
      <c r="T3131" t="s">
        <v>8275</v>
      </c>
      <c r="U3131" t="s">
        <v>8276</v>
      </c>
    </row>
    <row r="3132" spans="1:21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s="12">
        <f>ROUND(E3132/D3132, 0)</f>
        <v>0</v>
      </c>
      <c r="G3132" t="s">
        <v>8221</v>
      </c>
      <c r="H3132" t="s">
        <v>8223</v>
      </c>
      <c r="I3132" t="s">
        <v>8245</v>
      </c>
      <c r="J3132">
        <v>1492145940</v>
      </c>
      <c r="K3132" s="9">
        <f>(J3132/86400) + DATE(1970,1,1)</f>
        <v>42839.207638888889</v>
      </c>
      <c r="L3132">
        <v>1489504916</v>
      </c>
      <c r="M3132" s="9">
        <f>(L3132/86400) + DATE(1970,1,1)</f>
        <v>42808.640231481477</v>
      </c>
      <c r="N3132" s="18">
        <f>YEAR(M3132)</f>
        <v>2017</v>
      </c>
      <c r="O3132" s="18">
        <f xml:space="preserve"> ROUND((J3132-L3132)/86400, 0)</f>
        <v>31</v>
      </c>
      <c r="P3132" t="b">
        <v>0</v>
      </c>
      <c r="Q3132">
        <v>4</v>
      </c>
      <c r="R3132" s="14">
        <f>IFERROR(ROUND(E3132/Q3132,2), "N/A")</f>
        <v>93.75</v>
      </c>
      <c r="S3132" t="b">
        <v>0</v>
      </c>
      <c r="T3132" t="s">
        <v>8275</v>
      </c>
      <c r="U3132" t="s">
        <v>8276</v>
      </c>
    </row>
    <row r="3133" spans="1:21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s="12">
        <f>ROUND(E3133/D3133, 0)</f>
        <v>0</v>
      </c>
      <c r="G3133" t="s">
        <v>8221</v>
      </c>
      <c r="H3133" t="s">
        <v>8223</v>
      </c>
      <c r="I3133" t="s">
        <v>8245</v>
      </c>
      <c r="J3133">
        <v>1491656045</v>
      </c>
      <c r="K3133" s="9">
        <f>(J3133/86400) + DATE(1970,1,1)</f>
        <v>42833.537557870368</v>
      </c>
      <c r="L3133">
        <v>1489067645</v>
      </c>
      <c r="M3133" s="9">
        <f>(L3133/86400) + DATE(1970,1,1)</f>
        <v>42803.579224537039</v>
      </c>
      <c r="N3133" s="18">
        <f>YEAR(M3133)</f>
        <v>2017</v>
      </c>
      <c r="O3133" s="18">
        <f xml:space="preserve"> ROUND((J3133-L3133)/86400, 0)</f>
        <v>30</v>
      </c>
      <c r="P3133" t="b">
        <v>0</v>
      </c>
      <c r="Q3133">
        <v>12</v>
      </c>
      <c r="R3133" s="14">
        <f>IFERROR(ROUND(E3133/Q3133,2), "N/A")</f>
        <v>53.75</v>
      </c>
      <c r="S3133" t="b">
        <v>0</v>
      </c>
      <c r="T3133" t="s">
        <v>8275</v>
      </c>
      <c r="U3133" t="s">
        <v>8276</v>
      </c>
    </row>
    <row r="3134" spans="1:21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s="12">
        <f>ROUND(E3134/D3134, 0)</f>
        <v>0</v>
      </c>
      <c r="G3134" t="s">
        <v>8221</v>
      </c>
      <c r="H3134" t="s">
        <v>8223</v>
      </c>
      <c r="I3134" t="s">
        <v>8245</v>
      </c>
      <c r="J3134">
        <v>1492759460</v>
      </c>
      <c r="K3134" s="9">
        <f>(J3134/86400) + DATE(1970,1,1)</f>
        <v>42846.308564814812</v>
      </c>
      <c r="L3134">
        <v>1487579060</v>
      </c>
      <c r="M3134" s="9">
        <f>(L3134/86400) + DATE(1970,1,1)</f>
        <v>42786.350231481483</v>
      </c>
      <c r="N3134" s="18">
        <f>YEAR(M3134)</f>
        <v>2017</v>
      </c>
      <c r="O3134" s="18">
        <f xml:space="preserve"> ROUND((J3134-L3134)/86400, 0)</f>
        <v>60</v>
      </c>
      <c r="P3134" t="b">
        <v>0</v>
      </c>
      <c r="Q3134">
        <v>1</v>
      </c>
      <c r="R3134" s="14">
        <f>IFERROR(ROUND(E3134/Q3134,2), "N/A")</f>
        <v>10</v>
      </c>
      <c r="S3134" t="b">
        <v>0</v>
      </c>
      <c r="T3134" t="s">
        <v>8275</v>
      </c>
      <c r="U3134" t="s">
        <v>8276</v>
      </c>
    </row>
    <row r="3135" spans="1:21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s="12">
        <f>ROUND(E3135/D3135, 0)</f>
        <v>1</v>
      </c>
      <c r="G3135" t="s">
        <v>8221</v>
      </c>
      <c r="H3135" t="s">
        <v>8224</v>
      </c>
      <c r="I3135" t="s">
        <v>8246</v>
      </c>
      <c r="J3135">
        <v>1490358834</v>
      </c>
      <c r="K3135" s="9">
        <f>(J3135/86400) + DATE(1970,1,1)</f>
        <v>42818.523541666669</v>
      </c>
      <c r="L3135">
        <v>1487770434</v>
      </c>
      <c r="M3135" s="9">
        <f>(L3135/86400) + DATE(1970,1,1)</f>
        <v>42788.565208333333</v>
      </c>
      <c r="N3135" s="18">
        <f>YEAR(M3135)</f>
        <v>2017</v>
      </c>
      <c r="O3135" s="18">
        <f xml:space="preserve"> ROUND((J3135-L3135)/86400, 0)</f>
        <v>30</v>
      </c>
      <c r="P3135" t="b">
        <v>0</v>
      </c>
      <c r="Q3135">
        <v>16</v>
      </c>
      <c r="R3135" s="14">
        <f>IFERROR(ROUND(E3135/Q3135,2), "N/A")</f>
        <v>33.75</v>
      </c>
      <c r="S3135" t="b">
        <v>0</v>
      </c>
      <c r="T3135" t="s">
        <v>8275</v>
      </c>
      <c r="U3135" t="s">
        <v>8276</v>
      </c>
    </row>
    <row r="3136" spans="1:21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s="12">
        <f>ROUND(E3136/D3136, 0)</f>
        <v>0</v>
      </c>
      <c r="G3136" t="s">
        <v>8221</v>
      </c>
      <c r="H3136" t="s">
        <v>8224</v>
      </c>
      <c r="I3136" t="s">
        <v>8246</v>
      </c>
      <c r="J3136">
        <v>1490631419</v>
      </c>
      <c r="K3136" s="9">
        <f>(J3136/86400) + DATE(1970,1,1)</f>
        <v>42821.678460648152</v>
      </c>
      <c r="L3136">
        <v>1488820619</v>
      </c>
      <c r="M3136" s="9">
        <f>(L3136/86400) + DATE(1970,1,1)</f>
        <v>42800.720127314809</v>
      </c>
      <c r="N3136" s="18">
        <f>YEAR(M3136)</f>
        <v>2017</v>
      </c>
      <c r="O3136" s="18">
        <f xml:space="preserve"> ROUND((J3136-L3136)/86400, 0)</f>
        <v>21</v>
      </c>
      <c r="P3136" t="b">
        <v>0</v>
      </c>
      <c r="Q3136">
        <v>12</v>
      </c>
      <c r="R3136" s="14">
        <f>IFERROR(ROUND(E3136/Q3136,2), "N/A")</f>
        <v>18.75</v>
      </c>
      <c r="S3136" t="b">
        <v>0</v>
      </c>
      <c r="T3136" t="s">
        <v>8275</v>
      </c>
      <c r="U3136" t="s">
        <v>8276</v>
      </c>
    </row>
    <row r="3137" spans="1:21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s="12">
        <f>ROUND(E3137/D3137, 0)</f>
        <v>0</v>
      </c>
      <c r="G3137" t="s">
        <v>8221</v>
      </c>
      <c r="H3137" t="s">
        <v>8223</v>
      </c>
      <c r="I3137" t="s">
        <v>8245</v>
      </c>
      <c r="J3137">
        <v>1491277121</v>
      </c>
      <c r="K3137" s="9">
        <f>(J3137/86400) + DATE(1970,1,1)</f>
        <v>42829.151863425926</v>
      </c>
      <c r="L3137">
        <v>1489376321</v>
      </c>
      <c r="M3137" s="9">
        <f>(L3137/86400) + DATE(1970,1,1)</f>
        <v>42807.151863425926</v>
      </c>
      <c r="N3137" s="18">
        <f>YEAR(M3137)</f>
        <v>2017</v>
      </c>
      <c r="O3137" s="18">
        <f xml:space="preserve"> ROUND((J3137-L3137)/86400, 0)</f>
        <v>22</v>
      </c>
      <c r="P3137" t="b">
        <v>0</v>
      </c>
      <c r="Q3137">
        <v>7</v>
      </c>
      <c r="R3137" s="14">
        <f>IFERROR(ROUND(E3137/Q3137,2), "N/A")</f>
        <v>23.14</v>
      </c>
      <c r="S3137" t="b">
        <v>0</v>
      </c>
      <c r="T3137" t="s">
        <v>8275</v>
      </c>
      <c r="U3137" t="s">
        <v>8276</v>
      </c>
    </row>
    <row r="3138" spans="1:21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s="12">
        <f>ROUND(E3138/D3138, 0)</f>
        <v>1</v>
      </c>
      <c r="G3138" t="s">
        <v>8221</v>
      </c>
      <c r="H3138" t="s">
        <v>8224</v>
      </c>
      <c r="I3138" t="s">
        <v>8246</v>
      </c>
      <c r="J3138">
        <v>1491001140</v>
      </c>
      <c r="K3138" s="9">
        <f>(J3138/86400) + DATE(1970,1,1)</f>
        <v>42825.957638888889</v>
      </c>
      <c r="L3138">
        <v>1487847954</v>
      </c>
      <c r="M3138" s="9">
        <f>(L3138/86400) + DATE(1970,1,1)</f>
        <v>42789.462430555555</v>
      </c>
      <c r="N3138" s="18">
        <f>YEAR(M3138)</f>
        <v>2017</v>
      </c>
      <c r="O3138" s="18">
        <f xml:space="preserve"> ROUND((J3138-L3138)/86400, 0)</f>
        <v>36</v>
      </c>
      <c r="P3138" t="b">
        <v>0</v>
      </c>
      <c r="Q3138">
        <v>22</v>
      </c>
      <c r="R3138" s="14">
        <f>IFERROR(ROUND(E3138/Q3138,2), "N/A")</f>
        <v>29.05</v>
      </c>
      <c r="S3138" t="b">
        <v>0</v>
      </c>
      <c r="T3138" t="s">
        <v>8275</v>
      </c>
      <c r="U3138" t="s">
        <v>8276</v>
      </c>
    </row>
    <row r="3139" spans="1:21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s="12">
        <f>ROUND(E3139/D3139, 0)</f>
        <v>0</v>
      </c>
      <c r="G3139" t="s">
        <v>8221</v>
      </c>
      <c r="H3139" t="s">
        <v>8223</v>
      </c>
      <c r="I3139" t="s">
        <v>8245</v>
      </c>
      <c r="J3139">
        <v>1493838720</v>
      </c>
      <c r="K3139" s="9">
        <f>(J3139/86400) + DATE(1970,1,1)</f>
        <v>42858.8</v>
      </c>
      <c r="L3139">
        <v>1489439669</v>
      </c>
      <c r="M3139" s="9">
        <f>(L3139/86400) + DATE(1970,1,1)</f>
        <v>42807.885057870371</v>
      </c>
      <c r="N3139" s="18">
        <f>YEAR(M3139)</f>
        <v>2017</v>
      </c>
      <c r="O3139" s="18">
        <f xml:space="preserve"> ROUND((J3139-L3139)/86400, 0)</f>
        <v>51</v>
      </c>
      <c r="P3139" t="b">
        <v>0</v>
      </c>
      <c r="Q3139">
        <v>1</v>
      </c>
      <c r="R3139" s="14">
        <f>IFERROR(ROUND(E3139/Q3139,2), "N/A")</f>
        <v>50</v>
      </c>
      <c r="S3139" t="b">
        <v>0</v>
      </c>
      <c r="T3139" t="s">
        <v>8275</v>
      </c>
      <c r="U3139" t="s">
        <v>8276</v>
      </c>
    </row>
    <row r="3140" spans="1:21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s="12">
        <f>ROUND(E3140/D3140, 0)</f>
        <v>0</v>
      </c>
      <c r="G3140" t="s">
        <v>8221</v>
      </c>
      <c r="H3140" t="s">
        <v>8224</v>
      </c>
      <c r="I3140" t="s">
        <v>8246</v>
      </c>
      <c r="J3140">
        <v>1491233407</v>
      </c>
      <c r="K3140" s="9">
        <f>(J3140/86400) + DATE(1970,1,1)</f>
        <v>42828.645914351851</v>
      </c>
      <c r="L3140">
        <v>1489591807</v>
      </c>
      <c r="M3140" s="9">
        <f>(L3140/86400) + DATE(1970,1,1)</f>
        <v>42809.645914351851</v>
      </c>
      <c r="N3140" s="18">
        <f>YEAR(M3140)</f>
        <v>2017</v>
      </c>
      <c r="O3140" s="18">
        <f xml:space="preserve"> ROUND((J3140-L3140)/86400, 0)</f>
        <v>19</v>
      </c>
      <c r="P3140" t="b">
        <v>0</v>
      </c>
      <c r="Q3140">
        <v>0</v>
      </c>
      <c r="R3140" s="14" t="str">
        <f>IFERROR(ROUND(E3140/Q3140,2), "N/A")</f>
        <v>N/A</v>
      </c>
      <c r="S3140" t="b">
        <v>0</v>
      </c>
      <c r="T3140" t="s">
        <v>8275</v>
      </c>
      <c r="U3140" t="s">
        <v>8276</v>
      </c>
    </row>
    <row r="3141" spans="1:21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s="12">
        <f>ROUND(E3141/D3141, 0)</f>
        <v>0</v>
      </c>
      <c r="G3141" t="s">
        <v>8221</v>
      </c>
      <c r="H3141" t="s">
        <v>8237</v>
      </c>
      <c r="I3141" t="s">
        <v>8255</v>
      </c>
      <c r="J3141">
        <v>1490416380</v>
      </c>
      <c r="K3141" s="9">
        <f>(J3141/86400) + DATE(1970,1,1)</f>
        <v>42819.189583333333</v>
      </c>
      <c r="L3141">
        <v>1487485760</v>
      </c>
      <c r="M3141" s="9">
        <f>(L3141/86400) + DATE(1970,1,1)</f>
        <v>42785.270370370374</v>
      </c>
      <c r="N3141" s="18">
        <f>YEAR(M3141)</f>
        <v>2017</v>
      </c>
      <c r="O3141" s="18">
        <f xml:space="preserve"> ROUND((J3141-L3141)/86400, 0)</f>
        <v>34</v>
      </c>
      <c r="P3141" t="b">
        <v>0</v>
      </c>
      <c r="Q3141">
        <v>6</v>
      </c>
      <c r="R3141" s="14">
        <f>IFERROR(ROUND(E3141/Q3141,2), "N/A")</f>
        <v>450</v>
      </c>
      <c r="S3141" t="b">
        <v>0</v>
      </c>
      <c r="T3141" t="s">
        <v>8275</v>
      </c>
      <c r="U3141" t="s">
        <v>8276</v>
      </c>
    </row>
    <row r="3142" spans="1:21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s="12">
        <f>ROUND(E3142/D3142, 0)</f>
        <v>0</v>
      </c>
      <c r="G3142" t="s">
        <v>8221</v>
      </c>
      <c r="H3142" t="s">
        <v>8229</v>
      </c>
      <c r="I3142" t="s">
        <v>8248</v>
      </c>
      <c r="J3142">
        <v>1491581703</v>
      </c>
      <c r="K3142" s="9">
        <f>(J3142/86400) + DATE(1970,1,1)</f>
        <v>42832.677118055552</v>
      </c>
      <c r="L3142">
        <v>1488993303</v>
      </c>
      <c r="M3142" s="9">
        <f>(L3142/86400) + DATE(1970,1,1)</f>
        <v>42802.718784722223</v>
      </c>
      <c r="N3142" s="18">
        <f>YEAR(M3142)</f>
        <v>2017</v>
      </c>
      <c r="O3142" s="18">
        <f xml:space="preserve"> ROUND((J3142-L3142)/86400, 0)</f>
        <v>30</v>
      </c>
      <c r="P3142" t="b">
        <v>0</v>
      </c>
      <c r="Q3142">
        <v>4</v>
      </c>
      <c r="R3142" s="14">
        <f>IFERROR(ROUND(E3142/Q3142,2), "N/A")</f>
        <v>24</v>
      </c>
      <c r="S3142" t="b">
        <v>0</v>
      </c>
      <c r="T3142" t="s">
        <v>8275</v>
      </c>
      <c r="U3142" t="s">
        <v>8276</v>
      </c>
    </row>
    <row r="3143" spans="1:21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s="12">
        <f>ROUND(E3143/D3143, 0)</f>
        <v>1</v>
      </c>
      <c r="G3143" t="s">
        <v>8221</v>
      </c>
      <c r="H3143" t="s">
        <v>8232</v>
      </c>
      <c r="I3143" t="s">
        <v>8248</v>
      </c>
      <c r="J3143">
        <v>1492372800</v>
      </c>
      <c r="K3143" s="9">
        <f>(J3143/86400) + DATE(1970,1,1)</f>
        <v>42841.833333333328</v>
      </c>
      <c r="L3143">
        <v>1488823488</v>
      </c>
      <c r="M3143" s="9">
        <f>(L3143/86400) + DATE(1970,1,1)</f>
        <v>42800.753333333334</v>
      </c>
      <c r="N3143" s="18">
        <f>YEAR(M3143)</f>
        <v>2017</v>
      </c>
      <c r="O3143" s="18">
        <f xml:space="preserve"> ROUND((J3143-L3143)/86400, 0)</f>
        <v>41</v>
      </c>
      <c r="P3143" t="b">
        <v>0</v>
      </c>
      <c r="Q3143">
        <v>8</v>
      </c>
      <c r="R3143" s="14">
        <f>IFERROR(ROUND(E3143/Q3143,2), "N/A")</f>
        <v>32.25</v>
      </c>
      <c r="S3143" t="b">
        <v>0</v>
      </c>
      <c r="T3143" t="s">
        <v>8275</v>
      </c>
      <c r="U3143" t="s">
        <v>8276</v>
      </c>
    </row>
    <row r="3144" spans="1:21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s="12">
        <f>ROUND(E3144/D3144, 0)</f>
        <v>0</v>
      </c>
      <c r="G3144" t="s">
        <v>8221</v>
      </c>
      <c r="H3144" t="s">
        <v>8224</v>
      </c>
      <c r="I3144" t="s">
        <v>8246</v>
      </c>
      <c r="J3144">
        <v>1489922339</v>
      </c>
      <c r="K3144" s="9">
        <f>(J3144/86400) + DATE(1970,1,1)</f>
        <v>42813.471516203703</v>
      </c>
      <c r="L3144">
        <v>1487333939</v>
      </c>
      <c r="M3144" s="9">
        <f>(L3144/86400) + DATE(1970,1,1)</f>
        <v>42783.513182870374</v>
      </c>
      <c r="N3144" s="18">
        <f>YEAR(M3144)</f>
        <v>2017</v>
      </c>
      <c r="O3144" s="18">
        <f xml:space="preserve"> ROUND((J3144-L3144)/86400, 0)</f>
        <v>30</v>
      </c>
      <c r="P3144" t="b">
        <v>0</v>
      </c>
      <c r="Q3144">
        <v>3</v>
      </c>
      <c r="R3144" s="14">
        <f>IFERROR(ROUND(E3144/Q3144,2), "N/A")</f>
        <v>15</v>
      </c>
      <c r="S3144" t="b">
        <v>0</v>
      </c>
      <c r="T3144" t="s">
        <v>8275</v>
      </c>
      <c r="U3144" t="s">
        <v>8276</v>
      </c>
    </row>
    <row r="3145" spans="1:21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s="12">
        <f>ROUND(E3145/D3145, 0)</f>
        <v>0</v>
      </c>
      <c r="G3145" t="s">
        <v>8221</v>
      </c>
      <c r="H3145" t="s">
        <v>8224</v>
      </c>
      <c r="I3145" t="s">
        <v>8246</v>
      </c>
      <c r="J3145">
        <v>1491726956</v>
      </c>
      <c r="K3145" s="9">
        <f>(J3145/86400) + DATE(1970,1,1)</f>
        <v>42834.358287037037</v>
      </c>
      <c r="L3145">
        <v>1489480556</v>
      </c>
      <c r="M3145" s="9">
        <f>(L3145/86400) + DATE(1970,1,1)</f>
        <v>42808.358287037037</v>
      </c>
      <c r="N3145" s="18">
        <f>YEAR(M3145)</f>
        <v>2017</v>
      </c>
      <c r="O3145" s="18">
        <f xml:space="preserve"> ROUND((J3145-L3145)/86400, 0)</f>
        <v>26</v>
      </c>
      <c r="P3145" t="b">
        <v>0</v>
      </c>
      <c r="Q3145">
        <v>0</v>
      </c>
      <c r="R3145" s="14" t="str">
        <f>IFERROR(ROUND(E3145/Q3145,2), "N/A")</f>
        <v>N/A</v>
      </c>
      <c r="S3145" t="b">
        <v>0</v>
      </c>
      <c r="T3145" t="s">
        <v>8275</v>
      </c>
      <c r="U3145" t="s">
        <v>8276</v>
      </c>
    </row>
    <row r="3146" spans="1:21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s="12">
        <f>ROUND(E3146/D3146, 0)</f>
        <v>1</v>
      </c>
      <c r="G3146" t="s">
        <v>8221</v>
      </c>
      <c r="H3146" t="s">
        <v>8223</v>
      </c>
      <c r="I3146" t="s">
        <v>8245</v>
      </c>
      <c r="J3146">
        <v>1489903200</v>
      </c>
      <c r="K3146" s="9">
        <f>(J3146/86400) + DATE(1970,1,1)</f>
        <v>42813.25</v>
      </c>
      <c r="L3146">
        <v>1488459307</v>
      </c>
      <c r="M3146" s="9">
        <f>(L3146/86400) + DATE(1970,1,1)</f>
        <v>42796.538275462968</v>
      </c>
      <c r="N3146" s="18">
        <f>YEAR(M3146)</f>
        <v>2017</v>
      </c>
      <c r="O3146" s="18">
        <f xml:space="preserve"> ROUND((J3146-L3146)/86400, 0)</f>
        <v>17</v>
      </c>
      <c r="P3146" t="b">
        <v>0</v>
      </c>
      <c r="Q3146">
        <v>30</v>
      </c>
      <c r="R3146" s="14">
        <f>IFERROR(ROUND(E3146/Q3146,2), "N/A")</f>
        <v>251.33</v>
      </c>
      <c r="S3146" t="b">
        <v>0</v>
      </c>
      <c r="T3146" t="s">
        <v>8275</v>
      </c>
      <c r="U3146" t="s">
        <v>8276</v>
      </c>
    </row>
    <row r="3147" spans="1:21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s="12">
        <f>ROUND(E3147/D3147, 0)</f>
        <v>0</v>
      </c>
      <c r="G3147" t="s">
        <v>8221</v>
      </c>
      <c r="H3147" t="s">
        <v>8223</v>
      </c>
      <c r="I3147" t="s">
        <v>8245</v>
      </c>
      <c r="J3147">
        <v>1490659134</v>
      </c>
      <c r="K3147" s="9">
        <f>(J3147/86400) + DATE(1970,1,1)</f>
        <v>42821.999236111107</v>
      </c>
      <c r="L3147">
        <v>1485478734</v>
      </c>
      <c r="M3147" s="9">
        <f>(L3147/86400) + DATE(1970,1,1)</f>
        <v>42762.040902777779</v>
      </c>
      <c r="N3147" s="18">
        <f>YEAR(M3147)</f>
        <v>2017</v>
      </c>
      <c r="O3147" s="18">
        <f xml:space="preserve"> ROUND((J3147-L3147)/86400, 0)</f>
        <v>60</v>
      </c>
      <c r="P3147" t="b">
        <v>0</v>
      </c>
      <c r="Q3147">
        <v>0</v>
      </c>
      <c r="R3147" s="14" t="str">
        <f>IFERROR(ROUND(E3147/Q3147,2), "N/A")</f>
        <v>N/A</v>
      </c>
      <c r="S3147" t="b">
        <v>0</v>
      </c>
      <c r="T3147" t="s">
        <v>8275</v>
      </c>
      <c r="U3147" t="s">
        <v>8276</v>
      </c>
    </row>
    <row r="3148" spans="1:21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s="12">
        <f>ROUND(E3148/D3148, 0)</f>
        <v>0</v>
      </c>
      <c r="G3148" t="s">
        <v>8221</v>
      </c>
      <c r="H3148" t="s">
        <v>8237</v>
      </c>
      <c r="I3148" t="s">
        <v>8255</v>
      </c>
      <c r="J3148">
        <v>1492356166</v>
      </c>
      <c r="K3148" s="9">
        <f>(J3148/86400) + DATE(1970,1,1)</f>
        <v>42841.640810185185</v>
      </c>
      <c r="L3148">
        <v>1488471766</v>
      </c>
      <c r="M3148" s="9">
        <f>(L3148/86400) + DATE(1970,1,1)</f>
        <v>42796.682476851856</v>
      </c>
      <c r="N3148" s="18">
        <f>YEAR(M3148)</f>
        <v>2017</v>
      </c>
      <c r="O3148" s="18">
        <f xml:space="preserve"> ROUND((J3148-L3148)/86400, 0)</f>
        <v>45</v>
      </c>
      <c r="P3148" t="b">
        <v>0</v>
      </c>
      <c r="Q3148">
        <v>12</v>
      </c>
      <c r="R3148" s="14">
        <f>IFERROR(ROUND(E3148/Q3148,2), "N/A")</f>
        <v>437.5</v>
      </c>
      <c r="S3148" t="b">
        <v>0</v>
      </c>
      <c r="T3148" t="s">
        <v>8275</v>
      </c>
      <c r="U3148" t="s">
        <v>8276</v>
      </c>
    </row>
    <row r="3149" spans="1:21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s="12">
        <f>ROUND(E3149/D3149, 0)</f>
        <v>1</v>
      </c>
      <c r="G3149" t="s">
        <v>8218</v>
      </c>
      <c r="H3149" t="s">
        <v>8223</v>
      </c>
      <c r="I3149" t="s">
        <v>8245</v>
      </c>
      <c r="J3149">
        <v>1415319355</v>
      </c>
      <c r="K3149" s="9">
        <f>(J3149/86400) + DATE(1970,1,1)</f>
        <v>41950.011053240742</v>
      </c>
      <c r="L3149">
        <v>1411859755</v>
      </c>
      <c r="M3149" s="9">
        <f>(L3149/86400) + DATE(1970,1,1)</f>
        <v>41909.96938657407</v>
      </c>
      <c r="N3149" s="18">
        <f>YEAR(M3149)</f>
        <v>2014</v>
      </c>
      <c r="O3149" s="18">
        <f xml:space="preserve"> ROUND((J3149-L3149)/86400, 0)</f>
        <v>40</v>
      </c>
      <c r="P3149" t="b">
        <v>1</v>
      </c>
      <c r="Q3149">
        <v>213</v>
      </c>
      <c r="R3149" s="14">
        <f>IFERROR(ROUND(E3149/Q3149,2), "N/A")</f>
        <v>110.35</v>
      </c>
      <c r="S3149" t="b">
        <v>1</v>
      </c>
      <c r="T3149" t="s">
        <v>8275</v>
      </c>
      <c r="U3149" t="s">
        <v>8276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s="12">
        <f>ROUND(E3150/D3150, 0)</f>
        <v>1</v>
      </c>
      <c r="G3150" t="s">
        <v>8218</v>
      </c>
      <c r="H3150" t="s">
        <v>8223</v>
      </c>
      <c r="I3150" t="s">
        <v>8245</v>
      </c>
      <c r="J3150">
        <v>1412136000</v>
      </c>
      <c r="K3150" s="9">
        <f>(J3150/86400) + DATE(1970,1,1)</f>
        <v>41913.166666666664</v>
      </c>
      <c r="L3150">
        <v>1410278284</v>
      </c>
      <c r="M3150" s="9">
        <f>(L3150/86400) + DATE(1970,1,1)</f>
        <v>41891.665324074071</v>
      </c>
      <c r="N3150" s="18">
        <f>YEAR(M3150)</f>
        <v>2014</v>
      </c>
      <c r="O3150" s="18">
        <f xml:space="preserve"> ROUND((J3150-L3150)/86400, 0)</f>
        <v>22</v>
      </c>
      <c r="P3150" t="b">
        <v>1</v>
      </c>
      <c r="Q3150">
        <v>57</v>
      </c>
      <c r="R3150" s="14">
        <f>IFERROR(ROUND(E3150/Q3150,2), "N/A")</f>
        <v>41.42</v>
      </c>
      <c r="S3150" t="b">
        <v>1</v>
      </c>
      <c r="T3150" t="s">
        <v>8275</v>
      </c>
      <c r="U3150" t="s">
        <v>8276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s="12">
        <f>ROUND(E3151/D3151, 0)</f>
        <v>1</v>
      </c>
      <c r="G3151" t="s">
        <v>8218</v>
      </c>
      <c r="H3151" t="s">
        <v>8223</v>
      </c>
      <c r="I3151" t="s">
        <v>8245</v>
      </c>
      <c r="J3151">
        <v>1354845600</v>
      </c>
      <c r="K3151" s="9">
        <f>(J3151/86400) + DATE(1970,1,1)</f>
        <v>41250.083333333336</v>
      </c>
      <c r="L3151">
        <v>1352766300</v>
      </c>
      <c r="M3151" s="9">
        <f>(L3151/86400) + DATE(1970,1,1)</f>
        <v>41226.017361111109</v>
      </c>
      <c r="N3151" s="18">
        <f>YEAR(M3151)</f>
        <v>2012</v>
      </c>
      <c r="O3151" s="18">
        <f xml:space="preserve"> ROUND((J3151-L3151)/86400, 0)</f>
        <v>24</v>
      </c>
      <c r="P3151" t="b">
        <v>1</v>
      </c>
      <c r="Q3151">
        <v>25</v>
      </c>
      <c r="R3151" s="14">
        <f>IFERROR(ROUND(E3151/Q3151,2), "N/A")</f>
        <v>52</v>
      </c>
      <c r="S3151" t="b">
        <v>1</v>
      </c>
      <c r="T3151" t="s">
        <v>8275</v>
      </c>
      <c r="U3151" t="s">
        <v>8276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s="12">
        <f>ROUND(E3152/D3152, 0)</f>
        <v>1</v>
      </c>
      <c r="G3152" t="s">
        <v>8218</v>
      </c>
      <c r="H3152" t="s">
        <v>8223</v>
      </c>
      <c r="I3152" t="s">
        <v>8245</v>
      </c>
      <c r="J3152">
        <v>1295928000</v>
      </c>
      <c r="K3152" s="9">
        <f>(J3152/86400) + DATE(1970,1,1)</f>
        <v>40568.166666666664</v>
      </c>
      <c r="L3152">
        <v>1288160403</v>
      </c>
      <c r="M3152" s="9">
        <f>(L3152/86400) + DATE(1970,1,1)</f>
        <v>40478.263923611114</v>
      </c>
      <c r="N3152" s="18">
        <f>YEAR(M3152)</f>
        <v>2010</v>
      </c>
      <c r="O3152" s="18">
        <f xml:space="preserve"> ROUND((J3152-L3152)/86400, 0)</f>
        <v>90</v>
      </c>
      <c r="P3152" t="b">
        <v>1</v>
      </c>
      <c r="Q3152">
        <v>104</v>
      </c>
      <c r="R3152" s="14">
        <f>IFERROR(ROUND(E3152/Q3152,2), "N/A")</f>
        <v>33.99</v>
      </c>
      <c r="S3152" t="b">
        <v>1</v>
      </c>
      <c r="T3152" t="s">
        <v>8275</v>
      </c>
      <c r="U3152" t="s">
        <v>8276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s="12">
        <f>ROUND(E3153/D3153, 0)</f>
        <v>1</v>
      </c>
      <c r="G3153" t="s">
        <v>8218</v>
      </c>
      <c r="H3153" t="s">
        <v>8223</v>
      </c>
      <c r="I3153" t="s">
        <v>8245</v>
      </c>
      <c r="J3153">
        <v>1410379774</v>
      </c>
      <c r="K3153" s="9">
        <f>(J3153/86400) + DATE(1970,1,1)</f>
        <v>41892.83997685185</v>
      </c>
      <c r="L3153">
        <v>1407787774</v>
      </c>
      <c r="M3153" s="9">
        <f>(L3153/86400) + DATE(1970,1,1)</f>
        <v>41862.83997685185</v>
      </c>
      <c r="N3153" s="18">
        <f>YEAR(M3153)</f>
        <v>2014</v>
      </c>
      <c r="O3153" s="18">
        <f xml:space="preserve"> ROUND((J3153-L3153)/86400, 0)</f>
        <v>30</v>
      </c>
      <c r="P3153" t="b">
        <v>1</v>
      </c>
      <c r="Q3153">
        <v>34</v>
      </c>
      <c r="R3153" s="14">
        <f>IFERROR(ROUND(E3153/Q3153,2), "N/A")</f>
        <v>103.35</v>
      </c>
      <c r="S3153" t="b">
        <v>1</v>
      </c>
      <c r="T3153" t="s">
        <v>8275</v>
      </c>
      <c r="U3153" t="s">
        <v>8276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s="12">
        <f>ROUND(E3154/D3154, 0)</f>
        <v>1</v>
      </c>
      <c r="G3154" t="s">
        <v>8218</v>
      </c>
      <c r="H3154" t="s">
        <v>8224</v>
      </c>
      <c r="I3154" t="s">
        <v>8246</v>
      </c>
      <c r="J3154">
        <v>1383425367</v>
      </c>
      <c r="K3154" s="9">
        <f>(J3154/86400) + DATE(1970,1,1)</f>
        <v>41580.867673611108</v>
      </c>
      <c r="L3154">
        <v>1380833367</v>
      </c>
      <c r="M3154" s="9">
        <f>(L3154/86400) + DATE(1970,1,1)</f>
        <v>41550.867673611108</v>
      </c>
      <c r="N3154" s="18">
        <f>YEAR(M3154)</f>
        <v>2013</v>
      </c>
      <c r="O3154" s="18">
        <f xml:space="preserve"> ROUND((J3154-L3154)/86400, 0)</f>
        <v>30</v>
      </c>
      <c r="P3154" t="b">
        <v>1</v>
      </c>
      <c r="Q3154">
        <v>67</v>
      </c>
      <c r="R3154" s="14">
        <f>IFERROR(ROUND(E3154/Q3154,2), "N/A")</f>
        <v>34.79</v>
      </c>
      <c r="S3154" t="b">
        <v>1</v>
      </c>
      <c r="T3154" t="s">
        <v>8275</v>
      </c>
      <c r="U3154" t="s">
        <v>8276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s="12">
        <f>ROUND(E3155/D3155, 0)</f>
        <v>3</v>
      </c>
      <c r="G3155" t="s">
        <v>8218</v>
      </c>
      <c r="H3155" t="s">
        <v>8223</v>
      </c>
      <c r="I3155" t="s">
        <v>8245</v>
      </c>
      <c r="J3155">
        <v>1304225940</v>
      </c>
      <c r="K3155" s="9">
        <f>(J3155/86400) + DATE(1970,1,1)</f>
        <v>40664.207638888889</v>
      </c>
      <c r="L3155">
        <v>1301542937</v>
      </c>
      <c r="M3155" s="9">
        <f>(L3155/86400) + DATE(1970,1,1)</f>
        <v>40633.154363425929</v>
      </c>
      <c r="N3155" s="18">
        <f>YEAR(M3155)</f>
        <v>2011</v>
      </c>
      <c r="O3155" s="18">
        <f xml:space="preserve"> ROUND((J3155-L3155)/86400, 0)</f>
        <v>31</v>
      </c>
      <c r="P3155" t="b">
        <v>1</v>
      </c>
      <c r="Q3155">
        <v>241</v>
      </c>
      <c r="R3155" s="14">
        <f>IFERROR(ROUND(E3155/Q3155,2), "N/A")</f>
        <v>41.77</v>
      </c>
      <c r="S3155" t="b">
        <v>1</v>
      </c>
      <c r="T3155" t="s">
        <v>8275</v>
      </c>
      <c r="U3155" t="s">
        <v>8276</v>
      </c>
    </row>
    <row r="3156" spans="1:21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s="12">
        <f>ROUND(E3156/D3156, 0)</f>
        <v>1</v>
      </c>
      <c r="G3156" t="s">
        <v>8218</v>
      </c>
      <c r="H3156" t="s">
        <v>8223</v>
      </c>
      <c r="I3156" t="s">
        <v>8245</v>
      </c>
      <c r="J3156">
        <v>1333310458</v>
      </c>
      <c r="K3156" s="9">
        <f>(J3156/86400) + DATE(1970,1,1)</f>
        <v>41000.834004629629</v>
      </c>
      <c r="L3156">
        <v>1330722058</v>
      </c>
      <c r="M3156" s="9">
        <f>(L3156/86400) + DATE(1970,1,1)</f>
        <v>40970.875671296293</v>
      </c>
      <c r="N3156" s="18">
        <f>YEAR(M3156)</f>
        <v>2012</v>
      </c>
      <c r="O3156" s="18">
        <f xml:space="preserve"> ROUND((J3156-L3156)/86400, 0)</f>
        <v>30</v>
      </c>
      <c r="P3156" t="b">
        <v>1</v>
      </c>
      <c r="Q3156">
        <v>123</v>
      </c>
      <c r="R3156" s="14">
        <f>IFERROR(ROUND(E3156/Q3156,2), "N/A")</f>
        <v>64.27</v>
      </c>
      <c r="S3156" t="b">
        <v>1</v>
      </c>
      <c r="T3156" t="s">
        <v>8275</v>
      </c>
      <c r="U3156" t="s">
        <v>8276</v>
      </c>
    </row>
    <row r="3157" spans="1:21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s="12">
        <f>ROUND(E3157/D3157, 0)</f>
        <v>2</v>
      </c>
      <c r="G3157" t="s">
        <v>8218</v>
      </c>
      <c r="H3157" t="s">
        <v>8224</v>
      </c>
      <c r="I3157" t="s">
        <v>8246</v>
      </c>
      <c r="J3157">
        <v>1356004725</v>
      </c>
      <c r="K3157" s="9">
        <f>(J3157/86400) + DATE(1970,1,1)</f>
        <v>41263.499131944445</v>
      </c>
      <c r="L3157">
        <v>1353412725</v>
      </c>
      <c r="M3157" s="9">
        <f>(L3157/86400) + DATE(1970,1,1)</f>
        <v>41233.499131944445</v>
      </c>
      <c r="N3157" s="18">
        <f>YEAR(M3157)</f>
        <v>2012</v>
      </c>
      <c r="O3157" s="18">
        <f xml:space="preserve"> ROUND((J3157-L3157)/86400, 0)</f>
        <v>30</v>
      </c>
      <c r="P3157" t="b">
        <v>1</v>
      </c>
      <c r="Q3157">
        <v>302</v>
      </c>
      <c r="R3157" s="14">
        <f>IFERROR(ROUND(E3157/Q3157,2), "N/A")</f>
        <v>31.21</v>
      </c>
      <c r="S3157" t="b">
        <v>1</v>
      </c>
      <c r="T3157" t="s">
        <v>8275</v>
      </c>
      <c r="U3157" t="s">
        <v>8276</v>
      </c>
    </row>
    <row r="3158" spans="1:21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s="12">
        <f>ROUND(E3158/D3158, 0)</f>
        <v>1</v>
      </c>
      <c r="G3158" t="s">
        <v>8218</v>
      </c>
      <c r="H3158" t="s">
        <v>8223</v>
      </c>
      <c r="I3158" t="s">
        <v>8245</v>
      </c>
      <c r="J3158">
        <v>1338591144</v>
      </c>
      <c r="K3158" s="9">
        <f>(J3158/86400) + DATE(1970,1,1)</f>
        <v>41061.953055555554</v>
      </c>
      <c r="L3158">
        <v>1335567144</v>
      </c>
      <c r="M3158" s="9">
        <f>(L3158/86400) + DATE(1970,1,1)</f>
        <v>41026.953055555554</v>
      </c>
      <c r="N3158" s="18">
        <f>YEAR(M3158)</f>
        <v>2012</v>
      </c>
      <c r="O3158" s="18">
        <f xml:space="preserve"> ROUND((J3158-L3158)/86400, 0)</f>
        <v>35</v>
      </c>
      <c r="P3158" t="b">
        <v>1</v>
      </c>
      <c r="Q3158">
        <v>89</v>
      </c>
      <c r="R3158" s="14">
        <f>IFERROR(ROUND(E3158/Q3158,2), "N/A")</f>
        <v>62.92</v>
      </c>
      <c r="S3158" t="b">
        <v>1</v>
      </c>
      <c r="T3158" t="s">
        <v>8275</v>
      </c>
      <c r="U3158" t="s">
        <v>8276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s="12">
        <f>ROUND(E3159/D3159, 0)</f>
        <v>1</v>
      </c>
      <c r="G3159" t="s">
        <v>8218</v>
      </c>
      <c r="H3159" t="s">
        <v>8223</v>
      </c>
      <c r="I3159" t="s">
        <v>8245</v>
      </c>
      <c r="J3159">
        <v>1405746000</v>
      </c>
      <c r="K3159" s="9">
        <f>(J3159/86400) + DATE(1970,1,1)</f>
        <v>41839.208333333336</v>
      </c>
      <c r="L3159">
        <v>1404932105</v>
      </c>
      <c r="M3159" s="9">
        <f>(L3159/86400) + DATE(1970,1,1)</f>
        <v>41829.788252314815</v>
      </c>
      <c r="N3159" s="18">
        <f>YEAR(M3159)</f>
        <v>2014</v>
      </c>
      <c r="O3159" s="18">
        <f xml:space="preserve"> ROUND((J3159-L3159)/86400, 0)</f>
        <v>9</v>
      </c>
      <c r="P3159" t="b">
        <v>1</v>
      </c>
      <c r="Q3159">
        <v>41</v>
      </c>
      <c r="R3159" s="14">
        <f>IFERROR(ROUND(E3159/Q3159,2), "N/A")</f>
        <v>98.54</v>
      </c>
      <c r="S3159" t="b">
        <v>1</v>
      </c>
      <c r="T3159" t="s">
        <v>8275</v>
      </c>
      <c r="U3159" t="s">
        <v>8276</v>
      </c>
    </row>
    <row r="3160" spans="1:21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s="12">
        <f>ROUND(E3160/D3160, 0)</f>
        <v>1</v>
      </c>
      <c r="G3160" t="s">
        <v>8218</v>
      </c>
      <c r="H3160" t="s">
        <v>8223</v>
      </c>
      <c r="I3160" t="s">
        <v>8245</v>
      </c>
      <c r="J3160">
        <v>1374523752</v>
      </c>
      <c r="K3160" s="9">
        <f>(J3160/86400) + DATE(1970,1,1)</f>
        <v>41477.839722222227</v>
      </c>
      <c r="L3160">
        <v>1371931752</v>
      </c>
      <c r="M3160" s="9">
        <f>(L3160/86400) + DATE(1970,1,1)</f>
        <v>41447.839722222227</v>
      </c>
      <c r="N3160" s="18">
        <f>YEAR(M3160)</f>
        <v>2013</v>
      </c>
      <c r="O3160" s="18">
        <f xml:space="preserve"> ROUND((J3160-L3160)/86400, 0)</f>
        <v>30</v>
      </c>
      <c r="P3160" t="b">
        <v>1</v>
      </c>
      <c r="Q3160">
        <v>69</v>
      </c>
      <c r="R3160" s="14">
        <f>IFERROR(ROUND(E3160/Q3160,2), "N/A")</f>
        <v>82.61</v>
      </c>
      <c r="S3160" t="b">
        <v>1</v>
      </c>
      <c r="T3160" t="s">
        <v>8275</v>
      </c>
      <c r="U3160" t="s">
        <v>8276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s="12">
        <f>ROUND(E3161/D3161, 0)</f>
        <v>1</v>
      </c>
      <c r="G3161" t="s">
        <v>8218</v>
      </c>
      <c r="H3161" t="s">
        <v>8223</v>
      </c>
      <c r="I3161" t="s">
        <v>8245</v>
      </c>
      <c r="J3161">
        <v>1326927600</v>
      </c>
      <c r="K3161" s="9">
        <f>(J3161/86400) + DATE(1970,1,1)</f>
        <v>40926.958333333336</v>
      </c>
      <c r="L3161">
        <v>1323221761</v>
      </c>
      <c r="M3161" s="9">
        <f>(L3161/86400) + DATE(1970,1,1)</f>
        <v>40884.066678240742</v>
      </c>
      <c r="N3161" s="18">
        <f>YEAR(M3161)</f>
        <v>2011</v>
      </c>
      <c r="O3161" s="18">
        <f xml:space="preserve"> ROUND((J3161-L3161)/86400, 0)</f>
        <v>43</v>
      </c>
      <c r="P3161" t="b">
        <v>1</v>
      </c>
      <c r="Q3161">
        <v>52</v>
      </c>
      <c r="R3161" s="14">
        <f>IFERROR(ROUND(E3161/Q3161,2), "N/A")</f>
        <v>38.5</v>
      </c>
      <c r="S3161" t="b">
        <v>1</v>
      </c>
      <c r="T3161" t="s">
        <v>8275</v>
      </c>
      <c r="U3161" t="s">
        <v>8276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s="12">
        <f>ROUND(E3162/D3162, 0)</f>
        <v>1</v>
      </c>
      <c r="G3162" t="s">
        <v>8218</v>
      </c>
      <c r="H3162" t="s">
        <v>8223</v>
      </c>
      <c r="I3162" t="s">
        <v>8245</v>
      </c>
      <c r="J3162">
        <v>1407905940</v>
      </c>
      <c r="K3162" s="9">
        <f>(J3162/86400) + DATE(1970,1,1)</f>
        <v>41864.207638888889</v>
      </c>
      <c r="L3162">
        <v>1405923687</v>
      </c>
      <c r="M3162" s="9">
        <f>(L3162/86400) + DATE(1970,1,1)</f>
        <v>41841.26489583333</v>
      </c>
      <c r="N3162" s="18">
        <f>YEAR(M3162)</f>
        <v>2014</v>
      </c>
      <c r="O3162" s="18">
        <f xml:space="preserve"> ROUND((J3162-L3162)/86400, 0)</f>
        <v>23</v>
      </c>
      <c r="P3162" t="b">
        <v>1</v>
      </c>
      <c r="Q3162">
        <v>57</v>
      </c>
      <c r="R3162" s="14">
        <f>IFERROR(ROUND(E3162/Q3162,2), "N/A")</f>
        <v>80.16</v>
      </c>
      <c r="S3162" t="b">
        <v>1</v>
      </c>
      <c r="T3162" t="s">
        <v>8275</v>
      </c>
      <c r="U3162" t="s">
        <v>8276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s="12">
        <f>ROUND(E3163/D3163, 0)</f>
        <v>1</v>
      </c>
      <c r="G3163" t="s">
        <v>8218</v>
      </c>
      <c r="H3163" t="s">
        <v>8224</v>
      </c>
      <c r="I3163" t="s">
        <v>8246</v>
      </c>
      <c r="J3163">
        <v>1413377522</v>
      </c>
      <c r="K3163" s="9">
        <f>(J3163/86400) + DATE(1970,1,1)</f>
        <v>41927.536134259259</v>
      </c>
      <c r="L3163">
        <v>1410785522</v>
      </c>
      <c r="M3163" s="9">
        <f>(L3163/86400) + DATE(1970,1,1)</f>
        <v>41897.536134259259</v>
      </c>
      <c r="N3163" s="18">
        <f>YEAR(M3163)</f>
        <v>2014</v>
      </c>
      <c r="O3163" s="18">
        <f xml:space="preserve"> ROUND((J3163-L3163)/86400, 0)</f>
        <v>30</v>
      </c>
      <c r="P3163" t="b">
        <v>1</v>
      </c>
      <c r="Q3163">
        <v>74</v>
      </c>
      <c r="R3163" s="14">
        <f>IFERROR(ROUND(E3163/Q3163,2), "N/A")</f>
        <v>28.41</v>
      </c>
      <c r="S3163" t="b">
        <v>1</v>
      </c>
      <c r="T3163" t="s">
        <v>8275</v>
      </c>
      <c r="U3163" t="s">
        <v>8276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s="12">
        <f>ROUND(E3164/D3164, 0)</f>
        <v>1</v>
      </c>
      <c r="G3164" t="s">
        <v>8218</v>
      </c>
      <c r="H3164" t="s">
        <v>8223</v>
      </c>
      <c r="I3164" t="s">
        <v>8245</v>
      </c>
      <c r="J3164">
        <v>1404698400</v>
      </c>
      <c r="K3164" s="9">
        <f>(J3164/86400) + DATE(1970,1,1)</f>
        <v>41827.083333333336</v>
      </c>
      <c r="L3164">
        <v>1402331262</v>
      </c>
      <c r="M3164" s="9">
        <f>(L3164/86400) + DATE(1970,1,1)</f>
        <v>41799.685902777775</v>
      </c>
      <c r="N3164" s="18">
        <f>YEAR(M3164)</f>
        <v>2014</v>
      </c>
      <c r="O3164" s="18">
        <f xml:space="preserve"> ROUND((J3164-L3164)/86400, 0)</f>
        <v>27</v>
      </c>
      <c r="P3164" t="b">
        <v>1</v>
      </c>
      <c r="Q3164">
        <v>63</v>
      </c>
      <c r="R3164" s="14">
        <f>IFERROR(ROUND(E3164/Q3164,2), "N/A")</f>
        <v>80.73</v>
      </c>
      <c r="S3164" t="b">
        <v>1</v>
      </c>
      <c r="T3164" t="s">
        <v>8275</v>
      </c>
      <c r="U3164" t="s">
        <v>8276</v>
      </c>
    </row>
    <row r="3165" spans="1:21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s="12">
        <f>ROUND(E3165/D3165, 0)</f>
        <v>1</v>
      </c>
      <c r="G3165" t="s">
        <v>8218</v>
      </c>
      <c r="H3165" t="s">
        <v>8223</v>
      </c>
      <c r="I3165" t="s">
        <v>8245</v>
      </c>
      <c r="J3165">
        <v>1402855525</v>
      </c>
      <c r="K3165" s="9">
        <f>(J3165/86400) + DATE(1970,1,1)</f>
        <v>41805.753761574073</v>
      </c>
      <c r="L3165">
        <v>1400263525</v>
      </c>
      <c r="M3165" s="9">
        <f>(L3165/86400) + DATE(1970,1,1)</f>
        <v>41775.753761574073</v>
      </c>
      <c r="N3165" s="18">
        <f>YEAR(M3165)</f>
        <v>2014</v>
      </c>
      <c r="O3165" s="18">
        <f xml:space="preserve"> ROUND((J3165-L3165)/86400, 0)</f>
        <v>30</v>
      </c>
      <c r="P3165" t="b">
        <v>1</v>
      </c>
      <c r="Q3165">
        <v>72</v>
      </c>
      <c r="R3165" s="14">
        <f>IFERROR(ROUND(E3165/Q3165,2), "N/A")</f>
        <v>200.69</v>
      </c>
      <c r="S3165" t="b">
        <v>1</v>
      </c>
      <c r="T3165" t="s">
        <v>8275</v>
      </c>
      <c r="U3165" t="s">
        <v>8276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s="12">
        <f>ROUND(E3166/D3166, 0)</f>
        <v>1</v>
      </c>
      <c r="G3166" t="s">
        <v>8218</v>
      </c>
      <c r="H3166" t="s">
        <v>8223</v>
      </c>
      <c r="I3166" t="s">
        <v>8245</v>
      </c>
      <c r="J3166">
        <v>1402341615</v>
      </c>
      <c r="K3166" s="9">
        <f>(J3166/86400) + DATE(1970,1,1)</f>
        <v>41799.805729166663</v>
      </c>
      <c r="L3166">
        <v>1399490415</v>
      </c>
      <c r="M3166" s="9">
        <f>(L3166/86400) + DATE(1970,1,1)</f>
        <v>41766.805729166663</v>
      </c>
      <c r="N3166" s="18">
        <f>YEAR(M3166)</f>
        <v>2014</v>
      </c>
      <c r="O3166" s="18">
        <f xml:space="preserve"> ROUND((J3166-L3166)/86400, 0)</f>
        <v>33</v>
      </c>
      <c r="P3166" t="b">
        <v>1</v>
      </c>
      <c r="Q3166">
        <v>71</v>
      </c>
      <c r="R3166" s="14">
        <f>IFERROR(ROUND(E3166/Q3166,2), "N/A")</f>
        <v>37.590000000000003</v>
      </c>
      <c r="S3166" t="b">
        <v>1</v>
      </c>
      <c r="T3166" t="s">
        <v>8275</v>
      </c>
      <c r="U3166" t="s">
        <v>8276</v>
      </c>
    </row>
    <row r="3167" spans="1:21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s="12">
        <f>ROUND(E3167/D3167, 0)</f>
        <v>2</v>
      </c>
      <c r="G3167" t="s">
        <v>8218</v>
      </c>
      <c r="H3167" t="s">
        <v>8223</v>
      </c>
      <c r="I3167" t="s">
        <v>8245</v>
      </c>
      <c r="J3167">
        <v>1304395140</v>
      </c>
      <c r="K3167" s="9">
        <f>(J3167/86400) + DATE(1970,1,1)</f>
        <v>40666.165972222225</v>
      </c>
      <c r="L3167">
        <v>1302493760</v>
      </c>
      <c r="M3167" s="9">
        <f>(L3167/86400) + DATE(1970,1,1)</f>
        <v>40644.159259259257</v>
      </c>
      <c r="N3167" s="18">
        <f>YEAR(M3167)</f>
        <v>2011</v>
      </c>
      <c r="O3167" s="18">
        <f xml:space="preserve"> ROUND((J3167-L3167)/86400, 0)</f>
        <v>22</v>
      </c>
      <c r="P3167" t="b">
        <v>1</v>
      </c>
      <c r="Q3167">
        <v>21</v>
      </c>
      <c r="R3167" s="14">
        <f>IFERROR(ROUND(E3167/Q3167,2), "N/A")</f>
        <v>58.1</v>
      </c>
      <c r="S3167" t="b">
        <v>1</v>
      </c>
      <c r="T3167" t="s">
        <v>8275</v>
      </c>
      <c r="U3167" t="s">
        <v>8276</v>
      </c>
    </row>
    <row r="3168" spans="1:21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s="12">
        <f>ROUND(E3168/D3168, 0)</f>
        <v>2</v>
      </c>
      <c r="G3168" t="s">
        <v>8218</v>
      </c>
      <c r="H3168" t="s">
        <v>8223</v>
      </c>
      <c r="I3168" t="s">
        <v>8245</v>
      </c>
      <c r="J3168">
        <v>1416988740</v>
      </c>
      <c r="K3168" s="9">
        <f>(J3168/86400) + DATE(1970,1,1)</f>
        <v>41969.332638888889</v>
      </c>
      <c r="L3168">
        <v>1414514153</v>
      </c>
      <c r="M3168" s="9">
        <f>(L3168/86400) + DATE(1970,1,1)</f>
        <v>41940.69158564815</v>
      </c>
      <c r="N3168" s="18">
        <f>YEAR(M3168)</f>
        <v>2014</v>
      </c>
      <c r="O3168" s="18">
        <f xml:space="preserve"> ROUND((J3168-L3168)/86400, 0)</f>
        <v>29</v>
      </c>
      <c r="P3168" t="b">
        <v>1</v>
      </c>
      <c r="Q3168">
        <v>930</v>
      </c>
      <c r="R3168" s="14">
        <f>IFERROR(ROUND(E3168/Q3168,2), "N/A")</f>
        <v>60.3</v>
      </c>
      <c r="S3168" t="b">
        <v>1</v>
      </c>
      <c r="T3168" t="s">
        <v>8275</v>
      </c>
      <c r="U3168" t="s">
        <v>8276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s="12">
        <f>ROUND(E3169/D3169, 0)</f>
        <v>1</v>
      </c>
      <c r="G3169" t="s">
        <v>8218</v>
      </c>
      <c r="H3169" t="s">
        <v>8223</v>
      </c>
      <c r="I3169" t="s">
        <v>8245</v>
      </c>
      <c r="J3169">
        <v>1406952781</v>
      </c>
      <c r="K3169" s="9">
        <f>(J3169/86400) + DATE(1970,1,1)</f>
        <v>41853.175706018519</v>
      </c>
      <c r="L3169">
        <v>1405743181</v>
      </c>
      <c r="M3169" s="9">
        <f>(L3169/86400) + DATE(1970,1,1)</f>
        <v>41839.175706018519</v>
      </c>
      <c r="N3169" s="18">
        <f>YEAR(M3169)</f>
        <v>2014</v>
      </c>
      <c r="O3169" s="18">
        <f xml:space="preserve"> ROUND((J3169-L3169)/86400, 0)</f>
        <v>14</v>
      </c>
      <c r="P3169" t="b">
        <v>1</v>
      </c>
      <c r="Q3169">
        <v>55</v>
      </c>
      <c r="R3169" s="14">
        <f>IFERROR(ROUND(E3169/Q3169,2), "N/A")</f>
        <v>63.36</v>
      </c>
      <c r="S3169" t="b">
        <v>1</v>
      </c>
      <c r="T3169" t="s">
        <v>8275</v>
      </c>
      <c r="U3169" t="s">
        <v>8276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s="12">
        <f>ROUND(E3170/D3170, 0)</f>
        <v>1</v>
      </c>
      <c r="G3170" t="s">
        <v>8218</v>
      </c>
      <c r="H3170" t="s">
        <v>8223</v>
      </c>
      <c r="I3170" t="s">
        <v>8245</v>
      </c>
      <c r="J3170">
        <v>1402696800</v>
      </c>
      <c r="K3170" s="9">
        <f>(J3170/86400) + DATE(1970,1,1)</f>
        <v>41803.916666666664</v>
      </c>
      <c r="L3170">
        <v>1399948353</v>
      </c>
      <c r="M3170" s="9">
        <f>(L3170/86400) + DATE(1970,1,1)</f>
        <v>41772.105937500004</v>
      </c>
      <c r="N3170" s="18">
        <f>YEAR(M3170)</f>
        <v>2014</v>
      </c>
      <c r="O3170" s="18">
        <f xml:space="preserve"> ROUND((J3170-L3170)/86400, 0)</f>
        <v>32</v>
      </c>
      <c r="P3170" t="b">
        <v>1</v>
      </c>
      <c r="Q3170">
        <v>61</v>
      </c>
      <c r="R3170" s="14">
        <f>IFERROR(ROUND(E3170/Q3170,2), "N/A")</f>
        <v>50.9</v>
      </c>
      <c r="S3170" t="b">
        <v>1</v>
      </c>
      <c r="T3170" t="s">
        <v>8275</v>
      </c>
      <c r="U3170" t="s">
        <v>8276</v>
      </c>
    </row>
    <row r="3171" spans="1:21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s="12">
        <f>ROUND(E3171/D3171, 0)</f>
        <v>1</v>
      </c>
      <c r="G3171" t="s">
        <v>8218</v>
      </c>
      <c r="H3171" t="s">
        <v>8223</v>
      </c>
      <c r="I3171" t="s">
        <v>8245</v>
      </c>
      <c r="J3171">
        <v>1386910740</v>
      </c>
      <c r="K3171" s="9">
        <f>(J3171/86400) + DATE(1970,1,1)</f>
        <v>41621.207638888889</v>
      </c>
      <c r="L3171">
        <v>1384364561</v>
      </c>
      <c r="M3171" s="9">
        <f>(L3171/86400) + DATE(1970,1,1)</f>
        <v>41591.737974537034</v>
      </c>
      <c r="N3171" s="18">
        <f>YEAR(M3171)</f>
        <v>2013</v>
      </c>
      <c r="O3171" s="18">
        <f xml:space="preserve"> ROUND((J3171-L3171)/86400, 0)</f>
        <v>29</v>
      </c>
      <c r="P3171" t="b">
        <v>1</v>
      </c>
      <c r="Q3171">
        <v>82</v>
      </c>
      <c r="R3171" s="14">
        <f>IFERROR(ROUND(E3171/Q3171,2), "N/A")</f>
        <v>100.5</v>
      </c>
      <c r="S3171" t="b">
        <v>1</v>
      </c>
      <c r="T3171" t="s">
        <v>8275</v>
      </c>
      <c r="U3171" t="s">
        <v>8276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s="12">
        <f>ROUND(E3172/D3172, 0)</f>
        <v>1</v>
      </c>
      <c r="G3172" t="s">
        <v>8218</v>
      </c>
      <c r="H3172" t="s">
        <v>8223</v>
      </c>
      <c r="I3172" t="s">
        <v>8245</v>
      </c>
      <c r="J3172">
        <v>1404273600</v>
      </c>
      <c r="K3172" s="9">
        <f>(J3172/86400) + DATE(1970,1,1)</f>
        <v>41822.166666666664</v>
      </c>
      <c r="L3172">
        <v>1401414944</v>
      </c>
      <c r="M3172" s="9">
        <f>(L3172/86400) + DATE(1970,1,1)</f>
        <v>41789.080370370371</v>
      </c>
      <c r="N3172" s="18">
        <f>YEAR(M3172)</f>
        <v>2014</v>
      </c>
      <c r="O3172" s="18">
        <f xml:space="preserve"> ROUND((J3172-L3172)/86400, 0)</f>
        <v>33</v>
      </c>
      <c r="P3172" t="b">
        <v>1</v>
      </c>
      <c r="Q3172">
        <v>71</v>
      </c>
      <c r="R3172" s="14">
        <f>IFERROR(ROUND(E3172/Q3172,2), "N/A")</f>
        <v>31.62</v>
      </c>
      <c r="S3172" t="b">
        <v>1</v>
      </c>
      <c r="T3172" t="s">
        <v>8275</v>
      </c>
      <c r="U3172" t="s">
        <v>8276</v>
      </c>
    </row>
    <row r="3173" spans="1:21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s="12">
        <f>ROUND(E3173/D3173, 0)</f>
        <v>1</v>
      </c>
      <c r="G3173" t="s">
        <v>8218</v>
      </c>
      <c r="H3173" t="s">
        <v>8224</v>
      </c>
      <c r="I3173" t="s">
        <v>8246</v>
      </c>
      <c r="J3173">
        <v>1462545358</v>
      </c>
      <c r="K3173" s="9">
        <f>(J3173/86400) + DATE(1970,1,1)</f>
        <v>42496.608310185184</v>
      </c>
      <c r="L3173">
        <v>1459953358</v>
      </c>
      <c r="M3173" s="9">
        <f>(L3173/86400) + DATE(1970,1,1)</f>
        <v>42466.608310185184</v>
      </c>
      <c r="N3173" s="18">
        <f>YEAR(M3173)</f>
        <v>2016</v>
      </c>
      <c r="O3173" s="18">
        <f xml:space="preserve"> ROUND((J3173-L3173)/86400, 0)</f>
        <v>30</v>
      </c>
      <c r="P3173" t="b">
        <v>1</v>
      </c>
      <c r="Q3173">
        <v>117</v>
      </c>
      <c r="R3173" s="14">
        <f>IFERROR(ROUND(E3173/Q3173,2), "N/A")</f>
        <v>65.099999999999994</v>
      </c>
      <c r="S3173" t="b">
        <v>1</v>
      </c>
      <c r="T3173" t="s">
        <v>8275</v>
      </c>
      <c r="U3173" t="s">
        <v>8276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s="12">
        <f>ROUND(E3174/D3174, 0)</f>
        <v>1</v>
      </c>
      <c r="G3174" t="s">
        <v>8218</v>
      </c>
      <c r="H3174" t="s">
        <v>8223</v>
      </c>
      <c r="I3174" t="s">
        <v>8245</v>
      </c>
      <c r="J3174">
        <v>1329240668</v>
      </c>
      <c r="K3174" s="9">
        <f>(J3174/86400) + DATE(1970,1,1)</f>
        <v>40953.729953703703</v>
      </c>
      <c r="L3174">
        <v>1326648668</v>
      </c>
      <c r="M3174" s="9">
        <f>(L3174/86400) + DATE(1970,1,1)</f>
        <v>40923.729953703703</v>
      </c>
      <c r="N3174" s="18">
        <f>YEAR(M3174)</f>
        <v>2012</v>
      </c>
      <c r="O3174" s="18">
        <f xml:space="preserve"> ROUND((J3174-L3174)/86400, 0)</f>
        <v>30</v>
      </c>
      <c r="P3174" t="b">
        <v>1</v>
      </c>
      <c r="Q3174">
        <v>29</v>
      </c>
      <c r="R3174" s="14">
        <f>IFERROR(ROUND(E3174/Q3174,2), "N/A")</f>
        <v>79.31</v>
      </c>
      <c r="S3174" t="b">
        <v>1</v>
      </c>
      <c r="T3174" t="s">
        <v>8275</v>
      </c>
      <c r="U3174" t="s">
        <v>8276</v>
      </c>
    </row>
    <row r="3175" spans="1:21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s="12">
        <f>ROUND(E3175/D3175, 0)</f>
        <v>1</v>
      </c>
      <c r="G3175" t="s">
        <v>8218</v>
      </c>
      <c r="H3175" t="s">
        <v>8223</v>
      </c>
      <c r="I3175" t="s">
        <v>8245</v>
      </c>
      <c r="J3175">
        <v>1411765492</v>
      </c>
      <c r="K3175" s="9">
        <f>(J3175/86400) + DATE(1970,1,1)</f>
        <v>41908.878379629634</v>
      </c>
      <c r="L3175">
        <v>1409173492</v>
      </c>
      <c r="M3175" s="9">
        <f>(L3175/86400) + DATE(1970,1,1)</f>
        <v>41878.878379629634</v>
      </c>
      <c r="N3175" s="18">
        <f>YEAR(M3175)</f>
        <v>2014</v>
      </c>
      <c r="O3175" s="18">
        <f xml:space="preserve"> ROUND((J3175-L3175)/86400, 0)</f>
        <v>30</v>
      </c>
      <c r="P3175" t="b">
        <v>1</v>
      </c>
      <c r="Q3175">
        <v>74</v>
      </c>
      <c r="R3175" s="14">
        <f>IFERROR(ROUND(E3175/Q3175,2), "N/A")</f>
        <v>139.19</v>
      </c>
      <c r="S3175" t="b">
        <v>1</v>
      </c>
      <c r="T3175" t="s">
        <v>8275</v>
      </c>
      <c r="U3175" t="s">
        <v>8276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s="12">
        <f>ROUND(E3176/D3176, 0)</f>
        <v>1</v>
      </c>
      <c r="G3176" t="s">
        <v>8218</v>
      </c>
      <c r="H3176" t="s">
        <v>8223</v>
      </c>
      <c r="I3176" t="s">
        <v>8245</v>
      </c>
      <c r="J3176">
        <v>1408999508</v>
      </c>
      <c r="K3176" s="9">
        <f>(J3176/86400) + DATE(1970,1,1)</f>
        <v>41876.864675925928</v>
      </c>
      <c r="L3176">
        <v>1407789908</v>
      </c>
      <c r="M3176" s="9">
        <f>(L3176/86400) + DATE(1970,1,1)</f>
        <v>41862.864675925928</v>
      </c>
      <c r="N3176" s="18">
        <f>YEAR(M3176)</f>
        <v>2014</v>
      </c>
      <c r="O3176" s="18">
        <f xml:space="preserve"> ROUND((J3176-L3176)/86400, 0)</f>
        <v>14</v>
      </c>
      <c r="P3176" t="b">
        <v>1</v>
      </c>
      <c r="Q3176">
        <v>23</v>
      </c>
      <c r="R3176" s="14">
        <f>IFERROR(ROUND(E3176/Q3176,2), "N/A")</f>
        <v>131.91</v>
      </c>
      <c r="S3176" t="b">
        <v>1</v>
      </c>
      <c r="T3176" t="s">
        <v>8275</v>
      </c>
      <c r="U3176" t="s">
        <v>8276</v>
      </c>
    </row>
    <row r="3177" spans="1:21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s="12">
        <f>ROUND(E3177/D3177, 0)</f>
        <v>1</v>
      </c>
      <c r="G3177" t="s">
        <v>8218</v>
      </c>
      <c r="H3177" t="s">
        <v>8223</v>
      </c>
      <c r="I3177" t="s">
        <v>8245</v>
      </c>
      <c r="J3177">
        <v>1297977427</v>
      </c>
      <c r="K3177" s="9">
        <f>(J3177/86400) + DATE(1970,1,1)</f>
        <v>40591.886886574073</v>
      </c>
      <c r="L3177">
        <v>1292793427</v>
      </c>
      <c r="M3177" s="9">
        <f>(L3177/86400) + DATE(1970,1,1)</f>
        <v>40531.886886574073</v>
      </c>
      <c r="N3177" s="18">
        <f>YEAR(M3177)</f>
        <v>2010</v>
      </c>
      <c r="O3177" s="18">
        <f xml:space="preserve"> ROUND((J3177-L3177)/86400, 0)</f>
        <v>60</v>
      </c>
      <c r="P3177" t="b">
        <v>1</v>
      </c>
      <c r="Q3177">
        <v>60</v>
      </c>
      <c r="R3177" s="14">
        <f>IFERROR(ROUND(E3177/Q3177,2), "N/A")</f>
        <v>91.3</v>
      </c>
      <c r="S3177" t="b">
        <v>1</v>
      </c>
      <c r="T3177" t="s">
        <v>8275</v>
      </c>
      <c r="U3177" t="s">
        <v>8276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s="12">
        <f>ROUND(E3178/D3178, 0)</f>
        <v>1</v>
      </c>
      <c r="G3178" t="s">
        <v>8218</v>
      </c>
      <c r="H3178" t="s">
        <v>8223</v>
      </c>
      <c r="I3178" t="s">
        <v>8245</v>
      </c>
      <c r="J3178">
        <v>1376838000</v>
      </c>
      <c r="K3178" s="9">
        <f>(J3178/86400) + DATE(1970,1,1)</f>
        <v>41504.625</v>
      </c>
      <c r="L3178">
        <v>1374531631</v>
      </c>
      <c r="M3178" s="9">
        <f>(L3178/86400) + DATE(1970,1,1)</f>
        <v>41477.930914351848</v>
      </c>
      <c r="N3178" s="18">
        <f>YEAR(M3178)</f>
        <v>2013</v>
      </c>
      <c r="O3178" s="18">
        <f xml:space="preserve"> ROUND((J3178-L3178)/86400, 0)</f>
        <v>27</v>
      </c>
      <c r="P3178" t="b">
        <v>1</v>
      </c>
      <c r="Q3178">
        <v>55</v>
      </c>
      <c r="R3178" s="14">
        <f>IFERROR(ROUND(E3178/Q3178,2), "N/A")</f>
        <v>39.67</v>
      </c>
      <c r="S3178" t="b">
        <v>1</v>
      </c>
      <c r="T3178" t="s">
        <v>8275</v>
      </c>
      <c r="U3178" t="s">
        <v>8276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s="12">
        <f>ROUND(E3179/D3179, 0)</f>
        <v>1</v>
      </c>
      <c r="G3179" t="s">
        <v>8218</v>
      </c>
      <c r="H3179" t="s">
        <v>8223</v>
      </c>
      <c r="I3179" t="s">
        <v>8245</v>
      </c>
      <c r="J3179">
        <v>1403366409</v>
      </c>
      <c r="K3179" s="9">
        <f>(J3179/86400) + DATE(1970,1,1)</f>
        <v>41811.666770833333</v>
      </c>
      <c r="L3179">
        <v>1400774409</v>
      </c>
      <c r="M3179" s="9">
        <f>(L3179/86400) + DATE(1970,1,1)</f>
        <v>41781.666770833333</v>
      </c>
      <c r="N3179" s="18">
        <f>YEAR(M3179)</f>
        <v>2014</v>
      </c>
      <c r="O3179" s="18">
        <f xml:space="preserve"> ROUND((J3179-L3179)/86400, 0)</f>
        <v>30</v>
      </c>
      <c r="P3179" t="b">
        <v>1</v>
      </c>
      <c r="Q3179">
        <v>51</v>
      </c>
      <c r="R3179" s="14">
        <f>IFERROR(ROUND(E3179/Q3179,2), "N/A")</f>
        <v>57.55</v>
      </c>
      <c r="S3179" t="b">
        <v>1</v>
      </c>
      <c r="T3179" t="s">
        <v>8275</v>
      </c>
      <c r="U3179" t="s">
        <v>8276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s="12">
        <f>ROUND(E3180/D3180, 0)</f>
        <v>2</v>
      </c>
      <c r="G3180" t="s">
        <v>8218</v>
      </c>
      <c r="H3180" t="s">
        <v>8224</v>
      </c>
      <c r="I3180" t="s">
        <v>8246</v>
      </c>
      <c r="J3180">
        <v>1405521075</v>
      </c>
      <c r="K3180" s="9">
        <f>(J3180/86400) + DATE(1970,1,1)</f>
        <v>41836.605034722219</v>
      </c>
      <c r="L3180">
        <v>1402929075</v>
      </c>
      <c r="M3180" s="9">
        <f>(L3180/86400) + DATE(1970,1,1)</f>
        <v>41806.605034722219</v>
      </c>
      <c r="N3180" s="18">
        <f>YEAR(M3180)</f>
        <v>2014</v>
      </c>
      <c r="O3180" s="18">
        <f xml:space="preserve"> ROUND((J3180-L3180)/86400, 0)</f>
        <v>30</v>
      </c>
      <c r="P3180" t="b">
        <v>1</v>
      </c>
      <c r="Q3180">
        <v>78</v>
      </c>
      <c r="R3180" s="14">
        <f>IFERROR(ROUND(E3180/Q3180,2), "N/A")</f>
        <v>33.03</v>
      </c>
      <c r="S3180" t="b">
        <v>1</v>
      </c>
      <c r="T3180" t="s">
        <v>8275</v>
      </c>
      <c r="U3180" t="s">
        <v>8276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s="12">
        <f>ROUND(E3181/D3181, 0)</f>
        <v>1</v>
      </c>
      <c r="G3181" t="s">
        <v>8218</v>
      </c>
      <c r="H3181" t="s">
        <v>8223</v>
      </c>
      <c r="I3181" t="s">
        <v>8245</v>
      </c>
      <c r="J3181">
        <v>1367859071</v>
      </c>
      <c r="K3181" s="9">
        <f>(J3181/86400) + DATE(1970,1,1)</f>
        <v>41400.702210648145</v>
      </c>
      <c r="L3181">
        <v>1365699071</v>
      </c>
      <c r="M3181" s="9">
        <f>(L3181/86400) + DATE(1970,1,1)</f>
        <v>41375.702210648145</v>
      </c>
      <c r="N3181" s="18">
        <f>YEAR(M3181)</f>
        <v>2013</v>
      </c>
      <c r="O3181" s="18">
        <f xml:space="preserve"> ROUND((J3181-L3181)/86400, 0)</f>
        <v>25</v>
      </c>
      <c r="P3181" t="b">
        <v>1</v>
      </c>
      <c r="Q3181">
        <v>62</v>
      </c>
      <c r="R3181" s="14">
        <f>IFERROR(ROUND(E3181/Q3181,2), "N/A")</f>
        <v>77.34</v>
      </c>
      <c r="S3181" t="b">
        <v>1</v>
      </c>
      <c r="T3181" t="s">
        <v>8275</v>
      </c>
      <c r="U3181" t="s">
        <v>8276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s="12">
        <f>ROUND(E3182/D3182, 0)</f>
        <v>1</v>
      </c>
      <c r="G3182" t="s">
        <v>8218</v>
      </c>
      <c r="H3182" t="s">
        <v>8224</v>
      </c>
      <c r="I3182" t="s">
        <v>8246</v>
      </c>
      <c r="J3182">
        <v>1403258049</v>
      </c>
      <c r="K3182" s="9">
        <f>(J3182/86400) + DATE(1970,1,1)</f>
        <v>41810.412604166668</v>
      </c>
      <c r="L3182">
        <v>1400666049</v>
      </c>
      <c r="M3182" s="9">
        <f>(L3182/86400) + DATE(1970,1,1)</f>
        <v>41780.412604166668</v>
      </c>
      <c r="N3182" s="18">
        <f>YEAR(M3182)</f>
        <v>2014</v>
      </c>
      <c r="O3182" s="18">
        <f xml:space="preserve"> ROUND((J3182-L3182)/86400, 0)</f>
        <v>30</v>
      </c>
      <c r="P3182" t="b">
        <v>1</v>
      </c>
      <c r="Q3182">
        <v>45</v>
      </c>
      <c r="R3182" s="14">
        <f>IFERROR(ROUND(E3182/Q3182,2), "N/A")</f>
        <v>31.93</v>
      </c>
      <c r="S3182" t="b">
        <v>1</v>
      </c>
      <c r="T3182" t="s">
        <v>8275</v>
      </c>
      <c r="U3182" t="s">
        <v>8276</v>
      </c>
    </row>
    <row r="3183" spans="1:21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s="12">
        <f>ROUND(E3183/D3183, 0)</f>
        <v>1</v>
      </c>
      <c r="G3183" t="s">
        <v>8218</v>
      </c>
      <c r="H3183" t="s">
        <v>8224</v>
      </c>
      <c r="I3183" t="s">
        <v>8246</v>
      </c>
      <c r="J3183">
        <v>1402848000</v>
      </c>
      <c r="K3183" s="9">
        <f>(J3183/86400) + DATE(1970,1,1)</f>
        <v>41805.666666666664</v>
      </c>
      <c r="L3183">
        <v>1400570787</v>
      </c>
      <c r="M3183" s="9">
        <f>(L3183/86400) + DATE(1970,1,1)</f>
        <v>41779.310034722221</v>
      </c>
      <c r="N3183" s="18">
        <f>YEAR(M3183)</f>
        <v>2014</v>
      </c>
      <c r="O3183" s="18">
        <f xml:space="preserve"> ROUND((J3183-L3183)/86400, 0)</f>
        <v>26</v>
      </c>
      <c r="P3183" t="b">
        <v>1</v>
      </c>
      <c r="Q3183">
        <v>15</v>
      </c>
      <c r="R3183" s="14">
        <f>IFERROR(ROUND(E3183/Q3183,2), "N/A")</f>
        <v>36.33</v>
      </c>
      <c r="S3183" t="b">
        <v>1</v>
      </c>
      <c r="T3183" t="s">
        <v>8275</v>
      </c>
      <c r="U3183" t="s">
        <v>8276</v>
      </c>
    </row>
    <row r="3184" spans="1:21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s="12">
        <f>ROUND(E3184/D3184, 0)</f>
        <v>1</v>
      </c>
      <c r="G3184" t="s">
        <v>8218</v>
      </c>
      <c r="H3184" t="s">
        <v>8223</v>
      </c>
      <c r="I3184" t="s">
        <v>8245</v>
      </c>
      <c r="J3184">
        <v>1328029200</v>
      </c>
      <c r="K3184" s="9">
        <f>(J3184/86400) + DATE(1970,1,1)</f>
        <v>40939.708333333336</v>
      </c>
      <c r="L3184">
        <v>1323211621</v>
      </c>
      <c r="M3184" s="9">
        <f>(L3184/86400) + DATE(1970,1,1)</f>
        <v>40883.949317129627</v>
      </c>
      <c r="N3184" s="18">
        <f>YEAR(M3184)</f>
        <v>2011</v>
      </c>
      <c r="O3184" s="18">
        <f xml:space="preserve"> ROUND((J3184-L3184)/86400, 0)</f>
        <v>56</v>
      </c>
      <c r="P3184" t="b">
        <v>1</v>
      </c>
      <c r="Q3184">
        <v>151</v>
      </c>
      <c r="R3184" s="14">
        <f>IFERROR(ROUND(E3184/Q3184,2), "N/A")</f>
        <v>46.77</v>
      </c>
      <c r="S3184" t="b">
        <v>1</v>
      </c>
      <c r="T3184" t="s">
        <v>8275</v>
      </c>
      <c r="U3184" t="s">
        <v>8276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s="12">
        <f>ROUND(E3185/D3185, 0)</f>
        <v>1</v>
      </c>
      <c r="G3185" t="s">
        <v>8218</v>
      </c>
      <c r="H3185" t="s">
        <v>8223</v>
      </c>
      <c r="I3185" t="s">
        <v>8245</v>
      </c>
      <c r="J3185">
        <v>1377284669</v>
      </c>
      <c r="K3185" s="9">
        <f>(J3185/86400) + DATE(1970,1,1)</f>
        <v>41509.79478009259</v>
      </c>
      <c r="L3185">
        <v>1375729469</v>
      </c>
      <c r="M3185" s="9">
        <f>(L3185/86400) + DATE(1970,1,1)</f>
        <v>41491.79478009259</v>
      </c>
      <c r="N3185" s="18">
        <f>YEAR(M3185)</f>
        <v>2013</v>
      </c>
      <c r="O3185" s="18">
        <f xml:space="preserve"> ROUND((J3185-L3185)/86400, 0)</f>
        <v>18</v>
      </c>
      <c r="P3185" t="b">
        <v>1</v>
      </c>
      <c r="Q3185">
        <v>68</v>
      </c>
      <c r="R3185" s="14">
        <f>IFERROR(ROUND(E3185/Q3185,2), "N/A")</f>
        <v>40.07</v>
      </c>
      <c r="S3185" t="b">
        <v>1</v>
      </c>
      <c r="T3185" t="s">
        <v>8275</v>
      </c>
      <c r="U3185" t="s">
        <v>8276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s="12">
        <f>ROUND(E3186/D3186, 0)</f>
        <v>1</v>
      </c>
      <c r="G3186" t="s">
        <v>8218</v>
      </c>
      <c r="H3186" t="s">
        <v>8223</v>
      </c>
      <c r="I3186" t="s">
        <v>8245</v>
      </c>
      <c r="J3186">
        <v>1404258631</v>
      </c>
      <c r="K3186" s="9">
        <f>(J3186/86400) + DATE(1970,1,1)</f>
        <v>41821.993414351848</v>
      </c>
      <c r="L3186">
        <v>1401666631</v>
      </c>
      <c r="M3186" s="9">
        <f>(L3186/86400) + DATE(1970,1,1)</f>
        <v>41791.993414351848</v>
      </c>
      <c r="N3186" s="18">
        <f>YEAR(M3186)</f>
        <v>2014</v>
      </c>
      <c r="O3186" s="18">
        <f xml:space="preserve"> ROUND((J3186-L3186)/86400, 0)</f>
        <v>30</v>
      </c>
      <c r="P3186" t="b">
        <v>1</v>
      </c>
      <c r="Q3186">
        <v>46</v>
      </c>
      <c r="R3186" s="14">
        <f>IFERROR(ROUND(E3186/Q3186,2), "N/A")</f>
        <v>100.22</v>
      </c>
      <c r="S3186" t="b">
        <v>1</v>
      </c>
      <c r="T3186" t="s">
        <v>8275</v>
      </c>
      <c r="U3186" t="s">
        <v>8276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s="12">
        <f>ROUND(E3187/D3187, 0)</f>
        <v>1</v>
      </c>
      <c r="G3187" t="s">
        <v>8218</v>
      </c>
      <c r="H3187" t="s">
        <v>8224</v>
      </c>
      <c r="I3187" t="s">
        <v>8246</v>
      </c>
      <c r="J3187">
        <v>1405553241</v>
      </c>
      <c r="K3187" s="9">
        <f>(J3187/86400) + DATE(1970,1,1)</f>
        <v>41836.977326388893</v>
      </c>
      <c r="L3187">
        <v>1404948441</v>
      </c>
      <c r="M3187" s="9">
        <f>(L3187/86400) + DATE(1970,1,1)</f>
        <v>41829.977326388893</v>
      </c>
      <c r="N3187" s="18">
        <f>YEAR(M3187)</f>
        <v>2014</v>
      </c>
      <c r="O3187" s="18">
        <f xml:space="preserve"> ROUND((J3187-L3187)/86400, 0)</f>
        <v>7</v>
      </c>
      <c r="P3187" t="b">
        <v>1</v>
      </c>
      <c r="Q3187">
        <v>24</v>
      </c>
      <c r="R3187" s="14">
        <f>IFERROR(ROUND(E3187/Q3187,2), "N/A")</f>
        <v>41.67</v>
      </c>
      <c r="S3187" t="b">
        <v>1</v>
      </c>
      <c r="T3187" t="s">
        <v>8275</v>
      </c>
      <c r="U3187" t="s">
        <v>8276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s="12">
        <f>ROUND(E3188/D3188, 0)</f>
        <v>1</v>
      </c>
      <c r="G3188" t="s">
        <v>8218</v>
      </c>
      <c r="H3188" t="s">
        <v>8224</v>
      </c>
      <c r="I3188" t="s">
        <v>8246</v>
      </c>
      <c r="J3188">
        <v>1410901200</v>
      </c>
      <c r="K3188" s="9">
        <f>(J3188/86400) + DATE(1970,1,1)</f>
        <v>41898.875</v>
      </c>
      <c r="L3188">
        <v>1408313438</v>
      </c>
      <c r="M3188" s="9">
        <f>(L3188/86400) + DATE(1970,1,1)</f>
        <v>41868.924050925925</v>
      </c>
      <c r="N3188" s="18">
        <f>YEAR(M3188)</f>
        <v>2014</v>
      </c>
      <c r="O3188" s="18">
        <f xml:space="preserve"> ROUND((J3188-L3188)/86400, 0)</f>
        <v>30</v>
      </c>
      <c r="P3188" t="b">
        <v>1</v>
      </c>
      <c r="Q3188">
        <v>70</v>
      </c>
      <c r="R3188" s="14">
        <f>IFERROR(ROUND(E3188/Q3188,2), "N/A")</f>
        <v>46.71</v>
      </c>
      <c r="S3188" t="b">
        <v>1</v>
      </c>
      <c r="T3188" t="s">
        <v>8275</v>
      </c>
      <c r="U3188" t="s">
        <v>8276</v>
      </c>
    </row>
    <row r="3189" spans="1:21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s="12">
        <f>ROUND(E3189/D3189, 0)</f>
        <v>1</v>
      </c>
      <c r="G3189" t="s">
        <v>8218</v>
      </c>
      <c r="H3189" t="s">
        <v>8223</v>
      </c>
      <c r="I3189" t="s">
        <v>8245</v>
      </c>
      <c r="J3189">
        <v>1407167973</v>
      </c>
      <c r="K3189" s="9">
        <f>(J3189/86400) + DATE(1970,1,1)</f>
        <v>41855.666354166664</v>
      </c>
      <c r="L3189">
        <v>1405439973</v>
      </c>
      <c r="M3189" s="9">
        <f>(L3189/86400) + DATE(1970,1,1)</f>
        <v>41835.666354166664</v>
      </c>
      <c r="N3189" s="18">
        <f>YEAR(M3189)</f>
        <v>2014</v>
      </c>
      <c r="O3189" s="18">
        <f xml:space="preserve"> ROUND((J3189-L3189)/86400, 0)</f>
        <v>20</v>
      </c>
      <c r="P3189" t="b">
        <v>1</v>
      </c>
      <c r="Q3189">
        <v>244</v>
      </c>
      <c r="R3189" s="14">
        <f>IFERROR(ROUND(E3189/Q3189,2), "N/A")</f>
        <v>71.489999999999995</v>
      </c>
      <c r="S3189" t="b">
        <v>1</v>
      </c>
      <c r="T3189" t="s">
        <v>8275</v>
      </c>
      <c r="U3189" t="s">
        <v>8276</v>
      </c>
    </row>
    <row r="3190" spans="1:21" ht="48" hidden="1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s="12">
        <f>ROUND(E3190/D3190, 0)</f>
        <v>1</v>
      </c>
      <c r="G3190" t="s">
        <v>8220</v>
      </c>
      <c r="H3190" t="s">
        <v>8224</v>
      </c>
      <c r="I3190" t="s">
        <v>8246</v>
      </c>
      <c r="J3190">
        <v>1433930302</v>
      </c>
      <c r="K3190" s="9">
        <f>(J3190/86400) + DATE(1970,1,1)</f>
        <v>42165.415532407409</v>
      </c>
      <c r="L3190">
        <v>1432115902</v>
      </c>
      <c r="M3190" s="9">
        <f>(L3190/86400) + DATE(1970,1,1)</f>
        <v>42144.415532407409</v>
      </c>
      <c r="N3190" s="18">
        <f>YEAR(M3190)</f>
        <v>2015</v>
      </c>
      <c r="O3190" s="18">
        <f xml:space="preserve"> ROUND((J3190-L3190)/86400, 0)</f>
        <v>21</v>
      </c>
      <c r="P3190" t="b">
        <v>0</v>
      </c>
      <c r="Q3190">
        <v>9</v>
      </c>
      <c r="R3190" s="14">
        <f>IFERROR(ROUND(E3190/Q3190,2), "N/A")</f>
        <v>14.44</v>
      </c>
      <c r="S3190" t="b">
        <v>0</v>
      </c>
      <c r="T3190" t="s">
        <v>8275</v>
      </c>
      <c r="U3190" t="s">
        <v>8317</v>
      </c>
    </row>
    <row r="3191" spans="1:21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s="12">
        <f>ROUND(E3191/D3191, 0)</f>
        <v>0</v>
      </c>
      <c r="G3191" t="s">
        <v>8220</v>
      </c>
      <c r="H3191" t="s">
        <v>8234</v>
      </c>
      <c r="I3191" t="s">
        <v>8254</v>
      </c>
      <c r="J3191">
        <v>1432455532</v>
      </c>
      <c r="K3191" s="9">
        <f>(J3191/86400) + DATE(1970,1,1)</f>
        <v>42148.346435185187</v>
      </c>
      <c r="L3191">
        <v>1429863532</v>
      </c>
      <c r="M3191" s="9">
        <f>(L3191/86400) + DATE(1970,1,1)</f>
        <v>42118.346435185187</v>
      </c>
      <c r="N3191" s="18">
        <f>YEAR(M3191)</f>
        <v>2015</v>
      </c>
      <c r="O3191" s="18">
        <f xml:space="preserve"> ROUND((J3191-L3191)/86400, 0)</f>
        <v>30</v>
      </c>
      <c r="P3191" t="b">
        <v>0</v>
      </c>
      <c r="Q3191">
        <v>19</v>
      </c>
      <c r="R3191" s="14">
        <f>IFERROR(ROUND(E3191/Q3191,2), "N/A")</f>
        <v>356.84</v>
      </c>
      <c r="S3191" t="b">
        <v>0</v>
      </c>
      <c r="T3191" t="s">
        <v>8275</v>
      </c>
      <c r="U3191" t="s">
        <v>8317</v>
      </c>
    </row>
    <row r="3192" spans="1:21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s="12">
        <f>ROUND(E3192/D3192, 0)</f>
        <v>0</v>
      </c>
      <c r="G3192" t="s">
        <v>8220</v>
      </c>
      <c r="H3192" t="s">
        <v>8228</v>
      </c>
      <c r="I3192" t="s">
        <v>8250</v>
      </c>
      <c r="J3192">
        <v>1481258275</v>
      </c>
      <c r="K3192" s="9">
        <f>(J3192/86400) + DATE(1970,1,1)</f>
        <v>42713.192997685182</v>
      </c>
      <c r="L3192">
        <v>1478662675</v>
      </c>
      <c r="M3192" s="9">
        <f>(L3192/86400) + DATE(1970,1,1)</f>
        <v>42683.151331018518</v>
      </c>
      <c r="N3192" s="18">
        <f>YEAR(M3192)</f>
        <v>2016</v>
      </c>
      <c r="O3192" s="18">
        <f xml:space="preserve"> ROUND((J3192-L3192)/86400, 0)</f>
        <v>30</v>
      </c>
      <c r="P3192" t="b">
        <v>0</v>
      </c>
      <c r="Q3192">
        <v>0</v>
      </c>
      <c r="R3192" s="14" t="str">
        <f>IFERROR(ROUND(E3192/Q3192,2), "N/A")</f>
        <v>N/A</v>
      </c>
      <c r="S3192" t="b">
        <v>0</v>
      </c>
      <c r="T3192" t="s">
        <v>8275</v>
      </c>
      <c r="U3192" t="s">
        <v>8317</v>
      </c>
    </row>
    <row r="3193" spans="1:21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s="12">
        <f>ROUND(E3193/D3193, 0)</f>
        <v>0</v>
      </c>
      <c r="G3193" t="s">
        <v>8220</v>
      </c>
      <c r="H3193" t="s">
        <v>8223</v>
      </c>
      <c r="I3193" t="s">
        <v>8245</v>
      </c>
      <c r="J3193">
        <v>1471370869</v>
      </c>
      <c r="K3193" s="9">
        <f>(J3193/86400) + DATE(1970,1,1)</f>
        <v>42598.755428240736</v>
      </c>
      <c r="L3193">
        <v>1466186869</v>
      </c>
      <c r="M3193" s="9">
        <f>(L3193/86400) + DATE(1970,1,1)</f>
        <v>42538.755428240736</v>
      </c>
      <c r="N3193" s="18">
        <f>YEAR(M3193)</f>
        <v>2016</v>
      </c>
      <c r="O3193" s="18">
        <f xml:space="preserve"> ROUND((J3193-L3193)/86400, 0)</f>
        <v>60</v>
      </c>
      <c r="P3193" t="b">
        <v>0</v>
      </c>
      <c r="Q3193">
        <v>4</v>
      </c>
      <c r="R3193" s="14">
        <f>IFERROR(ROUND(E3193/Q3193,2), "N/A")</f>
        <v>37.75</v>
      </c>
      <c r="S3193" t="b">
        <v>0</v>
      </c>
      <c r="T3193" t="s">
        <v>8275</v>
      </c>
      <c r="U3193" t="s">
        <v>8317</v>
      </c>
    </row>
    <row r="3194" spans="1:21" ht="48" hidden="1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s="12">
        <f>ROUND(E3194/D3194, 0)</f>
        <v>0</v>
      </c>
      <c r="G3194" t="s">
        <v>8220</v>
      </c>
      <c r="H3194" t="s">
        <v>8224</v>
      </c>
      <c r="I3194" t="s">
        <v>8246</v>
      </c>
      <c r="J3194">
        <v>1425160800</v>
      </c>
      <c r="K3194" s="9">
        <f>(J3194/86400) + DATE(1970,1,1)</f>
        <v>42063.916666666672</v>
      </c>
      <c r="L3194">
        <v>1421274859</v>
      </c>
      <c r="M3194" s="9">
        <f>(L3194/86400) + DATE(1970,1,1)</f>
        <v>42018.94049768518</v>
      </c>
      <c r="N3194" s="18">
        <f>YEAR(M3194)</f>
        <v>2015</v>
      </c>
      <c r="O3194" s="18">
        <f xml:space="preserve"> ROUND((J3194-L3194)/86400, 0)</f>
        <v>45</v>
      </c>
      <c r="P3194" t="b">
        <v>0</v>
      </c>
      <c r="Q3194">
        <v>8</v>
      </c>
      <c r="R3194" s="14">
        <f>IFERROR(ROUND(E3194/Q3194,2), "N/A")</f>
        <v>12.75</v>
      </c>
      <c r="S3194" t="b">
        <v>0</v>
      </c>
      <c r="T3194" t="s">
        <v>8275</v>
      </c>
      <c r="U3194" t="s">
        <v>8317</v>
      </c>
    </row>
    <row r="3195" spans="1:21" ht="48" hidden="1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s="12">
        <f>ROUND(E3195/D3195, 0)</f>
        <v>0</v>
      </c>
      <c r="G3195" t="s">
        <v>8220</v>
      </c>
      <c r="H3195" t="s">
        <v>8224</v>
      </c>
      <c r="I3195" t="s">
        <v>8246</v>
      </c>
      <c r="J3195">
        <v>1424474056</v>
      </c>
      <c r="K3195" s="9">
        <f>(J3195/86400) + DATE(1970,1,1)</f>
        <v>42055.968240740738</v>
      </c>
      <c r="L3195">
        <v>1420586056</v>
      </c>
      <c r="M3195" s="9">
        <f>(L3195/86400) + DATE(1970,1,1)</f>
        <v>42010.968240740738</v>
      </c>
      <c r="N3195" s="18">
        <f>YEAR(M3195)</f>
        <v>2015</v>
      </c>
      <c r="O3195" s="18">
        <f xml:space="preserve"> ROUND((J3195-L3195)/86400, 0)</f>
        <v>45</v>
      </c>
      <c r="P3195" t="b">
        <v>0</v>
      </c>
      <c r="Q3195">
        <v>24</v>
      </c>
      <c r="R3195" s="14">
        <f>IFERROR(ROUND(E3195/Q3195,2), "N/A")</f>
        <v>24.46</v>
      </c>
      <c r="S3195" t="b">
        <v>0</v>
      </c>
      <c r="T3195" t="s">
        <v>8275</v>
      </c>
      <c r="U3195" t="s">
        <v>8317</v>
      </c>
    </row>
    <row r="3196" spans="1:21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s="12">
        <f>ROUND(E3196/D3196, 0)</f>
        <v>0</v>
      </c>
      <c r="G3196" t="s">
        <v>8220</v>
      </c>
      <c r="H3196" t="s">
        <v>8223</v>
      </c>
      <c r="I3196" t="s">
        <v>8245</v>
      </c>
      <c r="J3196">
        <v>1437960598</v>
      </c>
      <c r="K3196" s="9">
        <f>(J3196/86400) + DATE(1970,1,1)</f>
        <v>42212.062476851846</v>
      </c>
      <c r="L3196">
        <v>1435368598</v>
      </c>
      <c r="M3196" s="9">
        <f>(L3196/86400) + DATE(1970,1,1)</f>
        <v>42182.062476851846</v>
      </c>
      <c r="N3196" s="18">
        <f>YEAR(M3196)</f>
        <v>2015</v>
      </c>
      <c r="O3196" s="18">
        <f xml:space="preserve"> ROUND((J3196-L3196)/86400, 0)</f>
        <v>30</v>
      </c>
      <c r="P3196" t="b">
        <v>0</v>
      </c>
      <c r="Q3196">
        <v>0</v>
      </c>
      <c r="R3196" s="14" t="str">
        <f>IFERROR(ROUND(E3196/Q3196,2), "N/A")</f>
        <v>N/A</v>
      </c>
      <c r="S3196" t="b">
        <v>0</v>
      </c>
      <c r="T3196" t="s">
        <v>8275</v>
      </c>
      <c r="U3196" t="s">
        <v>8317</v>
      </c>
    </row>
    <row r="3197" spans="1:21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s="12">
        <f>ROUND(E3197/D3197, 0)</f>
        <v>1</v>
      </c>
      <c r="G3197" t="s">
        <v>8220</v>
      </c>
      <c r="H3197" t="s">
        <v>8223</v>
      </c>
      <c r="I3197" t="s">
        <v>8245</v>
      </c>
      <c r="J3197">
        <v>1423750542</v>
      </c>
      <c r="K3197" s="9">
        <f>(J3197/86400) + DATE(1970,1,1)</f>
        <v>42047.594236111108</v>
      </c>
      <c r="L3197">
        <v>1421158542</v>
      </c>
      <c r="M3197" s="9">
        <f>(L3197/86400) + DATE(1970,1,1)</f>
        <v>42017.594236111108</v>
      </c>
      <c r="N3197" s="18">
        <f>YEAR(M3197)</f>
        <v>2015</v>
      </c>
      <c r="O3197" s="18">
        <f xml:space="preserve"> ROUND((J3197-L3197)/86400, 0)</f>
        <v>30</v>
      </c>
      <c r="P3197" t="b">
        <v>0</v>
      </c>
      <c r="Q3197">
        <v>39</v>
      </c>
      <c r="R3197" s="14">
        <f>IFERROR(ROUND(E3197/Q3197,2), "N/A")</f>
        <v>53.08</v>
      </c>
      <c r="S3197" t="b">
        <v>0</v>
      </c>
      <c r="T3197" t="s">
        <v>8275</v>
      </c>
      <c r="U3197" t="s">
        <v>8317</v>
      </c>
    </row>
    <row r="3198" spans="1:21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s="12">
        <f>ROUND(E3198/D3198, 0)</f>
        <v>0</v>
      </c>
      <c r="G3198" t="s">
        <v>8220</v>
      </c>
      <c r="H3198" t="s">
        <v>8223</v>
      </c>
      <c r="I3198" t="s">
        <v>8245</v>
      </c>
      <c r="J3198">
        <v>1438437600</v>
      </c>
      <c r="K3198" s="9">
        <f>(J3198/86400) + DATE(1970,1,1)</f>
        <v>42217.583333333328</v>
      </c>
      <c r="L3198">
        <v>1433254875</v>
      </c>
      <c r="M3198" s="9">
        <f>(L3198/86400) + DATE(1970,1,1)</f>
        <v>42157.598090277781</v>
      </c>
      <c r="N3198" s="18">
        <f>YEAR(M3198)</f>
        <v>2015</v>
      </c>
      <c r="O3198" s="18">
        <f xml:space="preserve"> ROUND((J3198-L3198)/86400, 0)</f>
        <v>60</v>
      </c>
      <c r="P3198" t="b">
        <v>0</v>
      </c>
      <c r="Q3198">
        <v>6</v>
      </c>
      <c r="R3198" s="14">
        <f>IFERROR(ROUND(E3198/Q3198,2), "N/A")</f>
        <v>300</v>
      </c>
      <c r="S3198" t="b">
        <v>0</v>
      </c>
      <c r="T3198" t="s">
        <v>8275</v>
      </c>
      <c r="U3198" t="s">
        <v>8317</v>
      </c>
    </row>
    <row r="3199" spans="1:21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s="12">
        <f>ROUND(E3199/D3199, 0)</f>
        <v>0</v>
      </c>
      <c r="G3199" t="s">
        <v>8220</v>
      </c>
      <c r="H3199" t="s">
        <v>8233</v>
      </c>
      <c r="I3199" t="s">
        <v>8253</v>
      </c>
      <c r="J3199">
        <v>1423050618</v>
      </c>
      <c r="K3199" s="9">
        <f>(J3199/86400) + DATE(1970,1,1)</f>
        <v>42039.493263888886</v>
      </c>
      <c r="L3199">
        <v>1420458618</v>
      </c>
      <c r="M3199" s="9">
        <f>(L3199/86400) + DATE(1970,1,1)</f>
        <v>42009.493263888886</v>
      </c>
      <c r="N3199" s="18">
        <f>YEAR(M3199)</f>
        <v>2015</v>
      </c>
      <c r="O3199" s="18">
        <f xml:space="preserve"> ROUND((J3199-L3199)/86400, 0)</f>
        <v>30</v>
      </c>
      <c r="P3199" t="b">
        <v>0</v>
      </c>
      <c r="Q3199">
        <v>4</v>
      </c>
      <c r="R3199" s="14">
        <f>IFERROR(ROUND(E3199/Q3199,2), "N/A")</f>
        <v>286.25</v>
      </c>
      <c r="S3199" t="b">
        <v>0</v>
      </c>
      <c r="T3199" t="s">
        <v>8275</v>
      </c>
      <c r="U3199" t="s">
        <v>8317</v>
      </c>
    </row>
    <row r="3200" spans="1:21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s="12">
        <f>ROUND(E3200/D3200, 0)</f>
        <v>0</v>
      </c>
      <c r="G3200" t="s">
        <v>8220</v>
      </c>
      <c r="H3200" t="s">
        <v>8231</v>
      </c>
      <c r="I3200" t="s">
        <v>8252</v>
      </c>
      <c r="J3200">
        <v>1424081477</v>
      </c>
      <c r="K3200" s="9">
        <f>(J3200/86400) + DATE(1970,1,1)</f>
        <v>42051.424502314811</v>
      </c>
      <c r="L3200">
        <v>1420798277</v>
      </c>
      <c r="M3200" s="9">
        <f>(L3200/86400) + DATE(1970,1,1)</f>
        <v>42013.424502314811</v>
      </c>
      <c r="N3200" s="18">
        <f>YEAR(M3200)</f>
        <v>2015</v>
      </c>
      <c r="O3200" s="18">
        <f xml:space="preserve"> ROUND((J3200-L3200)/86400, 0)</f>
        <v>38</v>
      </c>
      <c r="P3200" t="b">
        <v>0</v>
      </c>
      <c r="Q3200">
        <v>3</v>
      </c>
      <c r="R3200" s="14">
        <f>IFERROR(ROUND(E3200/Q3200,2), "N/A")</f>
        <v>36.67</v>
      </c>
      <c r="S3200" t="b">
        <v>0</v>
      </c>
      <c r="T3200" t="s">
        <v>8275</v>
      </c>
      <c r="U3200" t="s">
        <v>8317</v>
      </c>
    </row>
    <row r="3201" spans="1:21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s="12">
        <f>ROUND(E3201/D3201, 0)</f>
        <v>1</v>
      </c>
      <c r="G3201" t="s">
        <v>8220</v>
      </c>
      <c r="H3201" t="s">
        <v>8223</v>
      </c>
      <c r="I3201" t="s">
        <v>8245</v>
      </c>
      <c r="J3201">
        <v>1410037200</v>
      </c>
      <c r="K3201" s="9">
        <f>(J3201/86400) + DATE(1970,1,1)</f>
        <v>41888.875</v>
      </c>
      <c r="L3201">
        <v>1407435418</v>
      </c>
      <c r="M3201" s="9">
        <f>(L3201/86400) + DATE(1970,1,1)</f>
        <v>41858.761782407411</v>
      </c>
      <c r="N3201" s="18">
        <f>YEAR(M3201)</f>
        <v>2014</v>
      </c>
      <c r="O3201" s="18">
        <f xml:space="preserve"> ROUND((J3201-L3201)/86400, 0)</f>
        <v>30</v>
      </c>
      <c r="P3201" t="b">
        <v>0</v>
      </c>
      <c r="Q3201">
        <v>53</v>
      </c>
      <c r="R3201" s="14">
        <f>IFERROR(ROUND(E3201/Q3201,2), "N/A")</f>
        <v>49.21</v>
      </c>
      <c r="S3201" t="b">
        <v>0</v>
      </c>
      <c r="T3201" t="s">
        <v>8275</v>
      </c>
      <c r="U3201" t="s">
        <v>8317</v>
      </c>
    </row>
    <row r="3202" spans="1:21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s="12">
        <f>ROUND(E3202/D3202, 0)</f>
        <v>0</v>
      </c>
      <c r="G3202" t="s">
        <v>8220</v>
      </c>
      <c r="H3202" t="s">
        <v>8223</v>
      </c>
      <c r="I3202" t="s">
        <v>8245</v>
      </c>
      <c r="J3202">
        <v>1461994440</v>
      </c>
      <c r="K3202" s="9">
        <f>(J3202/86400) + DATE(1970,1,1)</f>
        <v>42490.231944444444</v>
      </c>
      <c r="L3202">
        <v>1459410101</v>
      </c>
      <c r="M3202" s="9">
        <f>(L3202/86400) + DATE(1970,1,1)</f>
        <v>42460.320613425924</v>
      </c>
      <c r="N3202" s="18">
        <f>YEAR(M3202)</f>
        <v>2016</v>
      </c>
      <c r="O3202" s="18">
        <f xml:space="preserve"> ROUND((J3202-L3202)/86400, 0)</f>
        <v>30</v>
      </c>
      <c r="P3202" t="b">
        <v>0</v>
      </c>
      <c r="Q3202">
        <v>1</v>
      </c>
      <c r="R3202" s="14">
        <f>IFERROR(ROUND(E3202/Q3202,2), "N/A")</f>
        <v>1</v>
      </c>
      <c r="S3202" t="b">
        <v>0</v>
      </c>
      <c r="T3202" t="s">
        <v>8275</v>
      </c>
      <c r="U3202" t="s">
        <v>8317</v>
      </c>
    </row>
    <row r="3203" spans="1:21" ht="48" hidden="1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s="12">
        <f>ROUND(E3203/D3203, 0)</f>
        <v>0</v>
      </c>
      <c r="G3203" t="s">
        <v>8220</v>
      </c>
      <c r="H3203" t="s">
        <v>8224</v>
      </c>
      <c r="I3203" t="s">
        <v>8246</v>
      </c>
      <c r="J3203">
        <v>1409509477</v>
      </c>
      <c r="K3203" s="9">
        <f>(J3203/86400) + DATE(1970,1,1)</f>
        <v>41882.767094907409</v>
      </c>
      <c r="L3203">
        <v>1407695077</v>
      </c>
      <c r="M3203" s="9">
        <f>(L3203/86400) + DATE(1970,1,1)</f>
        <v>41861.767094907409</v>
      </c>
      <c r="N3203" s="18">
        <f>YEAR(M3203)</f>
        <v>2014</v>
      </c>
      <c r="O3203" s="18">
        <f xml:space="preserve"> ROUND((J3203-L3203)/86400, 0)</f>
        <v>21</v>
      </c>
      <c r="P3203" t="b">
        <v>0</v>
      </c>
      <c r="Q3203">
        <v>2</v>
      </c>
      <c r="R3203" s="14">
        <f>IFERROR(ROUND(E3203/Q3203,2), "N/A")</f>
        <v>12.5</v>
      </c>
      <c r="S3203" t="b">
        <v>0</v>
      </c>
      <c r="T3203" t="s">
        <v>8275</v>
      </c>
      <c r="U3203" t="s">
        <v>8317</v>
      </c>
    </row>
    <row r="3204" spans="1:21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s="12">
        <f>ROUND(E3204/D3204, 0)</f>
        <v>1</v>
      </c>
      <c r="G3204" t="s">
        <v>8220</v>
      </c>
      <c r="H3204" t="s">
        <v>8223</v>
      </c>
      <c r="I3204" t="s">
        <v>8245</v>
      </c>
      <c r="J3204">
        <v>1450072740</v>
      </c>
      <c r="K3204" s="9">
        <f>(J3204/86400) + DATE(1970,1,1)</f>
        <v>42352.249305555553</v>
      </c>
      <c r="L3204">
        <v>1445027346</v>
      </c>
      <c r="M3204" s="9">
        <f>(L3204/86400) + DATE(1970,1,1)</f>
        <v>42293.853541666671</v>
      </c>
      <c r="N3204" s="18">
        <f>YEAR(M3204)</f>
        <v>2015</v>
      </c>
      <c r="O3204" s="18">
        <f xml:space="preserve"> ROUND((J3204-L3204)/86400, 0)</f>
        <v>58</v>
      </c>
      <c r="P3204" t="b">
        <v>0</v>
      </c>
      <c r="Q3204">
        <v>25</v>
      </c>
      <c r="R3204" s="14">
        <f>IFERROR(ROUND(E3204/Q3204,2), "N/A")</f>
        <v>109.04</v>
      </c>
      <c r="S3204" t="b">
        <v>0</v>
      </c>
      <c r="T3204" t="s">
        <v>8275</v>
      </c>
      <c r="U3204" t="s">
        <v>8317</v>
      </c>
    </row>
    <row r="3205" spans="1:21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s="12">
        <f>ROUND(E3205/D3205, 0)</f>
        <v>0</v>
      </c>
      <c r="G3205" t="s">
        <v>8220</v>
      </c>
      <c r="H3205" t="s">
        <v>8223</v>
      </c>
      <c r="I3205" t="s">
        <v>8245</v>
      </c>
      <c r="J3205">
        <v>1443224622</v>
      </c>
      <c r="K3205" s="9">
        <f>(J3205/86400) + DATE(1970,1,1)</f>
        <v>42272.988680555558</v>
      </c>
      <c r="L3205">
        <v>1440632622</v>
      </c>
      <c r="M3205" s="9">
        <f>(L3205/86400) + DATE(1970,1,1)</f>
        <v>42242.988680555558</v>
      </c>
      <c r="N3205" s="18">
        <f>YEAR(M3205)</f>
        <v>2015</v>
      </c>
      <c r="O3205" s="18">
        <f xml:space="preserve"> ROUND((J3205-L3205)/86400, 0)</f>
        <v>30</v>
      </c>
      <c r="P3205" t="b">
        <v>0</v>
      </c>
      <c r="Q3205">
        <v>6</v>
      </c>
      <c r="R3205" s="14">
        <f>IFERROR(ROUND(E3205/Q3205,2), "N/A")</f>
        <v>41.67</v>
      </c>
      <c r="S3205" t="b">
        <v>0</v>
      </c>
      <c r="T3205" t="s">
        <v>8275</v>
      </c>
      <c r="U3205" t="s">
        <v>8317</v>
      </c>
    </row>
    <row r="3206" spans="1:21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s="12">
        <f>ROUND(E3206/D3206, 0)</f>
        <v>0</v>
      </c>
      <c r="G3206" t="s">
        <v>8220</v>
      </c>
      <c r="H3206" t="s">
        <v>8223</v>
      </c>
      <c r="I3206" t="s">
        <v>8245</v>
      </c>
      <c r="J3206">
        <v>1437149640</v>
      </c>
      <c r="K3206" s="9">
        <f>(J3206/86400) + DATE(1970,1,1)</f>
        <v>42202.676388888889</v>
      </c>
      <c r="L3206">
        <v>1434558479</v>
      </c>
      <c r="M3206" s="9">
        <f>(L3206/86400) + DATE(1970,1,1)</f>
        <v>42172.686099537037</v>
      </c>
      <c r="N3206" s="18">
        <f>YEAR(M3206)</f>
        <v>2015</v>
      </c>
      <c r="O3206" s="18">
        <f xml:space="preserve"> ROUND((J3206-L3206)/86400, 0)</f>
        <v>30</v>
      </c>
      <c r="P3206" t="b">
        <v>0</v>
      </c>
      <c r="Q3206">
        <v>0</v>
      </c>
      <c r="R3206" s="14" t="str">
        <f>IFERROR(ROUND(E3206/Q3206,2), "N/A")</f>
        <v>N/A</v>
      </c>
      <c r="S3206" t="b">
        <v>0</v>
      </c>
      <c r="T3206" t="s">
        <v>8275</v>
      </c>
      <c r="U3206" t="s">
        <v>8317</v>
      </c>
    </row>
    <row r="3207" spans="1:21" ht="48" hidden="1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s="12">
        <f>ROUND(E3207/D3207, 0)</f>
        <v>0</v>
      </c>
      <c r="G3207" t="s">
        <v>8220</v>
      </c>
      <c r="H3207" t="s">
        <v>8224</v>
      </c>
      <c r="I3207" t="s">
        <v>8246</v>
      </c>
      <c r="J3207">
        <v>1430470772</v>
      </c>
      <c r="K3207" s="9">
        <f>(J3207/86400) + DATE(1970,1,1)</f>
        <v>42125.374675925923</v>
      </c>
      <c r="L3207">
        <v>1427878772</v>
      </c>
      <c r="M3207" s="9">
        <f>(L3207/86400) + DATE(1970,1,1)</f>
        <v>42095.374675925923</v>
      </c>
      <c r="N3207" s="18">
        <f>YEAR(M3207)</f>
        <v>2015</v>
      </c>
      <c r="O3207" s="18">
        <f xml:space="preserve"> ROUND((J3207-L3207)/86400, 0)</f>
        <v>30</v>
      </c>
      <c r="P3207" t="b">
        <v>0</v>
      </c>
      <c r="Q3207">
        <v>12</v>
      </c>
      <c r="R3207" s="14">
        <f>IFERROR(ROUND(E3207/Q3207,2), "N/A")</f>
        <v>22.75</v>
      </c>
      <c r="S3207" t="b">
        <v>0</v>
      </c>
      <c r="T3207" t="s">
        <v>8275</v>
      </c>
      <c r="U3207" t="s">
        <v>8317</v>
      </c>
    </row>
    <row r="3208" spans="1:21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s="12">
        <f>ROUND(E3208/D3208, 0)</f>
        <v>0</v>
      </c>
      <c r="G3208" t="s">
        <v>8220</v>
      </c>
      <c r="H3208" t="s">
        <v>8223</v>
      </c>
      <c r="I3208" t="s">
        <v>8245</v>
      </c>
      <c r="J3208">
        <v>1442644651</v>
      </c>
      <c r="K3208" s="9">
        <f>(J3208/86400) + DATE(1970,1,1)</f>
        <v>42266.276053240741</v>
      </c>
      <c r="L3208">
        <v>1440052651</v>
      </c>
      <c r="M3208" s="9">
        <f>(L3208/86400) + DATE(1970,1,1)</f>
        <v>42236.276053240741</v>
      </c>
      <c r="N3208" s="18">
        <f>YEAR(M3208)</f>
        <v>2015</v>
      </c>
      <c r="O3208" s="18">
        <f xml:space="preserve"> ROUND((J3208-L3208)/86400, 0)</f>
        <v>30</v>
      </c>
      <c r="P3208" t="b">
        <v>0</v>
      </c>
      <c r="Q3208">
        <v>0</v>
      </c>
      <c r="R3208" s="14" t="str">
        <f>IFERROR(ROUND(E3208/Q3208,2), "N/A")</f>
        <v>N/A</v>
      </c>
      <c r="S3208" t="b">
        <v>0</v>
      </c>
      <c r="T3208" t="s">
        <v>8275</v>
      </c>
      <c r="U3208" t="s">
        <v>8317</v>
      </c>
    </row>
    <row r="3209" spans="1:21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s="12">
        <f>ROUND(E3209/D3209, 0)</f>
        <v>0</v>
      </c>
      <c r="G3209" t="s">
        <v>8220</v>
      </c>
      <c r="H3209" t="s">
        <v>8223</v>
      </c>
      <c r="I3209" t="s">
        <v>8245</v>
      </c>
      <c r="J3209">
        <v>1429767607</v>
      </c>
      <c r="K3209" s="9">
        <f>(J3209/86400) + DATE(1970,1,1)</f>
        <v>42117.236192129625</v>
      </c>
      <c r="L3209">
        <v>1424587207</v>
      </c>
      <c r="M3209" s="9">
        <f>(L3209/86400) + DATE(1970,1,1)</f>
        <v>42057.277858796297</v>
      </c>
      <c r="N3209" s="18">
        <f>YEAR(M3209)</f>
        <v>2015</v>
      </c>
      <c r="O3209" s="18">
        <f xml:space="preserve"> ROUND((J3209-L3209)/86400, 0)</f>
        <v>60</v>
      </c>
      <c r="P3209" t="b">
        <v>0</v>
      </c>
      <c r="Q3209">
        <v>36</v>
      </c>
      <c r="R3209" s="14">
        <f>IFERROR(ROUND(E3209/Q3209,2), "N/A")</f>
        <v>70.83</v>
      </c>
      <c r="S3209" t="b">
        <v>0</v>
      </c>
      <c r="T3209" t="s">
        <v>8275</v>
      </c>
      <c r="U3209" t="s">
        <v>8317</v>
      </c>
    </row>
    <row r="3210" spans="1:21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s="12">
        <f>ROUND(E3210/D3210, 0)</f>
        <v>1</v>
      </c>
      <c r="G3210" t="s">
        <v>8218</v>
      </c>
      <c r="H3210" t="s">
        <v>8223</v>
      </c>
      <c r="I3210" t="s">
        <v>8245</v>
      </c>
      <c r="J3210">
        <v>1406557877</v>
      </c>
      <c r="K3210" s="9">
        <f>(J3210/86400) + DATE(1970,1,1)</f>
        <v>41848.605057870373</v>
      </c>
      <c r="L3210">
        <v>1404743477</v>
      </c>
      <c r="M3210" s="9">
        <f>(L3210/86400) + DATE(1970,1,1)</f>
        <v>41827.605057870373</v>
      </c>
      <c r="N3210" s="18">
        <f>YEAR(M3210)</f>
        <v>2014</v>
      </c>
      <c r="O3210" s="18">
        <f xml:space="preserve"> ROUND((J3210-L3210)/86400, 0)</f>
        <v>21</v>
      </c>
      <c r="P3210" t="b">
        <v>1</v>
      </c>
      <c r="Q3210">
        <v>82</v>
      </c>
      <c r="R3210" s="14">
        <f>IFERROR(ROUND(E3210/Q3210,2), "N/A")</f>
        <v>63.11</v>
      </c>
      <c r="S3210" t="b">
        <v>1</v>
      </c>
      <c r="T3210" t="s">
        <v>8275</v>
      </c>
      <c r="U3210" t="s">
        <v>8276</v>
      </c>
    </row>
    <row r="3211" spans="1:21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s="12">
        <f>ROUND(E3211/D3211, 0)</f>
        <v>1</v>
      </c>
      <c r="G3211" t="s">
        <v>8218</v>
      </c>
      <c r="H3211" t="s">
        <v>8223</v>
      </c>
      <c r="I3211" t="s">
        <v>8245</v>
      </c>
      <c r="J3211">
        <v>1403305200</v>
      </c>
      <c r="K3211" s="9">
        <f>(J3211/86400) + DATE(1970,1,1)</f>
        <v>41810.958333333336</v>
      </c>
      <c r="L3211">
        <v>1400512658</v>
      </c>
      <c r="M3211" s="9">
        <f>(L3211/86400) + DATE(1970,1,1)</f>
        <v>41778.637245370366</v>
      </c>
      <c r="N3211" s="18">
        <f>YEAR(M3211)</f>
        <v>2014</v>
      </c>
      <c r="O3211" s="18">
        <f xml:space="preserve"> ROUND((J3211-L3211)/86400, 0)</f>
        <v>32</v>
      </c>
      <c r="P3211" t="b">
        <v>1</v>
      </c>
      <c r="Q3211">
        <v>226</v>
      </c>
      <c r="R3211" s="14">
        <f>IFERROR(ROUND(E3211/Q3211,2), "N/A")</f>
        <v>50.16</v>
      </c>
      <c r="S3211" t="b">
        <v>1</v>
      </c>
      <c r="T3211" t="s">
        <v>8275</v>
      </c>
      <c r="U3211" t="s">
        <v>8276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s="12">
        <f>ROUND(E3212/D3212, 0)</f>
        <v>1</v>
      </c>
      <c r="G3212" t="s">
        <v>8218</v>
      </c>
      <c r="H3212" t="s">
        <v>8223</v>
      </c>
      <c r="I3212" t="s">
        <v>8245</v>
      </c>
      <c r="J3212">
        <v>1338523140</v>
      </c>
      <c r="K3212" s="9">
        <f>(J3212/86400) + DATE(1970,1,1)</f>
        <v>41061.165972222225</v>
      </c>
      <c r="L3212">
        <v>1334442519</v>
      </c>
      <c r="M3212" s="9">
        <f>(L3212/86400) + DATE(1970,1,1)</f>
        <v>41013.936562499999</v>
      </c>
      <c r="N3212" s="18">
        <f>YEAR(M3212)</f>
        <v>2012</v>
      </c>
      <c r="O3212" s="18">
        <f xml:space="preserve"> ROUND((J3212-L3212)/86400, 0)</f>
        <v>47</v>
      </c>
      <c r="P3212" t="b">
        <v>1</v>
      </c>
      <c r="Q3212">
        <v>60</v>
      </c>
      <c r="R3212" s="14">
        <f>IFERROR(ROUND(E3212/Q3212,2), "N/A")</f>
        <v>62.88</v>
      </c>
      <c r="S3212" t="b">
        <v>1</v>
      </c>
      <c r="T3212" t="s">
        <v>8275</v>
      </c>
      <c r="U3212" t="s">
        <v>8276</v>
      </c>
    </row>
    <row r="3213" spans="1:21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s="12">
        <f>ROUND(E3213/D3213, 0)</f>
        <v>1</v>
      </c>
      <c r="G3213" t="s">
        <v>8218</v>
      </c>
      <c r="H3213" t="s">
        <v>8223</v>
      </c>
      <c r="I3213" t="s">
        <v>8245</v>
      </c>
      <c r="J3213">
        <v>1408068000</v>
      </c>
      <c r="K3213" s="9">
        <f>(J3213/86400) + DATE(1970,1,1)</f>
        <v>41866.083333333336</v>
      </c>
      <c r="L3213">
        <v>1405346680</v>
      </c>
      <c r="M3213" s="9">
        <f>(L3213/86400) + DATE(1970,1,1)</f>
        <v>41834.58657407407</v>
      </c>
      <c r="N3213" s="18">
        <f>YEAR(M3213)</f>
        <v>2014</v>
      </c>
      <c r="O3213" s="18">
        <f xml:space="preserve"> ROUND((J3213-L3213)/86400, 0)</f>
        <v>31</v>
      </c>
      <c r="P3213" t="b">
        <v>1</v>
      </c>
      <c r="Q3213">
        <v>322</v>
      </c>
      <c r="R3213" s="14">
        <f>IFERROR(ROUND(E3213/Q3213,2), "N/A")</f>
        <v>85.53</v>
      </c>
      <c r="S3213" t="b">
        <v>1</v>
      </c>
      <c r="T3213" t="s">
        <v>8275</v>
      </c>
      <c r="U3213" t="s">
        <v>8276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s="12">
        <f>ROUND(E3214/D3214, 0)</f>
        <v>1</v>
      </c>
      <c r="G3214" t="s">
        <v>8218</v>
      </c>
      <c r="H3214" t="s">
        <v>8223</v>
      </c>
      <c r="I3214" t="s">
        <v>8245</v>
      </c>
      <c r="J3214">
        <v>1407524751</v>
      </c>
      <c r="K3214" s="9">
        <f>(J3214/86400) + DATE(1970,1,1)</f>
        <v>41859.795729166668</v>
      </c>
      <c r="L3214">
        <v>1404932751</v>
      </c>
      <c r="M3214" s="9">
        <f>(L3214/86400) + DATE(1970,1,1)</f>
        <v>41829.795729166668</v>
      </c>
      <c r="N3214" s="18">
        <f>YEAR(M3214)</f>
        <v>2014</v>
      </c>
      <c r="O3214" s="18">
        <f xml:space="preserve"> ROUND((J3214-L3214)/86400, 0)</f>
        <v>30</v>
      </c>
      <c r="P3214" t="b">
        <v>1</v>
      </c>
      <c r="Q3214">
        <v>94</v>
      </c>
      <c r="R3214" s="14">
        <f>IFERROR(ROUND(E3214/Q3214,2), "N/A")</f>
        <v>53.72</v>
      </c>
      <c r="S3214" t="b">
        <v>1</v>
      </c>
      <c r="T3214" t="s">
        <v>8275</v>
      </c>
      <c r="U3214" t="s">
        <v>8276</v>
      </c>
    </row>
    <row r="3215" spans="1:21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s="12">
        <f>ROUND(E3215/D3215, 0)</f>
        <v>1</v>
      </c>
      <c r="G3215" t="s">
        <v>8218</v>
      </c>
      <c r="H3215" t="s">
        <v>8224</v>
      </c>
      <c r="I3215" t="s">
        <v>8246</v>
      </c>
      <c r="J3215">
        <v>1437934759</v>
      </c>
      <c r="K3215" s="9">
        <f>(J3215/86400) + DATE(1970,1,1)</f>
        <v>42211.763414351852</v>
      </c>
      <c r="L3215">
        <v>1434478759</v>
      </c>
      <c r="M3215" s="9">
        <f>(L3215/86400) + DATE(1970,1,1)</f>
        <v>42171.763414351852</v>
      </c>
      <c r="N3215" s="18">
        <f>YEAR(M3215)</f>
        <v>2015</v>
      </c>
      <c r="O3215" s="18">
        <f xml:space="preserve"> ROUND((J3215-L3215)/86400, 0)</f>
        <v>40</v>
      </c>
      <c r="P3215" t="b">
        <v>1</v>
      </c>
      <c r="Q3215">
        <v>47</v>
      </c>
      <c r="R3215" s="14">
        <f>IFERROR(ROUND(E3215/Q3215,2), "N/A")</f>
        <v>127.81</v>
      </c>
      <c r="S3215" t="b">
        <v>1</v>
      </c>
      <c r="T3215" t="s">
        <v>8275</v>
      </c>
      <c r="U3215" t="s">
        <v>8276</v>
      </c>
    </row>
    <row r="3216" spans="1:21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s="12">
        <f>ROUND(E3216/D3216, 0)</f>
        <v>1</v>
      </c>
      <c r="G3216" t="s">
        <v>8218</v>
      </c>
      <c r="H3216" t="s">
        <v>8224</v>
      </c>
      <c r="I3216" t="s">
        <v>8246</v>
      </c>
      <c r="J3216">
        <v>1452038100</v>
      </c>
      <c r="K3216" s="9">
        <f>(J3216/86400) + DATE(1970,1,1)</f>
        <v>42374.996527777781</v>
      </c>
      <c r="L3216">
        <v>1448823673</v>
      </c>
      <c r="M3216" s="9">
        <f>(L3216/86400) + DATE(1970,1,1)</f>
        <v>42337.792511574073</v>
      </c>
      <c r="N3216" s="18">
        <f>YEAR(M3216)</f>
        <v>2015</v>
      </c>
      <c r="O3216" s="18">
        <f xml:space="preserve"> ROUND((J3216-L3216)/86400, 0)</f>
        <v>37</v>
      </c>
      <c r="P3216" t="b">
        <v>1</v>
      </c>
      <c r="Q3216">
        <v>115</v>
      </c>
      <c r="R3216" s="14">
        <f>IFERROR(ROUND(E3216/Q3216,2), "N/A")</f>
        <v>106.57</v>
      </c>
      <c r="S3216" t="b">
        <v>1</v>
      </c>
      <c r="T3216" t="s">
        <v>8275</v>
      </c>
      <c r="U3216" t="s">
        <v>8276</v>
      </c>
    </row>
    <row r="3217" spans="1:21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s="12">
        <f>ROUND(E3217/D3217, 0)</f>
        <v>1</v>
      </c>
      <c r="G3217" t="s">
        <v>8218</v>
      </c>
      <c r="H3217" t="s">
        <v>8223</v>
      </c>
      <c r="I3217" t="s">
        <v>8245</v>
      </c>
      <c r="J3217">
        <v>1441857540</v>
      </c>
      <c r="K3217" s="9">
        <f>(J3217/86400) + DATE(1970,1,1)</f>
        <v>42257.165972222225</v>
      </c>
      <c r="L3217">
        <v>1438617471</v>
      </c>
      <c r="M3217" s="9">
        <f>(L3217/86400) + DATE(1970,1,1)</f>
        <v>42219.665173611109</v>
      </c>
      <c r="N3217" s="18">
        <f>YEAR(M3217)</f>
        <v>2015</v>
      </c>
      <c r="O3217" s="18">
        <f xml:space="preserve"> ROUND((J3217-L3217)/86400, 0)</f>
        <v>38</v>
      </c>
      <c r="P3217" t="b">
        <v>1</v>
      </c>
      <c r="Q3217">
        <v>134</v>
      </c>
      <c r="R3217" s="14">
        <f>IFERROR(ROUND(E3217/Q3217,2), "N/A")</f>
        <v>262.11</v>
      </c>
      <c r="S3217" t="b">
        <v>1</v>
      </c>
      <c r="T3217" t="s">
        <v>8275</v>
      </c>
      <c r="U3217" t="s">
        <v>8276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s="12">
        <f>ROUND(E3218/D3218, 0)</f>
        <v>1</v>
      </c>
      <c r="G3218" t="s">
        <v>8218</v>
      </c>
      <c r="H3218" t="s">
        <v>8224</v>
      </c>
      <c r="I3218" t="s">
        <v>8246</v>
      </c>
      <c r="J3218">
        <v>1436625000</v>
      </c>
      <c r="K3218" s="9">
        <f>(J3218/86400) + DATE(1970,1,1)</f>
        <v>42196.604166666672</v>
      </c>
      <c r="L3218">
        <v>1433934371</v>
      </c>
      <c r="M3218" s="9">
        <f>(L3218/86400) + DATE(1970,1,1)</f>
        <v>42165.462627314817</v>
      </c>
      <c r="N3218" s="18">
        <f>YEAR(M3218)</f>
        <v>2015</v>
      </c>
      <c r="O3218" s="18">
        <f xml:space="preserve"> ROUND((J3218-L3218)/86400, 0)</f>
        <v>31</v>
      </c>
      <c r="P3218" t="b">
        <v>1</v>
      </c>
      <c r="Q3218">
        <v>35</v>
      </c>
      <c r="R3218" s="14">
        <f>IFERROR(ROUND(E3218/Q3218,2), "N/A")</f>
        <v>57.17</v>
      </c>
      <c r="S3218" t="b">
        <v>1</v>
      </c>
      <c r="T3218" t="s">
        <v>8275</v>
      </c>
      <c r="U3218" t="s">
        <v>8276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s="12">
        <f>ROUND(E3219/D3219, 0)</f>
        <v>1</v>
      </c>
      <c r="G3219" t="s">
        <v>8218</v>
      </c>
      <c r="H3219" t="s">
        <v>8223</v>
      </c>
      <c r="I3219" t="s">
        <v>8245</v>
      </c>
      <c r="J3219">
        <v>1478264784</v>
      </c>
      <c r="K3219" s="9">
        <f>(J3219/86400) + DATE(1970,1,1)</f>
        <v>42678.546111111107</v>
      </c>
      <c r="L3219">
        <v>1475672784</v>
      </c>
      <c r="M3219" s="9">
        <f>(L3219/86400) + DATE(1970,1,1)</f>
        <v>42648.546111111107</v>
      </c>
      <c r="N3219" s="18">
        <f>YEAR(M3219)</f>
        <v>2016</v>
      </c>
      <c r="O3219" s="18">
        <f xml:space="preserve"> ROUND((J3219-L3219)/86400, 0)</f>
        <v>30</v>
      </c>
      <c r="P3219" t="b">
        <v>1</v>
      </c>
      <c r="Q3219">
        <v>104</v>
      </c>
      <c r="R3219" s="14">
        <f>IFERROR(ROUND(E3219/Q3219,2), "N/A")</f>
        <v>50.2</v>
      </c>
      <c r="S3219" t="b">
        <v>1</v>
      </c>
      <c r="T3219" t="s">
        <v>8275</v>
      </c>
      <c r="U3219" t="s">
        <v>8276</v>
      </c>
    </row>
    <row r="3220" spans="1:21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s="12">
        <f>ROUND(E3220/D3220, 0)</f>
        <v>1</v>
      </c>
      <c r="G3220" t="s">
        <v>8218</v>
      </c>
      <c r="H3220" t="s">
        <v>8224</v>
      </c>
      <c r="I3220" t="s">
        <v>8246</v>
      </c>
      <c r="J3220">
        <v>1419984000</v>
      </c>
      <c r="K3220" s="9">
        <f>(J3220/86400) + DATE(1970,1,1)</f>
        <v>42004</v>
      </c>
      <c r="L3220">
        <v>1417132986</v>
      </c>
      <c r="M3220" s="9">
        <f>(L3220/86400) + DATE(1970,1,1)</f>
        <v>41971.002152777779</v>
      </c>
      <c r="N3220" s="18">
        <f>YEAR(M3220)</f>
        <v>2014</v>
      </c>
      <c r="O3220" s="18">
        <f xml:space="preserve"> ROUND((J3220-L3220)/86400, 0)</f>
        <v>33</v>
      </c>
      <c r="P3220" t="b">
        <v>1</v>
      </c>
      <c r="Q3220">
        <v>184</v>
      </c>
      <c r="R3220" s="14">
        <f>IFERROR(ROUND(E3220/Q3220,2), "N/A")</f>
        <v>66.59</v>
      </c>
      <c r="S3220" t="b">
        <v>1</v>
      </c>
      <c r="T3220" t="s">
        <v>8275</v>
      </c>
      <c r="U3220" t="s">
        <v>8276</v>
      </c>
    </row>
    <row r="3221" spans="1:21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s="12">
        <f>ROUND(E3221/D3221, 0)</f>
        <v>1</v>
      </c>
      <c r="G3221" t="s">
        <v>8218</v>
      </c>
      <c r="H3221" t="s">
        <v>8223</v>
      </c>
      <c r="I3221" t="s">
        <v>8245</v>
      </c>
      <c r="J3221">
        <v>1427063747</v>
      </c>
      <c r="K3221" s="9">
        <f>(J3221/86400) + DATE(1970,1,1)</f>
        <v>42085.941516203704</v>
      </c>
      <c r="L3221">
        <v>1424043347</v>
      </c>
      <c r="M3221" s="9">
        <f>(L3221/86400) + DATE(1970,1,1)</f>
        <v>42050.983182870375</v>
      </c>
      <c r="N3221" s="18">
        <f>YEAR(M3221)</f>
        <v>2015</v>
      </c>
      <c r="O3221" s="18">
        <f xml:space="preserve"> ROUND((J3221-L3221)/86400, 0)</f>
        <v>35</v>
      </c>
      <c r="P3221" t="b">
        <v>1</v>
      </c>
      <c r="Q3221">
        <v>119</v>
      </c>
      <c r="R3221" s="14">
        <f>IFERROR(ROUND(E3221/Q3221,2), "N/A")</f>
        <v>168.25</v>
      </c>
      <c r="S3221" t="b">
        <v>1</v>
      </c>
      <c r="T3221" t="s">
        <v>8275</v>
      </c>
      <c r="U3221" t="s">
        <v>8276</v>
      </c>
    </row>
    <row r="3222" spans="1:21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s="12">
        <f>ROUND(E3222/D3222, 0)</f>
        <v>1</v>
      </c>
      <c r="G3222" t="s">
        <v>8218</v>
      </c>
      <c r="H3222" t="s">
        <v>8223</v>
      </c>
      <c r="I3222" t="s">
        <v>8245</v>
      </c>
      <c r="J3222">
        <v>1489352400</v>
      </c>
      <c r="K3222" s="9">
        <f>(J3222/86400) + DATE(1970,1,1)</f>
        <v>42806.875</v>
      </c>
      <c r="L3222">
        <v>1486411204</v>
      </c>
      <c r="M3222" s="9">
        <f>(L3222/86400) + DATE(1970,1,1)</f>
        <v>42772.833379629628</v>
      </c>
      <c r="N3222" s="18">
        <f>YEAR(M3222)</f>
        <v>2017</v>
      </c>
      <c r="O3222" s="18">
        <f xml:space="preserve"> ROUND((J3222-L3222)/86400, 0)</f>
        <v>34</v>
      </c>
      <c r="P3222" t="b">
        <v>1</v>
      </c>
      <c r="Q3222">
        <v>59</v>
      </c>
      <c r="R3222" s="14">
        <f>IFERROR(ROUND(E3222/Q3222,2), "N/A")</f>
        <v>256.37</v>
      </c>
      <c r="S3222" t="b">
        <v>1</v>
      </c>
      <c r="T3222" t="s">
        <v>8275</v>
      </c>
      <c r="U3222" t="s">
        <v>8276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s="12">
        <f>ROUND(E3223/D3223, 0)</f>
        <v>1</v>
      </c>
      <c r="G3223" t="s">
        <v>8218</v>
      </c>
      <c r="H3223" t="s">
        <v>8224</v>
      </c>
      <c r="I3223" t="s">
        <v>8246</v>
      </c>
      <c r="J3223">
        <v>1436114603</v>
      </c>
      <c r="K3223" s="9">
        <f>(J3223/86400) + DATE(1970,1,1)</f>
        <v>42190.696793981479</v>
      </c>
      <c r="L3223">
        <v>1433090603</v>
      </c>
      <c r="M3223" s="9">
        <f>(L3223/86400) + DATE(1970,1,1)</f>
        <v>42155.696793981479</v>
      </c>
      <c r="N3223" s="18">
        <f>YEAR(M3223)</f>
        <v>2015</v>
      </c>
      <c r="O3223" s="18">
        <f xml:space="preserve"> ROUND((J3223-L3223)/86400, 0)</f>
        <v>35</v>
      </c>
      <c r="P3223" t="b">
        <v>1</v>
      </c>
      <c r="Q3223">
        <v>113</v>
      </c>
      <c r="R3223" s="14">
        <f>IFERROR(ROUND(E3223/Q3223,2), "N/A")</f>
        <v>36.61</v>
      </c>
      <c r="S3223" t="b">
        <v>1</v>
      </c>
      <c r="T3223" t="s">
        <v>8275</v>
      </c>
      <c r="U3223" t="s">
        <v>8276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s="12">
        <f>ROUND(E3224/D3224, 0)</f>
        <v>1</v>
      </c>
      <c r="G3224" t="s">
        <v>8218</v>
      </c>
      <c r="H3224" t="s">
        <v>8223</v>
      </c>
      <c r="I3224" t="s">
        <v>8245</v>
      </c>
      <c r="J3224">
        <v>1445722140</v>
      </c>
      <c r="K3224" s="9">
        <f>(J3224/86400) + DATE(1970,1,1)</f>
        <v>42301.895138888889</v>
      </c>
      <c r="L3224">
        <v>1443016697</v>
      </c>
      <c r="M3224" s="9">
        <f>(L3224/86400) + DATE(1970,1,1)</f>
        <v>42270.582141203704</v>
      </c>
      <c r="N3224" s="18">
        <f>YEAR(M3224)</f>
        <v>2015</v>
      </c>
      <c r="O3224" s="18">
        <f xml:space="preserve"> ROUND((J3224-L3224)/86400, 0)</f>
        <v>31</v>
      </c>
      <c r="P3224" t="b">
        <v>1</v>
      </c>
      <c r="Q3224">
        <v>84</v>
      </c>
      <c r="R3224" s="14">
        <f>IFERROR(ROUND(E3224/Q3224,2), "N/A")</f>
        <v>37.14</v>
      </c>
      <c r="S3224" t="b">
        <v>1</v>
      </c>
      <c r="T3224" t="s">
        <v>8275</v>
      </c>
      <c r="U3224" t="s">
        <v>8276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s="12">
        <f>ROUND(E3225/D3225, 0)</f>
        <v>1</v>
      </c>
      <c r="G3225" t="s">
        <v>8218</v>
      </c>
      <c r="H3225" t="s">
        <v>8223</v>
      </c>
      <c r="I3225" t="s">
        <v>8245</v>
      </c>
      <c r="J3225">
        <v>1440100976</v>
      </c>
      <c r="K3225" s="9">
        <f>(J3225/86400) + DATE(1970,1,1)</f>
        <v>42236.835370370369</v>
      </c>
      <c r="L3225">
        <v>1437508976</v>
      </c>
      <c r="M3225" s="9">
        <f>(L3225/86400) + DATE(1970,1,1)</f>
        <v>42206.835370370369</v>
      </c>
      <c r="N3225" s="18">
        <f>YEAR(M3225)</f>
        <v>2015</v>
      </c>
      <c r="O3225" s="18">
        <f xml:space="preserve"> ROUND((J3225-L3225)/86400, 0)</f>
        <v>30</v>
      </c>
      <c r="P3225" t="b">
        <v>1</v>
      </c>
      <c r="Q3225">
        <v>74</v>
      </c>
      <c r="R3225" s="14">
        <f>IFERROR(ROUND(E3225/Q3225,2), "N/A")</f>
        <v>45.88</v>
      </c>
      <c r="S3225" t="b">
        <v>1</v>
      </c>
      <c r="T3225" t="s">
        <v>8275</v>
      </c>
      <c r="U3225" t="s">
        <v>8276</v>
      </c>
    </row>
    <row r="3226" spans="1:21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s="12">
        <f>ROUND(E3226/D3226, 0)</f>
        <v>1</v>
      </c>
      <c r="G3226" t="s">
        <v>8218</v>
      </c>
      <c r="H3226" t="s">
        <v>8223</v>
      </c>
      <c r="I3226" t="s">
        <v>8245</v>
      </c>
      <c r="J3226">
        <v>1484024400</v>
      </c>
      <c r="K3226" s="9">
        <f>(J3226/86400) + DATE(1970,1,1)</f>
        <v>42745.208333333328</v>
      </c>
      <c r="L3226">
        <v>1479932713</v>
      </c>
      <c r="M3226" s="9">
        <f>(L3226/86400) + DATE(1970,1,1)</f>
        <v>42697.850844907407</v>
      </c>
      <c r="N3226" s="18">
        <f>YEAR(M3226)</f>
        <v>2016</v>
      </c>
      <c r="O3226" s="18">
        <f xml:space="preserve"> ROUND((J3226-L3226)/86400, 0)</f>
        <v>47</v>
      </c>
      <c r="P3226" t="b">
        <v>1</v>
      </c>
      <c r="Q3226">
        <v>216</v>
      </c>
      <c r="R3226" s="14">
        <f>IFERROR(ROUND(E3226/Q3226,2), "N/A")</f>
        <v>141.71</v>
      </c>
      <c r="S3226" t="b">
        <v>1</v>
      </c>
      <c r="T3226" t="s">
        <v>8275</v>
      </c>
      <c r="U3226" t="s">
        <v>8276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s="12">
        <f>ROUND(E3227/D3227, 0)</f>
        <v>1</v>
      </c>
      <c r="G3227" t="s">
        <v>8218</v>
      </c>
      <c r="H3227" t="s">
        <v>8223</v>
      </c>
      <c r="I3227" t="s">
        <v>8245</v>
      </c>
      <c r="J3227">
        <v>1464987600</v>
      </c>
      <c r="K3227" s="9">
        <f>(J3227/86400) + DATE(1970,1,1)</f>
        <v>42524.875</v>
      </c>
      <c r="L3227">
        <v>1463145938</v>
      </c>
      <c r="M3227" s="9">
        <f>(L3227/86400) + DATE(1970,1,1)</f>
        <v>42503.559467592597</v>
      </c>
      <c r="N3227" s="18">
        <f>YEAR(M3227)</f>
        <v>2016</v>
      </c>
      <c r="O3227" s="18">
        <f xml:space="preserve"> ROUND((J3227-L3227)/86400, 0)</f>
        <v>21</v>
      </c>
      <c r="P3227" t="b">
        <v>1</v>
      </c>
      <c r="Q3227">
        <v>39</v>
      </c>
      <c r="R3227" s="14">
        <f>IFERROR(ROUND(E3227/Q3227,2), "N/A")</f>
        <v>52.49</v>
      </c>
      <c r="S3227" t="b">
        <v>1</v>
      </c>
      <c r="T3227" t="s">
        <v>8275</v>
      </c>
      <c r="U3227" t="s">
        <v>8276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s="12">
        <f>ROUND(E3228/D3228, 0)</f>
        <v>1</v>
      </c>
      <c r="G3228" t="s">
        <v>8218</v>
      </c>
      <c r="H3228" t="s">
        <v>8224</v>
      </c>
      <c r="I3228" t="s">
        <v>8246</v>
      </c>
      <c r="J3228">
        <v>1446213612</v>
      </c>
      <c r="K3228" s="9">
        <f>(J3228/86400) + DATE(1970,1,1)</f>
        <v>42307.583472222221</v>
      </c>
      <c r="L3228">
        <v>1443621612</v>
      </c>
      <c r="M3228" s="9">
        <f>(L3228/86400) + DATE(1970,1,1)</f>
        <v>42277.583472222221</v>
      </c>
      <c r="N3228" s="18">
        <f>YEAR(M3228)</f>
        <v>2015</v>
      </c>
      <c r="O3228" s="18">
        <f xml:space="preserve"> ROUND((J3228-L3228)/86400, 0)</f>
        <v>30</v>
      </c>
      <c r="P3228" t="b">
        <v>1</v>
      </c>
      <c r="Q3228">
        <v>21</v>
      </c>
      <c r="R3228" s="14">
        <f>IFERROR(ROUND(E3228/Q3228,2), "N/A")</f>
        <v>59.52</v>
      </c>
      <c r="S3228" t="b">
        <v>1</v>
      </c>
      <c r="T3228" t="s">
        <v>8275</v>
      </c>
      <c r="U3228" t="s">
        <v>8276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s="12">
        <f>ROUND(E3229/D3229, 0)</f>
        <v>1</v>
      </c>
      <c r="G3229" t="s">
        <v>8218</v>
      </c>
      <c r="H3229" t="s">
        <v>8224</v>
      </c>
      <c r="I3229" t="s">
        <v>8246</v>
      </c>
      <c r="J3229">
        <v>1484687436</v>
      </c>
      <c r="K3229" s="9">
        <f>(J3229/86400) + DATE(1970,1,1)</f>
        <v>42752.882361111115</v>
      </c>
      <c r="L3229">
        <v>1482095436</v>
      </c>
      <c r="M3229" s="9">
        <f>(L3229/86400) + DATE(1970,1,1)</f>
        <v>42722.882361111115</v>
      </c>
      <c r="N3229" s="18">
        <f>YEAR(M3229)</f>
        <v>2016</v>
      </c>
      <c r="O3229" s="18">
        <f xml:space="preserve"> ROUND((J3229-L3229)/86400, 0)</f>
        <v>30</v>
      </c>
      <c r="P3229" t="b">
        <v>0</v>
      </c>
      <c r="Q3229">
        <v>30</v>
      </c>
      <c r="R3229" s="14">
        <f>IFERROR(ROUND(E3229/Q3229,2), "N/A")</f>
        <v>50</v>
      </c>
      <c r="S3229" t="b">
        <v>1</v>
      </c>
      <c r="T3229" t="s">
        <v>8275</v>
      </c>
      <c r="U3229" t="s">
        <v>8276</v>
      </c>
    </row>
    <row r="3230" spans="1:21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s="12">
        <f>ROUND(E3230/D3230, 0)</f>
        <v>1</v>
      </c>
      <c r="G3230" t="s">
        <v>8218</v>
      </c>
      <c r="H3230" t="s">
        <v>8223</v>
      </c>
      <c r="I3230" t="s">
        <v>8245</v>
      </c>
      <c r="J3230">
        <v>1450328340</v>
      </c>
      <c r="K3230" s="9">
        <f>(J3230/86400) + DATE(1970,1,1)</f>
        <v>42355.207638888889</v>
      </c>
      <c r="L3230">
        <v>1447606884</v>
      </c>
      <c r="M3230" s="9">
        <f>(L3230/86400) + DATE(1970,1,1)</f>
        <v>42323.70930555556</v>
      </c>
      <c r="N3230" s="18">
        <f>YEAR(M3230)</f>
        <v>2015</v>
      </c>
      <c r="O3230" s="18">
        <f xml:space="preserve"> ROUND((J3230-L3230)/86400, 0)</f>
        <v>31</v>
      </c>
      <c r="P3230" t="b">
        <v>1</v>
      </c>
      <c r="Q3230">
        <v>37</v>
      </c>
      <c r="R3230" s="14">
        <f>IFERROR(ROUND(E3230/Q3230,2), "N/A")</f>
        <v>193.62</v>
      </c>
      <c r="S3230" t="b">
        <v>1</v>
      </c>
      <c r="T3230" t="s">
        <v>8275</v>
      </c>
      <c r="U3230" t="s">
        <v>8276</v>
      </c>
    </row>
    <row r="3231" spans="1:21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s="12">
        <f>ROUND(E3231/D3231, 0)</f>
        <v>1</v>
      </c>
      <c r="G3231" t="s">
        <v>8218</v>
      </c>
      <c r="H3231" t="s">
        <v>8223</v>
      </c>
      <c r="I3231" t="s">
        <v>8245</v>
      </c>
      <c r="J3231">
        <v>1416470398</v>
      </c>
      <c r="K3231" s="9">
        <f>(J3231/86400) + DATE(1970,1,1)</f>
        <v>41963.333310185189</v>
      </c>
      <c r="L3231">
        <v>1413874798</v>
      </c>
      <c r="M3231" s="9">
        <f>(L3231/86400) + DATE(1970,1,1)</f>
        <v>41933.291643518518</v>
      </c>
      <c r="N3231" s="18">
        <f>YEAR(M3231)</f>
        <v>2014</v>
      </c>
      <c r="O3231" s="18">
        <f xml:space="preserve"> ROUND((J3231-L3231)/86400, 0)</f>
        <v>30</v>
      </c>
      <c r="P3231" t="b">
        <v>1</v>
      </c>
      <c r="Q3231">
        <v>202</v>
      </c>
      <c r="R3231" s="14">
        <f>IFERROR(ROUND(E3231/Q3231,2), "N/A")</f>
        <v>106.8</v>
      </c>
      <c r="S3231" t="b">
        <v>1</v>
      </c>
      <c r="T3231" t="s">
        <v>8275</v>
      </c>
      <c r="U3231" t="s">
        <v>8276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s="12">
        <f>ROUND(E3232/D3232, 0)</f>
        <v>1</v>
      </c>
      <c r="G3232" t="s">
        <v>8218</v>
      </c>
      <c r="H3232" t="s">
        <v>8223</v>
      </c>
      <c r="I3232" t="s">
        <v>8245</v>
      </c>
      <c r="J3232">
        <v>1412135940</v>
      </c>
      <c r="K3232" s="9">
        <f>(J3232/86400) + DATE(1970,1,1)</f>
        <v>41913.165972222225</v>
      </c>
      <c r="L3232">
        <v>1410840126</v>
      </c>
      <c r="M3232" s="9">
        <f>(L3232/86400) + DATE(1970,1,1)</f>
        <v>41898.168124999997</v>
      </c>
      <c r="N3232" s="18">
        <f>YEAR(M3232)</f>
        <v>2014</v>
      </c>
      <c r="O3232" s="18">
        <f xml:space="preserve"> ROUND((J3232-L3232)/86400, 0)</f>
        <v>15</v>
      </c>
      <c r="P3232" t="b">
        <v>1</v>
      </c>
      <c r="Q3232">
        <v>37</v>
      </c>
      <c r="R3232" s="14">
        <f>IFERROR(ROUND(E3232/Q3232,2), "N/A")</f>
        <v>77.22</v>
      </c>
      <c r="S3232" t="b">
        <v>1</v>
      </c>
      <c r="T3232" t="s">
        <v>8275</v>
      </c>
      <c r="U3232" t="s">
        <v>8276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s="12">
        <f>ROUND(E3233/D3233, 0)</f>
        <v>2</v>
      </c>
      <c r="G3233" t="s">
        <v>8218</v>
      </c>
      <c r="H3233" t="s">
        <v>8223</v>
      </c>
      <c r="I3233" t="s">
        <v>8245</v>
      </c>
      <c r="J3233">
        <v>1460846347</v>
      </c>
      <c r="K3233" s="9">
        <f>(J3233/86400) + DATE(1970,1,1)</f>
        <v>42476.943831018521</v>
      </c>
      <c r="L3233">
        <v>1458254347</v>
      </c>
      <c r="M3233" s="9">
        <f>(L3233/86400) + DATE(1970,1,1)</f>
        <v>42446.943831018521</v>
      </c>
      <c r="N3233" s="18">
        <f>YEAR(M3233)</f>
        <v>2016</v>
      </c>
      <c r="O3233" s="18">
        <f xml:space="preserve"> ROUND((J3233-L3233)/86400, 0)</f>
        <v>30</v>
      </c>
      <c r="P3233" t="b">
        <v>0</v>
      </c>
      <c r="Q3233">
        <v>28</v>
      </c>
      <c r="R3233" s="14">
        <f>IFERROR(ROUND(E3233/Q3233,2), "N/A")</f>
        <v>57.5</v>
      </c>
      <c r="S3233" t="b">
        <v>1</v>
      </c>
      <c r="T3233" t="s">
        <v>8275</v>
      </c>
      <c r="U3233" t="s">
        <v>8276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s="12">
        <f>ROUND(E3234/D3234, 0)</f>
        <v>1</v>
      </c>
      <c r="G3234" t="s">
        <v>8218</v>
      </c>
      <c r="H3234" t="s">
        <v>8223</v>
      </c>
      <c r="I3234" t="s">
        <v>8245</v>
      </c>
      <c r="J3234">
        <v>1462334340</v>
      </c>
      <c r="K3234" s="9">
        <f>(J3234/86400) + DATE(1970,1,1)</f>
        <v>42494.165972222225</v>
      </c>
      <c r="L3234">
        <v>1459711917</v>
      </c>
      <c r="M3234" s="9">
        <f>(L3234/86400) + DATE(1970,1,1)</f>
        <v>42463.81385416667</v>
      </c>
      <c r="N3234" s="18">
        <f>YEAR(M3234)</f>
        <v>2016</v>
      </c>
      <c r="O3234" s="18">
        <f xml:space="preserve"> ROUND((J3234-L3234)/86400, 0)</f>
        <v>30</v>
      </c>
      <c r="P3234" t="b">
        <v>1</v>
      </c>
      <c r="Q3234">
        <v>26</v>
      </c>
      <c r="R3234" s="14">
        <f>IFERROR(ROUND(E3234/Q3234,2), "N/A")</f>
        <v>50.46</v>
      </c>
      <c r="S3234" t="b">
        <v>1</v>
      </c>
      <c r="T3234" t="s">
        <v>8275</v>
      </c>
      <c r="U3234" t="s">
        <v>8276</v>
      </c>
    </row>
    <row r="3235" spans="1:21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s="12">
        <f>ROUND(E3235/D3235, 0)</f>
        <v>1</v>
      </c>
      <c r="G3235" t="s">
        <v>8218</v>
      </c>
      <c r="H3235" t="s">
        <v>8223</v>
      </c>
      <c r="I3235" t="s">
        <v>8245</v>
      </c>
      <c r="J3235">
        <v>1488482355</v>
      </c>
      <c r="K3235" s="9">
        <f>(J3235/86400) + DATE(1970,1,1)</f>
        <v>42796.805034722223</v>
      </c>
      <c r="L3235">
        <v>1485890355</v>
      </c>
      <c r="M3235" s="9">
        <f>(L3235/86400) + DATE(1970,1,1)</f>
        <v>42766.805034722223</v>
      </c>
      <c r="N3235" s="18">
        <f>YEAR(M3235)</f>
        <v>2017</v>
      </c>
      <c r="O3235" s="18">
        <f xml:space="preserve"> ROUND((J3235-L3235)/86400, 0)</f>
        <v>30</v>
      </c>
      <c r="P3235" t="b">
        <v>0</v>
      </c>
      <c r="Q3235">
        <v>61</v>
      </c>
      <c r="R3235" s="14">
        <f>IFERROR(ROUND(E3235/Q3235,2), "N/A")</f>
        <v>97.38</v>
      </c>
      <c r="S3235" t="b">
        <v>1</v>
      </c>
      <c r="T3235" t="s">
        <v>8275</v>
      </c>
      <c r="U3235" t="s">
        <v>8276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s="12">
        <f>ROUND(E3236/D3236, 0)</f>
        <v>1</v>
      </c>
      <c r="G3236" t="s">
        <v>8218</v>
      </c>
      <c r="H3236" t="s">
        <v>8224</v>
      </c>
      <c r="I3236" t="s">
        <v>8246</v>
      </c>
      <c r="J3236">
        <v>1485991860</v>
      </c>
      <c r="K3236" s="9">
        <f>(J3236/86400) + DATE(1970,1,1)</f>
        <v>42767.979861111111</v>
      </c>
      <c r="L3236">
        <v>1483124208</v>
      </c>
      <c r="M3236" s="9">
        <f>(L3236/86400) + DATE(1970,1,1)</f>
        <v>42734.789444444439</v>
      </c>
      <c r="N3236" s="18">
        <f>YEAR(M3236)</f>
        <v>2016</v>
      </c>
      <c r="O3236" s="18">
        <f xml:space="preserve"> ROUND((J3236-L3236)/86400, 0)</f>
        <v>33</v>
      </c>
      <c r="P3236" t="b">
        <v>0</v>
      </c>
      <c r="Q3236">
        <v>115</v>
      </c>
      <c r="R3236" s="14">
        <f>IFERROR(ROUND(E3236/Q3236,2), "N/A")</f>
        <v>34.92</v>
      </c>
      <c r="S3236" t="b">
        <v>1</v>
      </c>
      <c r="T3236" t="s">
        <v>8275</v>
      </c>
      <c r="U3236" t="s">
        <v>8276</v>
      </c>
    </row>
    <row r="3237" spans="1:21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s="12">
        <f>ROUND(E3237/D3237, 0)</f>
        <v>1</v>
      </c>
      <c r="G3237" t="s">
        <v>8218</v>
      </c>
      <c r="H3237" t="s">
        <v>8223</v>
      </c>
      <c r="I3237" t="s">
        <v>8245</v>
      </c>
      <c r="J3237">
        <v>1467361251</v>
      </c>
      <c r="K3237" s="9">
        <f>(J3237/86400) + DATE(1970,1,1)</f>
        <v>42552.347812499997</v>
      </c>
      <c r="L3237">
        <v>1464769251</v>
      </c>
      <c r="M3237" s="9">
        <f>(L3237/86400) + DATE(1970,1,1)</f>
        <v>42522.347812499997</v>
      </c>
      <c r="N3237" s="18">
        <f>YEAR(M3237)</f>
        <v>2016</v>
      </c>
      <c r="O3237" s="18">
        <f xml:space="preserve"> ROUND((J3237-L3237)/86400, 0)</f>
        <v>30</v>
      </c>
      <c r="P3237" t="b">
        <v>1</v>
      </c>
      <c r="Q3237">
        <v>181</v>
      </c>
      <c r="R3237" s="14">
        <f>IFERROR(ROUND(E3237/Q3237,2), "N/A")</f>
        <v>85.53</v>
      </c>
      <c r="S3237" t="b">
        <v>1</v>
      </c>
      <c r="T3237" t="s">
        <v>8275</v>
      </c>
      <c r="U3237" t="s">
        <v>8276</v>
      </c>
    </row>
    <row r="3238" spans="1:21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s="12">
        <f>ROUND(E3238/D3238, 0)</f>
        <v>1</v>
      </c>
      <c r="G3238" t="s">
        <v>8218</v>
      </c>
      <c r="H3238" t="s">
        <v>8223</v>
      </c>
      <c r="I3238" t="s">
        <v>8245</v>
      </c>
      <c r="J3238">
        <v>1482962433</v>
      </c>
      <c r="K3238" s="9">
        <f>(J3238/86400) + DATE(1970,1,1)</f>
        <v>42732.917048611111</v>
      </c>
      <c r="L3238">
        <v>1480370433</v>
      </c>
      <c r="M3238" s="9">
        <f>(L3238/86400) + DATE(1970,1,1)</f>
        <v>42702.917048611111</v>
      </c>
      <c r="N3238" s="18">
        <f>YEAR(M3238)</f>
        <v>2016</v>
      </c>
      <c r="O3238" s="18">
        <f xml:space="preserve"> ROUND((J3238-L3238)/86400, 0)</f>
        <v>30</v>
      </c>
      <c r="P3238" t="b">
        <v>0</v>
      </c>
      <c r="Q3238">
        <v>110</v>
      </c>
      <c r="R3238" s="14">
        <f>IFERROR(ROUND(E3238/Q3238,2), "N/A")</f>
        <v>182.91</v>
      </c>
      <c r="S3238" t="b">
        <v>1</v>
      </c>
      <c r="T3238" t="s">
        <v>8275</v>
      </c>
      <c r="U3238" t="s">
        <v>8276</v>
      </c>
    </row>
    <row r="3239" spans="1:21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s="12">
        <f>ROUND(E3239/D3239, 0)</f>
        <v>1</v>
      </c>
      <c r="G3239" t="s">
        <v>8218</v>
      </c>
      <c r="H3239" t="s">
        <v>8223</v>
      </c>
      <c r="I3239" t="s">
        <v>8245</v>
      </c>
      <c r="J3239">
        <v>1443499140</v>
      </c>
      <c r="K3239" s="9">
        <f>(J3239/86400) + DATE(1970,1,1)</f>
        <v>42276.165972222225</v>
      </c>
      <c r="L3239">
        <v>1441452184</v>
      </c>
      <c r="M3239" s="9">
        <f>(L3239/86400) + DATE(1970,1,1)</f>
        <v>42252.474351851852</v>
      </c>
      <c r="N3239" s="18">
        <f>YEAR(M3239)</f>
        <v>2015</v>
      </c>
      <c r="O3239" s="18">
        <f xml:space="preserve"> ROUND((J3239-L3239)/86400, 0)</f>
        <v>24</v>
      </c>
      <c r="P3239" t="b">
        <v>1</v>
      </c>
      <c r="Q3239">
        <v>269</v>
      </c>
      <c r="R3239" s="14">
        <f>IFERROR(ROUND(E3239/Q3239,2), "N/A")</f>
        <v>131.13999999999999</v>
      </c>
      <c r="S3239" t="b">
        <v>1</v>
      </c>
      <c r="T3239" t="s">
        <v>8275</v>
      </c>
      <c r="U3239" t="s">
        <v>8276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s="12">
        <f>ROUND(E3240/D3240, 0)</f>
        <v>1</v>
      </c>
      <c r="G3240" t="s">
        <v>8218</v>
      </c>
      <c r="H3240" t="s">
        <v>8224</v>
      </c>
      <c r="I3240" t="s">
        <v>8246</v>
      </c>
      <c r="J3240">
        <v>1435752898</v>
      </c>
      <c r="K3240" s="9">
        <f>(J3240/86400) + DATE(1970,1,1)</f>
        <v>42186.510393518518</v>
      </c>
      <c r="L3240">
        <v>1433160898</v>
      </c>
      <c r="M3240" s="9">
        <f>(L3240/86400) + DATE(1970,1,1)</f>
        <v>42156.510393518518</v>
      </c>
      <c r="N3240" s="18">
        <f>YEAR(M3240)</f>
        <v>2015</v>
      </c>
      <c r="O3240" s="18">
        <f xml:space="preserve"> ROUND((J3240-L3240)/86400, 0)</f>
        <v>30</v>
      </c>
      <c r="P3240" t="b">
        <v>1</v>
      </c>
      <c r="Q3240">
        <v>79</v>
      </c>
      <c r="R3240" s="14">
        <f>IFERROR(ROUND(E3240/Q3240,2), "N/A")</f>
        <v>39.81</v>
      </c>
      <c r="S3240" t="b">
        <v>1</v>
      </c>
      <c r="T3240" t="s">
        <v>8275</v>
      </c>
      <c r="U3240" t="s">
        <v>8276</v>
      </c>
    </row>
    <row r="3241" spans="1:21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s="12">
        <f>ROUND(E3241/D3241, 0)</f>
        <v>1</v>
      </c>
      <c r="G3241" t="s">
        <v>8218</v>
      </c>
      <c r="H3241" t="s">
        <v>8224</v>
      </c>
      <c r="I3241" t="s">
        <v>8246</v>
      </c>
      <c r="J3241">
        <v>1445817540</v>
      </c>
      <c r="K3241" s="9">
        <f>(J3241/86400) + DATE(1970,1,1)</f>
        <v>42302.999305555553</v>
      </c>
      <c r="L3241">
        <v>1443665293</v>
      </c>
      <c r="M3241" s="9">
        <f>(L3241/86400) + DATE(1970,1,1)</f>
        <v>42278.089039351849</v>
      </c>
      <c r="N3241" s="18">
        <f>YEAR(M3241)</f>
        <v>2015</v>
      </c>
      <c r="O3241" s="18">
        <f xml:space="preserve"> ROUND((J3241-L3241)/86400, 0)</f>
        <v>25</v>
      </c>
      <c r="P3241" t="b">
        <v>1</v>
      </c>
      <c r="Q3241">
        <v>104</v>
      </c>
      <c r="R3241" s="14">
        <f>IFERROR(ROUND(E3241/Q3241,2), "N/A")</f>
        <v>59.7</v>
      </c>
      <c r="S3241" t="b">
        <v>1</v>
      </c>
      <c r="T3241" t="s">
        <v>8275</v>
      </c>
      <c r="U3241" t="s">
        <v>8276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s="12">
        <f>ROUND(E3242/D3242, 0)</f>
        <v>1</v>
      </c>
      <c r="G3242" t="s">
        <v>8218</v>
      </c>
      <c r="H3242" t="s">
        <v>8224</v>
      </c>
      <c r="I3242" t="s">
        <v>8246</v>
      </c>
      <c r="J3242">
        <v>1487286000</v>
      </c>
      <c r="K3242" s="9">
        <f>(J3242/86400) + DATE(1970,1,1)</f>
        <v>42782.958333333328</v>
      </c>
      <c r="L3242">
        <v>1484843948</v>
      </c>
      <c r="M3242" s="9">
        <f>(L3242/86400) + DATE(1970,1,1)</f>
        <v>42754.693842592591</v>
      </c>
      <c r="N3242" s="18">
        <f>YEAR(M3242)</f>
        <v>2017</v>
      </c>
      <c r="O3242" s="18">
        <f xml:space="preserve"> ROUND((J3242-L3242)/86400, 0)</f>
        <v>28</v>
      </c>
      <c r="P3242" t="b">
        <v>0</v>
      </c>
      <c r="Q3242">
        <v>34</v>
      </c>
      <c r="R3242" s="14">
        <f>IFERROR(ROUND(E3242/Q3242,2), "N/A")</f>
        <v>88.74</v>
      </c>
      <c r="S3242" t="b">
        <v>1</v>
      </c>
      <c r="T3242" t="s">
        <v>8275</v>
      </c>
      <c r="U3242" t="s">
        <v>8276</v>
      </c>
    </row>
    <row r="3243" spans="1:21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s="12">
        <f>ROUND(E3243/D3243, 0)</f>
        <v>1</v>
      </c>
      <c r="G3243" t="s">
        <v>8218</v>
      </c>
      <c r="H3243" t="s">
        <v>8223</v>
      </c>
      <c r="I3243" t="s">
        <v>8245</v>
      </c>
      <c r="J3243">
        <v>1413269940</v>
      </c>
      <c r="K3243" s="9">
        <f>(J3243/86400) + DATE(1970,1,1)</f>
        <v>41926.290972222225</v>
      </c>
      <c r="L3243">
        <v>1410421670</v>
      </c>
      <c r="M3243" s="9">
        <f>(L3243/86400) + DATE(1970,1,1)</f>
        <v>41893.324884259258</v>
      </c>
      <c r="N3243" s="18">
        <f>YEAR(M3243)</f>
        <v>2014</v>
      </c>
      <c r="O3243" s="18">
        <f xml:space="preserve"> ROUND((J3243-L3243)/86400, 0)</f>
        <v>33</v>
      </c>
      <c r="P3243" t="b">
        <v>1</v>
      </c>
      <c r="Q3243">
        <v>167</v>
      </c>
      <c r="R3243" s="14">
        <f>IFERROR(ROUND(E3243/Q3243,2), "N/A")</f>
        <v>58.69</v>
      </c>
      <c r="S3243" t="b">
        <v>1</v>
      </c>
      <c r="T3243" t="s">
        <v>8275</v>
      </c>
      <c r="U3243" t="s">
        <v>8276</v>
      </c>
    </row>
    <row r="3244" spans="1:21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s="12">
        <f>ROUND(E3244/D3244, 0)</f>
        <v>1</v>
      </c>
      <c r="G3244" t="s">
        <v>8218</v>
      </c>
      <c r="H3244" t="s">
        <v>8223</v>
      </c>
      <c r="I3244" t="s">
        <v>8245</v>
      </c>
      <c r="J3244">
        <v>1411150092</v>
      </c>
      <c r="K3244" s="9">
        <f>(J3244/86400) + DATE(1970,1,1)</f>
        <v>41901.755694444444</v>
      </c>
      <c r="L3244">
        <v>1408558092</v>
      </c>
      <c r="M3244" s="9">
        <f>(L3244/86400) + DATE(1970,1,1)</f>
        <v>41871.755694444444</v>
      </c>
      <c r="N3244" s="18">
        <f>YEAR(M3244)</f>
        <v>2014</v>
      </c>
      <c r="O3244" s="18">
        <f xml:space="preserve"> ROUND((J3244-L3244)/86400, 0)</f>
        <v>30</v>
      </c>
      <c r="P3244" t="b">
        <v>1</v>
      </c>
      <c r="Q3244">
        <v>183</v>
      </c>
      <c r="R3244" s="14">
        <f>IFERROR(ROUND(E3244/Q3244,2), "N/A")</f>
        <v>69.569999999999993</v>
      </c>
      <c r="S3244" t="b">
        <v>1</v>
      </c>
      <c r="T3244" t="s">
        <v>8275</v>
      </c>
      <c r="U3244" t="s">
        <v>8276</v>
      </c>
    </row>
    <row r="3245" spans="1:21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s="12">
        <f>ROUND(E3245/D3245, 0)</f>
        <v>1</v>
      </c>
      <c r="G3245" t="s">
        <v>8218</v>
      </c>
      <c r="H3245" t="s">
        <v>8223</v>
      </c>
      <c r="I3245" t="s">
        <v>8245</v>
      </c>
      <c r="J3245">
        <v>1444348800</v>
      </c>
      <c r="K3245" s="9">
        <f>(J3245/86400) + DATE(1970,1,1)</f>
        <v>42286</v>
      </c>
      <c r="L3245">
        <v>1442283562</v>
      </c>
      <c r="M3245" s="9">
        <f>(L3245/86400) + DATE(1970,1,1)</f>
        <v>42262.096782407403</v>
      </c>
      <c r="N3245" s="18">
        <f>YEAR(M3245)</f>
        <v>2015</v>
      </c>
      <c r="O3245" s="18">
        <f xml:space="preserve"> ROUND((J3245-L3245)/86400, 0)</f>
        <v>24</v>
      </c>
      <c r="P3245" t="b">
        <v>1</v>
      </c>
      <c r="Q3245">
        <v>71</v>
      </c>
      <c r="R3245" s="14">
        <f>IFERROR(ROUND(E3245/Q3245,2), "N/A")</f>
        <v>115.87</v>
      </c>
      <c r="S3245" t="b">
        <v>1</v>
      </c>
      <c r="T3245" t="s">
        <v>8275</v>
      </c>
      <c r="U3245" t="s">
        <v>8276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s="12">
        <f>ROUND(E3246/D3246, 0)</f>
        <v>1</v>
      </c>
      <c r="G3246" t="s">
        <v>8218</v>
      </c>
      <c r="H3246" t="s">
        <v>8224</v>
      </c>
      <c r="I3246" t="s">
        <v>8246</v>
      </c>
      <c r="J3246">
        <v>1480613982</v>
      </c>
      <c r="K3246" s="9">
        <f>(J3246/86400) + DATE(1970,1,1)</f>
        <v>42705.735902777778</v>
      </c>
      <c r="L3246">
        <v>1478018382</v>
      </c>
      <c r="M3246" s="9">
        <f>(L3246/86400) + DATE(1970,1,1)</f>
        <v>42675.694236111114</v>
      </c>
      <c r="N3246" s="18">
        <f>YEAR(M3246)</f>
        <v>2016</v>
      </c>
      <c r="O3246" s="18">
        <f xml:space="preserve"> ROUND((J3246-L3246)/86400, 0)</f>
        <v>30</v>
      </c>
      <c r="P3246" t="b">
        <v>0</v>
      </c>
      <c r="Q3246">
        <v>69</v>
      </c>
      <c r="R3246" s="14">
        <f>IFERROR(ROUND(E3246/Q3246,2), "N/A")</f>
        <v>23.87</v>
      </c>
      <c r="S3246" t="b">
        <v>1</v>
      </c>
      <c r="T3246" t="s">
        <v>8275</v>
      </c>
      <c r="U3246" t="s">
        <v>8276</v>
      </c>
    </row>
    <row r="3247" spans="1:21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s="12">
        <f>ROUND(E3247/D3247, 0)</f>
        <v>1</v>
      </c>
      <c r="G3247" t="s">
        <v>8218</v>
      </c>
      <c r="H3247" t="s">
        <v>8223</v>
      </c>
      <c r="I3247" t="s">
        <v>8245</v>
      </c>
      <c r="J3247">
        <v>1434074400</v>
      </c>
      <c r="K3247" s="9">
        <f>(J3247/86400) + DATE(1970,1,1)</f>
        <v>42167.083333333328</v>
      </c>
      <c r="L3247">
        <v>1431354258</v>
      </c>
      <c r="M3247" s="9">
        <f>(L3247/86400) + DATE(1970,1,1)</f>
        <v>42135.60020833333</v>
      </c>
      <c r="N3247" s="18">
        <f>YEAR(M3247)</f>
        <v>2015</v>
      </c>
      <c r="O3247" s="18">
        <f xml:space="preserve"> ROUND((J3247-L3247)/86400, 0)</f>
        <v>31</v>
      </c>
      <c r="P3247" t="b">
        <v>0</v>
      </c>
      <c r="Q3247">
        <v>270</v>
      </c>
      <c r="R3247" s="14">
        <f>IFERROR(ROUND(E3247/Q3247,2), "N/A")</f>
        <v>81.13</v>
      </c>
      <c r="S3247" t="b">
        <v>1</v>
      </c>
      <c r="T3247" t="s">
        <v>8275</v>
      </c>
      <c r="U3247" t="s">
        <v>8276</v>
      </c>
    </row>
    <row r="3248" spans="1:21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s="12">
        <f>ROUND(E3248/D3248, 0)</f>
        <v>1</v>
      </c>
      <c r="G3248" t="s">
        <v>8218</v>
      </c>
      <c r="H3248" t="s">
        <v>8223</v>
      </c>
      <c r="I3248" t="s">
        <v>8245</v>
      </c>
      <c r="J3248">
        <v>1442030340</v>
      </c>
      <c r="K3248" s="9">
        <f>(J3248/86400) + DATE(1970,1,1)</f>
        <v>42259.165972222225</v>
      </c>
      <c r="L3248">
        <v>1439551200</v>
      </c>
      <c r="M3248" s="9">
        <f>(L3248/86400) + DATE(1970,1,1)</f>
        <v>42230.472222222219</v>
      </c>
      <c r="N3248" s="18">
        <f>YEAR(M3248)</f>
        <v>2015</v>
      </c>
      <c r="O3248" s="18">
        <f xml:space="preserve"> ROUND((J3248-L3248)/86400, 0)</f>
        <v>29</v>
      </c>
      <c r="P3248" t="b">
        <v>1</v>
      </c>
      <c r="Q3248">
        <v>193</v>
      </c>
      <c r="R3248" s="14">
        <f>IFERROR(ROUND(E3248/Q3248,2), "N/A")</f>
        <v>57.63</v>
      </c>
      <c r="S3248" t="b">
        <v>1</v>
      </c>
      <c r="T3248" t="s">
        <v>8275</v>
      </c>
      <c r="U3248" t="s">
        <v>8276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s="12">
        <f>ROUND(E3249/D3249, 0)</f>
        <v>1</v>
      </c>
      <c r="G3249" t="s">
        <v>8218</v>
      </c>
      <c r="H3249" t="s">
        <v>8224</v>
      </c>
      <c r="I3249" t="s">
        <v>8246</v>
      </c>
      <c r="J3249">
        <v>1436696712</v>
      </c>
      <c r="K3249" s="9">
        <f>(J3249/86400) + DATE(1970,1,1)</f>
        <v>42197.434166666666</v>
      </c>
      <c r="L3249">
        <v>1434104712</v>
      </c>
      <c r="M3249" s="9">
        <f>(L3249/86400) + DATE(1970,1,1)</f>
        <v>42167.434166666666</v>
      </c>
      <c r="N3249" s="18">
        <f>YEAR(M3249)</f>
        <v>2015</v>
      </c>
      <c r="O3249" s="18">
        <f xml:space="preserve"> ROUND((J3249-L3249)/86400, 0)</f>
        <v>30</v>
      </c>
      <c r="P3249" t="b">
        <v>1</v>
      </c>
      <c r="Q3249">
        <v>57</v>
      </c>
      <c r="R3249" s="14">
        <f>IFERROR(ROUND(E3249/Q3249,2), "N/A")</f>
        <v>46.43</v>
      </c>
      <c r="S3249" t="b">
        <v>1</v>
      </c>
      <c r="T3249" t="s">
        <v>8275</v>
      </c>
      <c r="U3249" t="s">
        <v>8276</v>
      </c>
    </row>
    <row r="3250" spans="1:21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s="12">
        <f>ROUND(E3250/D3250, 0)</f>
        <v>1</v>
      </c>
      <c r="G3250" t="s">
        <v>8218</v>
      </c>
      <c r="H3250" t="s">
        <v>8223</v>
      </c>
      <c r="I3250" t="s">
        <v>8245</v>
      </c>
      <c r="J3250">
        <v>1428178757</v>
      </c>
      <c r="K3250" s="9">
        <f>(J3250/86400) + DATE(1970,1,1)</f>
        <v>42098.846724537041</v>
      </c>
      <c r="L3250">
        <v>1425590357</v>
      </c>
      <c r="M3250" s="9">
        <f>(L3250/86400) + DATE(1970,1,1)</f>
        <v>42068.888391203705</v>
      </c>
      <c r="N3250" s="18">
        <f>YEAR(M3250)</f>
        <v>2015</v>
      </c>
      <c r="O3250" s="18">
        <f xml:space="preserve"> ROUND((J3250-L3250)/86400, 0)</f>
        <v>30</v>
      </c>
      <c r="P3250" t="b">
        <v>1</v>
      </c>
      <c r="Q3250">
        <v>200</v>
      </c>
      <c r="R3250" s="14">
        <f>IFERROR(ROUND(E3250/Q3250,2), "N/A")</f>
        <v>60.48</v>
      </c>
      <c r="S3250" t="b">
        <v>1</v>
      </c>
      <c r="T3250" t="s">
        <v>8275</v>
      </c>
      <c r="U3250" t="s">
        <v>8276</v>
      </c>
    </row>
    <row r="3251" spans="1:21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s="12">
        <f>ROUND(E3251/D3251, 0)</f>
        <v>1</v>
      </c>
      <c r="G3251" t="s">
        <v>8218</v>
      </c>
      <c r="H3251" t="s">
        <v>8223</v>
      </c>
      <c r="I3251" t="s">
        <v>8245</v>
      </c>
      <c r="J3251">
        <v>1434822914</v>
      </c>
      <c r="K3251" s="9">
        <f>(J3251/86400) + DATE(1970,1,1)</f>
        <v>42175.746689814812</v>
      </c>
      <c r="L3251">
        <v>1432230914</v>
      </c>
      <c r="M3251" s="9">
        <f>(L3251/86400) + DATE(1970,1,1)</f>
        <v>42145.746689814812</v>
      </c>
      <c r="N3251" s="18">
        <f>YEAR(M3251)</f>
        <v>2015</v>
      </c>
      <c r="O3251" s="18">
        <f xml:space="preserve"> ROUND((J3251-L3251)/86400, 0)</f>
        <v>30</v>
      </c>
      <c r="P3251" t="b">
        <v>1</v>
      </c>
      <c r="Q3251">
        <v>88</v>
      </c>
      <c r="R3251" s="14">
        <f>IFERROR(ROUND(E3251/Q3251,2), "N/A")</f>
        <v>65.58</v>
      </c>
      <c r="S3251" t="b">
        <v>1</v>
      </c>
      <c r="T3251" t="s">
        <v>8275</v>
      </c>
      <c r="U3251" t="s">
        <v>8276</v>
      </c>
    </row>
    <row r="3252" spans="1:21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s="12">
        <f>ROUND(E3252/D3252, 0)</f>
        <v>1</v>
      </c>
      <c r="G3252" t="s">
        <v>8218</v>
      </c>
      <c r="H3252" t="s">
        <v>8223</v>
      </c>
      <c r="I3252" t="s">
        <v>8245</v>
      </c>
      <c r="J3252">
        <v>1415213324</v>
      </c>
      <c r="K3252" s="9">
        <f>(J3252/86400) + DATE(1970,1,1)</f>
        <v>41948.783842592595</v>
      </c>
      <c r="L3252">
        <v>1412617724</v>
      </c>
      <c r="M3252" s="9">
        <f>(L3252/86400) + DATE(1970,1,1)</f>
        <v>41918.742175925923</v>
      </c>
      <c r="N3252" s="18">
        <f>YEAR(M3252)</f>
        <v>2014</v>
      </c>
      <c r="O3252" s="18">
        <f xml:space="preserve"> ROUND((J3252-L3252)/86400, 0)</f>
        <v>30</v>
      </c>
      <c r="P3252" t="b">
        <v>1</v>
      </c>
      <c r="Q3252">
        <v>213</v>
      </c>
      <c r="R3252" s="14">
        <f>IFERROR(ROUND(E3252/Q3252,2), "N/A")</f>
        <v>119.19</v>
      </c>
      <c r="S3252" t="b">
        <v>1</v>
      </c>
      <c r="T3252" t="s">
        <v>8275</v>
      </c>
      <c r="U3252" t="s">
        <v>8276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s="12">
        <f>ROUND(E3253/D3253, 0)</f>
        <v>1</v>
      </c>
      <c r="G3253" t="s">
        <v>8218</v>
      </c>
      <c r="H3253" t="s">
        <v>8223</v>
      </c>
      <c r="I3253" t="s">
        <v>8245</v>
      </c>
      <c r="J3253">
        <v>1434907966</v>
      </c>
      <c r="K3253" s="9">
        <f>(J3253/86400) + DATE(1970,1,1)</f>
        <v>42176.731087962966</v>
      </c>
      <c r="L3253">
        <v>1432315966</v>
      </c>
      <c r="M3253" s="9">
        <f>(L3253/86400) + DATE(1970,1,1)</f>
        <v>42146.731087962966</v>
      </c>
      <c r="N3253" s="18">
        <f>YEAR(M3253)</f>
        <v>2015</v>
      </c>
      <c r="O3253" s="18">
        <f xml:space="preserve"> ROUND((J3253-L3253)/86400, 0)</f>
        <v>30</v>
      </c>
      <c r="P3253" t="b">
        <v>1</v>
      </c>
      <c r="Q3253">
        <v>20</v>
      </c>
      <c r="R3253" s="14">
        <f>IFERROR(ROUND(E3253/Q3253,2), "N/A")</f>
        <v>83.05</v>
      </c>
      <c r="S3253" t="b">
        <v>1</v>
      </c>
      <c r="T3253" t="s">
        <v>8275</v>
      </c>
      <c r="U3253" t="s">
        <v>8276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s="12">
        <f>ROUND(E3254/D3254, 0)</f>
        <v>1</v>
      </c>
      <c r="G3254" t="s">
        <v>8218</v>
      </c>
      <c r="H3254" t="s">
        <v>8224</v>
      </c>
      <c r="I3254" t="s">
        <v>8246</v>
      </c>
      <c r="J3254">
        <v>1473247240</v>
      </c>
      <c r="K3254" s="9">
        <f>(J3254/86400) + DATE(1970,1,1)</f>
        <v>42620.472685185188</v>
      </c>
      <c r="L3254">
        <v>1470655240</v>
      </c>
      <c r="M3254" s="9">
        <f>(L3254/86400) + DATE(1970,1,1)</f>
        <v>42590.472685185188</v>
      </c>
      <c r="N3254" s="18">
        <f>YEAR(M3254)</f>
        <v>2016</v>
      </c>
      <c r="O3254" s="18">
        <f xml:space="preserve"> ROUND((J3254-L3254)/86400, 0)</f>
        <v>30</v>
      </c>
      <c r="P3254" t="b">
        <v>1</v>
      </c>
      <c r="Q3254">
        <v>50</v>
      </c>
      <c r="R3254" s="14">
        <f>IFERROR(ROUND(E3254/Q3254,2), "N/A")</f>
        <v>57.52</v>
      </c>
      <c r="S3254" t="b">
        <v>1</v>
      </c>
      <c r="T3254" t="s">
        <v>8275</v>
      </c>
      <c r="U3254" t="s">
        <v>8276</v>
      </c>
    </row>
    <row r="3255" spans="1:21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s="12">
        <f>ROUND(E3255/D3255, 0)</f>
        <v>1</v>
      </c>
      <c r="G3255" t="s">
        <v>8218</v>
      </c>
      <c r="H3255" t="s">
        <v>8223</v>
      </c>
      <c r="I3255" t="s">
        <v>8245</v>
      </c>
      <c r="J3255">
        <v>1473306300</v>
      </c>
      <c r="K3255" s="9">
        <f>(J3255/86400) + DATE(1970,1,1)</f>
        <v>42621.15625</v>
      </c>
      <c r="L3255">
        <v>1471701028</v>
      </c>
      <c r="M3255" s="9">
        <f>(L3255/86400) + DATE(1970,1,1)</f>
        <v>42602.576712962968</v>
      </c>
      <c r="N3255" s="18">
        <f>YEAR(M3255)</f>
        <v>2016</v>
      </c>
      <c r="O3255" s="18">
        <f xml:space="preserve"> ROUND((J3255-L3255)/86400, 0)</f>
        <v>19</v>
      </c>
      <c r="P3255" t="b">
        <v>1</v>
      </c>
      <c r="Q3255">
        <v>115</v>
      </c>
      <c r="R3255" s="14">
        <f>IFERROR(ROUND(E3255/Q3255,2), "N/A")</f>
        <v>177.09</v>
      </c>
      <c r="S3255" t="b">
        <v>1</v>
      </c>
      <c r="T3255" t="s">
        <v>8275</v>
      </c>
      <c r="U3255" t="s">
        <v>8276</v>
      </c>
    </row>
    <row r="3256" spans="1:21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s="12">
        <f>ROUND(E3256/D3256, 0)</f>
        <v>1</v>
      </c>
      <c r="G3256" t="s">
        <v>8218</v>
      </c>
      <c r="H3256" t="s">
        <v>8224</v>
      </c>
      <c r="I3256" t="s">
        <v>8246</v>
      </c>
      <c r="J3256">
        <v>1427331809</v>
      </c>
      <c r="K3256" s="9">
        <f>(J3256/86400) + DATE(1970,1,1)</f>
        <v>42089.044085648144</v>
      </c>
      <c r="L3256">
        <v>1424743409</v>
      </c>
      <c r="M3256" s="9">
        <f>(L3256/86400) + DATE(1970,1,1)</f>
        <v>42059.085752314815</v>
      </c>
      <c r="N3256" s="18">
        <f>YEAR(M3256)</f>
        <v>2015</v>
      </c>
      <c r="O3256" s="18">
        <f xml:space="preserve"> ROUND((J3256-L3256)/86400, 0)</f>
        <v>30</v>
      </c>
      <c r="P3256" t="b">
        <v>1</v>
      </c>
      <c r="Q3256">
        <v>186</v>
      </c>
      <c r="R3256" s="14">
        <f>IFERROR(ROUND(E3256/Q3256,2), "N/A")</f>
        <v>70.77</v>
      </c>
      <c r="S3256" t="b">
        <v>1</v>
      </c>
      <c r="T3256" t="s">
        <v>8275</v>
      </c>
      <c r="U3256" t="s">
        <v>8276</v>
      </c>
    </row>
    <row r="3257" spans="1:21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s="12">
        <f>ROUND(E3257/D3257, 0)</f>
        <v>2</v>
      </c>
      <c r="G3257" t="s">
        <v>8218</v>
      </c>
      <c r="H3257" t="s">
        <v>8224</v>
      </c>
      <c r="I3257" t="s">
        <v>8246</v>
      </c>
      <c r="J3257">
        <v>1412706375</v>
      </c>
      <c r="K3257" s="9">
        <f>(J3257/86400) + DATE(1970,1,1)</f>
        <v>41919.768229166664</v>
      </c>
      <c r="L3257">
        <v>1410114375</v>
      </c>
      <c r="M3257" s="9">
        <f>(L3257/86400) + DATE(1970,1,1)</f>
        <v>41889.768229166664</v>
      </c>
      <c r="N3257" s="18">
        <f>YEAR(M3257)</f>
        <v>2014</v>
      </c>
      <c r="O3257" s="18">
        <f xml:space="preserve"> ROUND((J3257-L3257)/86400, 0)</f>
        <v>30</v>
      </c>
      <c r="P3257" t="b">
        <v>1</v>
      </c>
      <c r="Q3257">
        <v>18</v>
      </c>
      <c r="R3257" s="14">
        <f>IFERROR(ROUND(E3257/Q3257,2), "N/A")</f>
        <v>29.17</v>
      </c>
      <c r="S3257" t="b">
        <v>1</v>
      </c>
      <c r="T3257" t="s">
        <v>8275</v>
      </c>
      <c r="U3257" t="s">
        <v>8276</v>
      </c>
    </row>
    <row r="3258" spans="1:21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s="12">
        <f>ROUND(E3258/D3258, 0)</f>
        <v>1</v>
      </c>
      <c r="G3258" t="s">
        <v>8218</v>
      </c>
      <c r="H3258" t="s">
        <v>8223</v>
      </c>
      <c r="I3258" t="s">
        <v>8245</v>
      </c>
      <c r="J3258">
        <v>1433995140</v>
      </c>
      <c r="K3258" s="9">
        <f>(J3258/86400) + DATE(1970,1,1)</f>
        <v>42166.165972222225</v>
      </c>
      <c r="L3258">
        <v>1432129577</v>
      </c>
      <c r="M3258" s="9">
        <f>(L3258/86400) + DATE(1970,1,1)</f>
        <v>42144.573807870373</v>
      </c>
      <c r="N3258" s="18">
        <f>YEAR(M3258)</f>
        <v>2015</v>
      </c>
      <c r="O3258" s="18">
        <f xml:space="preserve"> ROUND((J3258-L3258)/86400, 0)</f>
        <v>22</v>
      </c>
      <c r="P3258" t="b">
        <v>1</v>
      </c>
      <c r="Q3258">
        <v>176</v>
      </c>
      <c r="R3258" s="14">
        <f>IFERROR(ROUND(E3258/Q3258,2), "N/A")</f>
        <v>72.760000000000005</v>
      </c>
      <c r="S3258" t="b">
        <v>1</v>
      </c>
      <c r="T3258" t="s">
        <v>8275</v>
      </c>
      <c r="U3258" t="s">
        <v>8276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s="12">
        <f>ROUND(E3259/D3259, 0)</f>
        <v>1</v>
      </c>
      <c r="G3259" t="s">
        <v>8218</v>
      </c>
      <c r="H3259" t="s">
        <v>8224</v>
      </c>
      <c r="I3259" t="s">
        <v>8246</v>
      </c>
      <c r="J3259">
        <v>1487769952</v>
      </c>
      <c r="K3259" s="9">
        <f>(J3259/86400) + DATE(1970,1,1)</f>
        <v>42788.559629629628</v>
      </c>
      <c r="L3259">
        <v>1485177952</v>
      </c>
      <c r="M3259" s="9">
        <f>(L3259/86400) + DATE(1970,1,1)</f>
        <v>42758.559629629628</v>
      </c>
      <c r="N3259" s="18">
        <f>YEAR(M3259)</f>
        <v>2017</v>
      </c>
      <c r="O3259" s="18">
        <f xml:space="preserve"> ROUND((J3259-L3259)/86400, 0)</f>
        <v>30</v>
      </c>
      <c r="P3259" t="b">
        <v>0</v>
      </c>
      <c r="Q3259">
        <v>41</v>
      </c>
      <c r="R3259" s="14">
        <f>IFERROR(ROUND(E3259/Q3259,2), "N/A")</f>
        <v>51.85</v>
      </c>
      <c r="S3259" t="b">
        <v>1</v>
      </c>
      <c r="T3259" t="s">
        <v>8275</v>
      </c>
      <c r="U3259" t="s">
        <v>8276</v>
      </c>
    </row>
    <row r="3260" spans="1:21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s="12">
        <f>ROUND(E3260/D3260, 0)</f>
        <v>1</v>
      </c>
      <c r="G3260" t="s">
        <v>8218</v>
      </c>
      <c r="H3260" t="s">
        <v>8223</v>
      </c>
      <c r="I3260" t="s">
        <v>8245</v>
      </c>
      <c r="J3260">
        <v>1420751861</v>
      </c>
      <c r="K3260" s="9">
        <f>(J3260/86400) + DATE(1970,1,1)</f>
        <v>42012.887280092589</v>
      </c>
      <c r="L3260">
        <v>1418159861</v>
      </c>
      <c r="M3260" s="9">
        <f>(L3260/86400) + DATE(1970,1,1)</f>
        <v>41982.887280092589</v>
      </c>
      <c r="N3260" s="18">
        <f>YEAR(M3260)</f>
        <v>2014</v>
      </c>
      <c r="O3260" s="18">
        <f xml:space="preserve"> ROUND((J3260-L3260)/86400, 0)</f>
        <v>30</v>
      </c>
      <c r="P3260" t="b">
        <v>1</v>
      </c>
      <c r="Q3260">
        <v>75</v>
      </c>
      <c r="R3260" s="14">
        <f>IFERROR(ROUND(E3260/Q3260,2), "N/A")</f>
        <v>98.2</v>
      </c>
      <c r="S3260" t="b">
        <v>1</v>
      </c>
      <c r="T3260" t="s">
        <v>8275</v>
      </c>
      <c r="U3260" t="s">
        <v>8276</v>
      </c>
    </row>
    <row r="3261" spans="1:21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s="12">
        <f>ROUND(E3261/D3261, 0)</f>
        <v>1</v>
      </c>
      <c r="G3261" t="s">
        <v>8218</v>
      </c>
      <c r="H3261" t="s">
        <v>8223</v>
      </c>
      <c r="I3261" t="s">
        <v>8245</v>
      </c>
      <c r="J3261">
        <v>1475294340</v>
      </c>
      <c r="K3261" s="9">
        <f>(J3261/86400) + DATE(1970,1,1)</f>
        <v>42644.165972222225</v>
      </c>
      <c r="L3261">
        <v>1472753745</v>
      </c>
      <c r="M3261" s="9">
        <f>(L3261/86400) + DATE(1970,1,1)</f>
        <v>42614.760937500003</v>
      </c>
      <c r="N3261" s="18">
        <f>YEAR(M3261)</f>
        <v>2016</v>
      </c>
      <c r="O3261" s="18">
        <f xml:space="preserve"> ROUND((J3261-L3261)/86400, 0)</f>
        <v>29</v>
      </c>
      <c r="P3261" t="b">
        <v>1</v>
      </c>
      <c r="Q3261">
        <v>97</v>
      </c>
      <c r="R3261" s="14">
        <f>IFERROR(ROUND(E3261/Q3261,2), "N/A")</f>
        <v>251.74</v>
      </c>
      <c r="S3261" t="b">
        <v>1</v>
      </c>
      <c r="T3261" t="s">
        <v>8275</v>
      </c>
      <c r="U3261" t="s">
        <v>8276</v>
      </c>
    </row>
    <row r="3262" spans="1:21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s="12">
        <f>ROUND(E3262/D3262, 0)</f>
        <v>1</v>
      </c>
      <c r="G3262" t="s">
        <v>8218</v>
      </c>
      <c r="H3262" t="s">
        <v>8223</v>
      </c>
      <c r="I3262" t="s">
        <v>8245</v>
      </c>
      <c r="J3262">
        <v>1448903318</v>
      </c>
      <c r="K3262" s="9">
        <f>(J3262/86400) + DATE(1970,1,1)</f>
        <v>42338.714328703703</v>
      </c>
      <c r="L3262">
        <v>1445875718</v>
      </c>
      <c r="M3262" s="9">
        <f>(L3262/86400) + DATE(1970,1,1)</f>
        <v>42303.672662037032</v>
      </c>
      <c r="N3262" s="18">
        <f>YEAR(M3262)</f>
        <v>2015</v>
      </c>
      <c r="O3262" s="18">
        <f xml:space="preserve"> ROUND((J3262-L3262)/86400, 0)</f>
        <v>35</v>
      </c>
      <c r="P3262" t="b">
        <v>1</v>
      </c>
      <c r="Q3262">
        <v>73</v>
      </c>
      <c r="R3262" s="14">
        <f>IFERROR(ROUND(E3262/Q3262,2), "N/A")</f>
        <v>74.819999999999993</v>
      </c>
      <c r="S3262" t="b">
        <v>1</v>
      </c>
      <c r="T3262" t="s">
        <v>8275</v>
      </c>
      <c r="U3262" t="s">
        <v>8276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s="12">
        <f>ROUND(E3263/D3263, 0)</f>
        <v>1</v>
      </c>
      <c r="G3263" t="s">
        <v>8218</v>
      </c>
      <c r="H3263" t="s">
        <v>8223</v>
      </c>
      <c r="I3263" t="s">
        <v>8245</v>
      </c>
      <c r="J3263">
        <v>1437067476</v>
      </c>
      <c r="K3263" s="9">
        <f>(J3263/86400) + DATE(1970,1,1)</f>
        <v>42201.725416666668</v>
      </c>
      <c r="L3263">
        <v>1434475476</v>
      </c>
      <c r="M3263" s="9">
        <f>(L3263/86400) + DATE(1970,1,1)</f>
        <v>42171.725416666668</v>
      </c>
      <c r="N3263" s="18">
        <f>YEAR(M3263)</f>
        <v>2015</v>
      </c>
      <c r="O3263" s="18">
        <f xml:space="preserve"> ROUND((J3263-L3263)/86400, 0)</f>
        <v>30</v>
      </c>
      <c r="P3263" t="b">
        <v>1</v>
      </c>
      <c r="Q3263">
        <v>49</v>
      </c>
      <c r="R3263" s="14">
        <f>IFERROR(ROUND(E3263/Q3263,2), "N/A")</f>
        <v>67.650000000000006</v>
      </c>
      <c r="S3263" t="b">
        <v>1</v>
      </c>
      <c r="T3263" t="s">
        <v>8275</v>
      </c>
      <c r="U3263" t="s">
        <v>8276</v>
      </c>
    </row>
    <row r="3264" spans="1:21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s="12">
        <f>ROUND(E3264/D3264, 0)</f>
        <v>1</v>
      </c>
      <c r="G3264" t="s">
        <v>8218</v>
      </c>
      <c r="H3264" t="s">
        <v>8223</v>
      </c>
      <c r="I3264" t="s">
        <v>8245</v>
      </c>
      <c r="J3264">
        <v>1419220800</v>
      </c>
      <c r="K3264" s="9">
        <f>(J3264/86400) + DATE(1970,1,1)</f>
        <v>41995.166666666672</v>
      </c>
      <c r="L3264">
        <v>1416555262</v>
      </c>
      <c r="M3264" s="9">
        <f>(L3264/86400) + DATE(1970,1,1)</f>
        <v>41964.315532407403</v>
      </c>
      <c r="N3264" s="18">
        <f>YEAR(M3264)</f>
        <v>2014</v>
      </c>
      <c r="O3264" s="18">
        <f xml:space="preserve"> ROUND((J3264-L3264)/86400, 0)</f>
        <v>31</v>
      </c>
      <c r="P3264" t="b">
        <v>1</v>
      </c>
      <c r="Q3264">
        <v>134</v>
      </c>
      <c r="R3264" s="14">
        <f>IFERROR(ROUND(E3264/Q3264,2), "N/A")</f>
        <v>93.81</v>
      </c>
      <c r="S3264" t="b">
        <v>1</v>
      </c>
      <c r="T3264" t="s">
        <v>8275</v>
      </c>
      <c r="U3264" t="s">
        <v>8276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s="12">
        <f>ROUND(E3265/D3265, 0)</f>
        <v>1</v>
      </c>
      <c r="G3265" t="s">
        <v>8218</v>
      </c>
      <c r="H3265" t="s">
        <v>8223</v>
      </c>
      <c r="I3265" t="s">
        <v>8245</v>
      </c>
      <c r="J3265">
        <v>1446238800</v>
      </c>
      <c r="K3265" s="9">
        <f>(J3265/86400) + DATE(1970,1,1)</f>
        <v>42307.875</v>
      </c>
      <c r="L3265">
        <v>1444220588</v>
      </c>
      <c r="M3265" s="9">
        <f>(L3265/86400) + DATE(1970,1,1)</f>
        <v>42284.516064814816</v>
      </c>
      <c r="N3265" s="18">
        <f>YEAR(M3265)</f>
        <v>2015</v>
      </c>
      <c r="O3265" s="18">
        <f xml:space="preserve"> ROUND((J3265-L3265)/86400, 0)</f>
        <v>23</v>
      </c>
      <c r="P3265" t="b">
        <v>1</v>
      </c>
      <c r="Q3265">
        <v>68</v>
      </c>
      <c r="R3265" s="14">
        <f>IFERROR(ROUND(E3265/Q3265,2), "N/A")</f>
        <v>41.24</v>
      </c>
      <c r="S3265" t="b">
        <v>1</v>
      </c>
      <c r="T3265" t="s">
        <v>8275</v>
      </c>
      <c r="U3265" t="s">
        <v>8276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s="12">
        <f>ROUND(E3266/D3266, 0)</f>
        <v>1</v>
      </c>
      <c r="G3266" t="s">
        <v>8218</v>
      </c>
      <c r="H3266" t="s">
        <v>8223</v>
      </c>
      <c r="I3266" t="s">
        <v>8245</v>
      </c>
      <c r="J3266">
        <v>1422482400</v>
      </c>
      <c r="K3266" s="9">
        <f>(J3266/86400) + DATE(1970,1,1)</f>
        <v>42032.916666666672</v>
      </c>
      <c r="L3266">
        <v>1421089938</v>
      </c>
      <c r="M3266" s="9">
        <f>(L3266/86400) + DATE(1970,1,1)</f>
        <v>42016.800208333334</v>
      </c>
      <c r="N3266" s="18">
        <f>YEAR(M3266)</f>
        <v>2015</v>
      </c>
      <c r="O3266" s="18">
        <f xml:space="preserve"> ROUND((J3266-L3266)/86400, 0)</f>
        <v>16</v>
      </c>
      <c r="P3266" t="b">
        <v>1</v>
      </c>
      <c r="Q3266">
        <v>49</v>
      </c>
      <c r="R3266" s="14">
        <f>IFERROR(ROUND(E3266/Q3266,2), "N/A")</f>
        <v>52.55</v>
      </c>
      <c r="S3266" t="b">
        <v>1</v>
      </c>
      <c r="T3266" t="s">
        <v>8275</v>
      </c>
      <c r="U3266" t="s">
        <v>8276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s="12">
        <f>ROUND(E3267/D3267, 0)</f>
        <v>2</v>
      </c>
      <c r="G3267" t="s">
        <v>8218</v>
      </c>
      <c r="H3267" t="s">
        <v>8240</v>
      </c>
      <c r="I3267" t="s">
        <v>8248</v>
      </c>
      <c r="J3267">
        <v>1449162000</v>
      </c>
      <c r="K3267" s="9">
        <f>(J3267/86400) + DATE(1970,1,1)</f>
        <v>42341.708333333328</v>
      </c>
      <c r="L3267">
        <v>1446570315</v>
      </c>
      <c r="M3267" s="9">
        <f>(L3267/86400) + DATE(1970,1,1)</f>
        <v>42311.711979166663</v>
      </c>
      <c r="N3267" s="18">
        <f>YEAR(M3267)</f>
        <v>2015</v>
      </c>
      <c r="O3267" s="18">
        <f xml:space="preserve"> ROUND((J3267-L3267)/86400, 0)</f>
        <v>30</v>
      </c>
      <c r="P3267" t="b">
        <v>1</v>
      </c>
      <c r="Q3267">
        <v>63</v>
      </c>
      <c r="R3267" s="14">
        <f>IFERROR(ROUND(E3267/Q3267,2), "N/A")</f>
        <v>70.290000000000006</v>
      </c>
      <c r="S3267" t="b">
        <v>1</v>
      </c>
      <c r="T3267" t="s">
        <v>8275</v>
      </c>
      <c r="U3267" t="s">
        <v>8276</v>
      </c>
    </row>
    <row r="3268" spans="1:21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s="12">
        <f>ROUND(E3268/D3268, 0)</f>
        <v>1</v>
      </c>
      <c r="G3268" t="s">
        <v>8218</v>
      </c>
      <c r="H3268" t="s">
        <v>8223</v>
      </c>
      <c r="I3268" t="s">
        <v>8245</v>
      </c>
      <c r="J3268">
        <v>1434142800</v>
      </c>
      <c r="K3268" s="9">
        <f>(J3268/86400) + DATE(1970,1,1)</f>
        <v>42167.875</v>
      </c>
      <c r="L3268">
        <v>1431435122</v>
      </c>
      <c r="M3268" s="9">
        <f>(L3268/86400) + DATE(1970,1,1)</f>
        <v>42136.536134259259</v>
      </c>
      <c r="N3268" s="18">
        <f>YEAR(M3268)</f>
        <v>2015</v>
      </c>
      <c r="O3268" s="18">
        <f xml:space="preserve"> ROUND((J3268-L3268)/86400, 0)</f>
        <v>31</v>
      </c>
      <c r="P3268" t="b">
        <v>1</v>
      </c>
      <c r="Q3268">
        <v>163</v>
      </c>
      <c r="R3268" s="14">
        <f>IFERROR(ROUND(E3268/Q3268,2), "N/A")</f>
        <v>48.33</v>
      </c>
      <c r="S3268" t="b">
        <v>1</v>
      </c>
      <c r="T3268" t="s">
        <v>8275</v>
      </c>
      <c r="U3268" t="s">
        <v>8276</v>
      </c>
    </row>
    <row r="3269" spans="1:21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s="12">
        <f>ROUND(E3269/D3269, 0)</f>
        <v>1</v>
      </c>
      <c r="G3269" t="s">
        <v>8218</v>
      </c>
      <c r="H3269" t="s">
        <v>8223</v>
      </c>
      <c r="I3269" t="s">
        <v>8245</v>
      </c>
      <c r="J3269">
        <v>1437156660</v>
      </c>
      <c r="K3269" s="9">
        <f>(J3269/86400) + DATE(1970,1,1)</f>
        <v>42202.757638888885</v>
      </c>
      <c r="L3269">
        <v>1434564660</v>
      </c>
      <c r="M3269" s="9">
        <f>(L3269/86400) + DATE(1970,1,1)</f>
        <v>42172.757638888885</v>
      </c>
      <c r="N3269" s="18">
        <f>YEAR(M3269)</f>
        <v>2015</v>
      </c>
      <c r="O3269" s="18">
        <f xml:space="preserve"> ROUND((J3269-L3269)/86400, 0)</f>
        <v>30</v>
      </c>
      <c r="P3269" t="b">
        <v>1</v>
      </c>
      <c r="Q3269">
        <v>288</v>
      </c>
      <c r="R3269" s="14">
        <f>IFERROR(ROUND(E3269/Q3269,2), "N/A")</f>
        <v>53.18</v>
      </c>
      <c r="S3269" t="b">
        <v>1</v>
      </c>
      <c r="T3269" t="s">
        <v>8275</v>
      </c>
      <c r="U3269" t="s">
        <v>8276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s="12">
        <f>ROUND(E3270/D3270, 0)</f>
        <v>1</v>
      </c>
      <c r="G3270" t="s">
        <v>8218</v>
      </c>
      <c r="H3270" t="s">
        <v>8223</v>
      </c>
      <c r="I3270" t="s">
        <v>8245</v>
      </c>
      <c r="J3270">
        <v>1472074928</v>
      </c>
      <c r="K3270" s="9">
        <f>(J3270/86400) + DATE(1970,1,1)</f>
        <v>42606.90425925926</v>
      </c>
      <c r="L3270">
        <v>1470692528</v>
      </c>
      <c r="M3270" s="9">
        <f>(L3270/86400) + DATE(1970,1,1)</f>
        <v>42590.90425925926</v>
      </c>
      <c r="N3270" s="18">
        <f>YEAR(M3270)</f>
        <v>2016</v>
      </c>
      <c r="O3270" s="18">
        <f xml:space="preserve"> ROUND((J3270-L3270)/86400, 0)</f>
        <v>16</v>
      </c>
      <c r="P3270" t="b">
        <v>1</v>
      </c>
      <c r="Q3270">
        <v>42</v>
      </c>
      <c r="R3270" s="14">
        <f>IFERROR(ROUND(E3270/Q3270,2), "N/A")</f>
        <v>60.95</v>
      </c>
      <c r="S3270" t="b">
        <v>1</v>
      </c>
      <c r="T3270" t="s">
        <v>8275</v>
      </c>
      <c r="U3270" t="s">
        <v>8276</v>
      </c>
    </row>
    <row r="3271" spans="1:21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s="12">
        <f>ROUND(E3271/D3271, 0)</f>
        <v>1</v>
      </c>
      <c r="G3271" t="s">
        <v>8218</v>
      </c>
      <c r="H3271" t="s">
        <v>8224</v>
      </c>
      <c r="I3271" t="s">
        <v>8246</v>
      </c>
      <c r="J3271">
        <v>1434452400</v>
      </c>
      <c r="K3271" s="9">
        <f>(J3271/86400) + DATE(1970,1,1)</f>
        <v>42171.458333333328</v>
      </c>
      <c r="L3271">
        <v>1431509397</v>
      </c>
      <c r="M3271" s="9">
        <f>(L3271/86400) + DATE(1970,1,1)</f>
        <v>42137.395798611113</v>
      </c>
      <c r="N3271" s="18">
        <f>YEAR(M3271)</f>
        <v>2015</v>
      </c>
      <c r="O3271" s="18">
        <f xml:space="preserve"> ROUND((J3271-L3271)/86400, 0)</f>
        <v>34</v>
      </c>
      <c r="P3271" t="b">
        <v>1</v>
      </c>
      <c r="Q3271">
        <v>70</v>
      </c>
      <c r="R3271" s="14">
        <f>IFERROR(ROUND(E3271/Q3271,2), "N/A")</f>
        <v>116</v>
      </c>
      <c r="S3271" t="b">
        <v>1</v>
      </c>
      <c r="T3271" t="s">
        <v>8275</v>
      </c>
      <c r="U3271" t="s">
        <v>8276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s="12">
        <f>ROUND(E3272/D3272, 0)</f>
        <v>1</v>
      </c>
      <c r="G3272" t="s">
        <v>8218</v>
      </c>
      <c r="H3272" t="s">
        <v>8224</v>
      </c>
      <c r="I3272" t="s">
        <v>8246</v>
      </c>
      <c r="J3272">
        <v>1436705265</v>
      </c>
      <c r="K3272" s="9">
        <f>(J3272/86400) + DATE(1970,1,1)</f>
        <v>42197.533159722225</v>
      </c>
      <c r="L3272">
        <v>1434113265</v>
      </c>
      <c r="M3272" s="9">
        <f>(L3272/86400) + DATE(1970,1,1)</f>
        <v>42167.533159722225</v>
      </c>
      <c r="N3272" s="18">
        <f>YEAR(M3272)</f>
        <v>2015</v>
      </c>
      <c r="O3272" s="18">
        <f xml:space="preserve"> ROUND((J3272-L3272)/86400, 0)</f>
        <v>30</v>
      </c>
      <c r="P3272" t="b">
        <v>1</v>
      </c>
      <c r="Q3272">
        <v>30</v>
      </c>
      <c r="R3272" s="14">
        <f>IFERROR(ROUND(E3272/Q3272,2), "N/A")</f>
        <v>61</v>
      </c>
      <c r="S3272" t="b">
        <v>1</v>
      </c>
      <c r="T3272" t="s">
        <v>8275</v>
      </c>
      <c r="U3272" t="s">
        <v>8276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s="12">
        <f>ROUND(E3273/D3273, 0)</f>
        <v>1</v>
      </c>
      <c r="G3273" t="s">
        <v>8218</v>
      </c>
      <c r="H3273" t="s">
        <v>8224</v>
      </c>
      <c r="I3273" t="s">
        <v>8246</v>
      </c>
      <c r="J3273">
        <v>1414927775</v>
      </c>
      <c r="K3273" s="9">
        <f>(J3273/86400) + DATE(1970,1,1)</f>
        <v>41945.478877314818</v>
      </c>
      <c r="L3273">
        <v>1412332175</v>
      </c>
      <c r="M3273" s="9">
        <f>(L3273/86400) + DATE(1970,1,1)</f>
        <v>41915.437210648146</v>
      </c>
      <c r="N3273" s="18">
        <f>YEAR(M3273)</f>
        <v>2014</v>
      </c>
      <c r="O3273" s="18">
        <f xml:space="preserve"> ROUND((J3273-L3273)/86400, 0)</f>
        <v>30</v>
      </c>
      <c r="P3273" t="b">
        <v>1</v>
      </c>
      <c r="Q3273">
        <v>51</v>
      </c>
      <c r="R3273" s="14">
        <f>IFERROR(ROUND(E3273/Q3273,2), "N/A")</f>
        <v>38.24</v>
      </c>
      <c r="S3273" t="b">
        <v>1</v>
      </c>
      <c r="T3273" t="s">
        <v>8275</v>
      </c>
      <c r="U3273" t="s">
        <v>8276</v>
      </c>
    </row>
    <row r="3274" spans="1:21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s="12">
        <f>ROUND(E3274/D3274, 0)</f>
        <v>2</v>
      </c>
      <c r="G3274" t="s">
        <v>8218</v>
      </c>
      <c r="H3274" t="s">
        <v>8223</v>
      </c>
      <c r="I3274" t="s">
        <v>8245</v>
      </c>
      <c r="J3274">
        <v>1446814809</v>
      </c>
      <c r="K3274" s="9">
        <f>(J3274/86400) + DATE(1970,1,1)</f>
        <v>42314.541770833333</v>
      </c>
      <c r="L3274">
        <v>1444219209</v>
      </c>
      <c r="M3274" s="9">
        <f>(L3274/86400) + DATE(1970,1,1)</f>
        <v>42284.500104166669</v>
      </c>
      <c r="N3274" s="18">
        <f>YEAR(M3274)</f>
        <v>2015</v>
      </c>
      <c r="O3274" s="18">
        <f xml:space="preserve"> ROUND((J3274-L3274)/86400, 0)</f>
        <v>30</v>
      </c>
      <c r="P3274" t="b">
        <v>1</v>
      </c>
      <c r="Q3274">
        <v>145</v>
      </c>
      <c r="R3274" s="14">
        <f>IFERROR(ROUND(E3274/Q3274,2), "N/A")</f>
        <v>106.5</v>
      </c>
      <c r="S3274" t="b">
        <v>1</v>
      </c>
      <c r="T3274" t="s">
        <v>8275</v>
      </c>
      <c r="U3274" t="s">
        <v>8276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s="12">
        <f>ROUND(E3275/D3275, 0)</f>
        <v>1</v>
      </c>
      <c r="G3275" t="s">
        <v>8218</v>
      </c>
      <c r="H3275" t="s">
        <v>8223</v>
      </c>
      <c r="I3275" t="s">
        <v>8245</v>
      </c>
      <c r="J3275">
        <v>1473879600</v>
      </c>
      <c r="K3275" s="9">
        <f>(J3275/86400) + DATE(1970,1,1)</f>
        <v>42627.791666666672</v>
      </c>
      <c r="L3275">
        <v>1472498042</v>
      </c>
      <c r="M3275" s="9">
        <f>(L3275/86400) + DATE(1970,1,1)</f>
        <v>42611.801412037035</v>
      </c>
      <c r="N3275" s="18">
        <f>YEAR(M3275)</f>
        <v>2016</v>
      </c>
      <c r="O3275" s="18">
        <f xml:space="preserve"> ROUND((J3275-L3275)/86400, 0)</f>
        <v>16</v>
      </c>
      <c r="P3275" t="b">
        <v>1</v>
      </c>
      <c r="Q3275">
        <v>21</v>
      </c>
      <c r="R3275" s="14">
        <f>IFERROR(ROUND(E3275/Q3275,2), "N/A")</f>
        <v>204.57</v>
      </c>
      <c r="S3275" t="b">
        <v>1</v>
      </c>
      <c r="T3275" t="s">
        <v>8275</v>
      </c>
      <c r="U3275" t="s">
        <v>8276</v>
      </c>
    </row>
    <row r="3276" spans="1:21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s="12">
        <f>ROUND(E3276/D3276, 0)</f>
        <v>1</v>
      </c>
      <c r="G3276" t="s">
        <v>8218</v>
      </c>
      <c r="H3276" t="s">
        <v>8223</v>
      </c>
      <c r="I3276" t="s">
        <v>8245</v>
      </c>
      <c r="J3276">
        <v>1458075600</v>
      </c>
      <c r="K3276" s="9">
        <f>(J3276/86400) + DATE(1970,1,1)</f>
        <v>42444.875</v>
      </c>
      <c r="L3276">
        <v>1454259272</v>
      </c>
      <c r="M3276" s="9">
        <f>(L3276/86400) + DATE(1970,1,1)</f>
        <v>42400.704537037032</v>
      </c>
      <c r="N3276" s="18">
        <f>YEAR(M3276)</f>
        <v>2016</v>
      </c>
      <c r="O3276" s="18">
        <f xml:space="preserve"> ROUND((J3276-L3276)/86400, 0)</f>
        <v>44</v>
      </c>
      <c r="P3276" t="b">
        <v>1</v>
      </c>
      <c r="Q3276">
        <v>286</v>
      </c>
      <c r="R3276" s="14">
        <f>IFERROR(ROUND(E3276/Q3276,2), "N/A")</f>
        <v>54.91</v>
      </c>
      <c r="S3276" t="b">
        <v>1</v>
      </c>
      <c r="T3276" t="s">
        <v>8275</v>
      </c>
      <c r="U3276" t="s">
        <v>8276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s="12">
        <f>ROUND(E3277/D3277, 0)</f>
        <v>1</v>
      </c>
      <c r="G3277" t="s">
        <v>8218</v>
      </c>
      <c r="H3277" t="s">
        <v>8223</v>
      </c>
      <c r="I3277" t="s">
        <v>8245</v>
      </c>
      <c r="J3277">
        <v>1423456200</v>
      </c>
      <c r="K3277" s="9">
        <f>(J3277/86400) + DATE(1970,1,1)</f>
        <v>42044.1875</v>
      </c>
      <c r="L3277">
        <v>1421183271</v>
      </c>
      <c r="M3277" s="9">
        <f>(L3277/86400) + DATE(1970,1,1)</f>
        <v>42017.88045138889</v>
      </c>
      <c r="N3277" s="18">
        <f>YEAR(M3277)</f>
        <v>2015</v>
      </c>
      <c r="O3277" s="18">
        <f xml:space="preserve"> ROUND((J3277-L3277)/86400, 0)</f>
        <v>26</v>
      </c>
      <c r="P3277" t="b">
        <v>1</v>
      </c>
      <c r="Q3277">
        <v>12</v>
      </c>
      <c r="R3277" s="14">
        <f>IFERROR(ROUND(E3277/Q3277,2), "N/A")</f>
        <v>150.41999999999999</v>
      </c>
      <c r="S3277" t="b">
        <v>1</v>
      </c>
      <c r="T3277" t="s">
        <v>8275</v>
      </c>
      <c r="U3277" t="s">
        <v>8276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s="12">
        <f>ROUND(E3278/D3278, 0)</f>
        <v>1</v>
      </c>
      <c r="G3278" t="s">
        <v>8218</v>
      </c>
      <c r="H3278" t="s">
        <v>8228</v>
      </c>
      <c r="I3278" t="s">
        <v>8250</v>
      </c>
      <c r="J3278">
        <v>1459483140</v>
      </c>
      <c r="K3278" s="9">
        <f>(J3278/86400) + DATE(1970,1,1)</f>
        <v>42461.165972222225</v>
      </c>
      <c r="L3278">
        <v>1456526879</v>
      </c>
      <c r="M3278" s="9">
        <f>(L3278/86400) + DATE(1970,1,1)</f>
        <v>42426.949988425928</v>
      </c>
      <c r="N3278" s="18">
        <f>YEAR(M3278)</f>
        <v>2016</v>
      </c>
      <c r="O3278" s="18">
        <f xml:space="preserve"> ROUND((J3278-L3278)/86400, 0)</f>
        <v>34</v>
      </c>
      <c r="P3278" t="b">
        <v>1</v>
      </c>
      <c r="Q3278">
        <v>100</v>
      </c>
      <c r="R3278" s="14">
        <f>IFERROR(ROUND(E3278/Q3278,2), "N/A")</f>
        <v>52.58</v>
      </c>
      <c r="S3278" t="b">
        <v>1</v>
      </c>
      <c r="T3278" t="s">
        <v>8275</v>
      </c>
      <c r="U3278" t="s">
        <v>8276</v>
      </c>
    </row>
    <row r="3279" spans="1:21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s="12">
        <f>ROUND(E3279/D3279, 0)</f>
        <v>1</v>
      </c>
      <c r="G3279" t="s">
        <v>8218</v>
      </c>
      <c r="H3279" t="s">
        <v>8224</v>
      </c>
      <c r="I3279" t="s">
        <v>8246</v>
      </c>
      <c r="J3279">
        <v>1416331406</v>
      </c>
      <c r="K3279" s="9">
        <f>(J3279/86400) + DATE(1970,1,1)</f>
        <v>41961.724606481483</v>
      </c>
      <c r="L3279">
        <v>1413735806</v>
      </c>
      <c r="M3279" s="9">
        <f>(L3279/86400) + DATE(1970,1,1)</f>
        <v>41931.682939814811</v>
      </c>
      <c r="N3279" s="18">
        <f>YEAR(M3279)</f>
        <v>2014</v>
      </c>
      <c r="O3279" s="18">
        <f xml:space="preserve"> ROUND((J3279-L3279)/86400, 0)</f>
        <v>30</v>
      </c>
      <c r="P3279" t="b">
        <v>1</v>
      </c>
      <c r="Q3279">
        <v>100</v>
      </c>
      <c r="R3279" s="14">
        <f>IFERROR(ROUND(E3279/Q3279,2), "N/A")</f>
        <v>54.3</v>
      </c>
      <c r="S3279" t="b">
        <v>1</v>
      </c>
      <c r="T3279" t="s">
        <v>8275</v>
      </c>
      <c r="U3279" t="s">
        <v>8276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s="12">
        <f>ROUND(E3280/D3280, 0)</f>
        <v>1</v>
      </c>
      <c r="G3280" t="s">
        <v>8218</v>
      </c>
      <c r="H3280" t="s">
        <v>8224</v>
      </c>
      <c r="I3280" t="s">
        <v>8246</v>
      </c>
      <c r="J3280">
        <v>1433017303</v>
      </c>
      <c r="K3280" s="9">
        <f>(J3280/86400) + DATE(1970,1,1)</f>
        <v>42154.848414351851</v>
      </c>
      <c r="L3280">
        <v>1430425303</v>
      </c>
      <c r="M3280" s="9">
        <f>(L3280/86400) + DATE(1970,1,1)</f>
        <v>42124.848414351851</v>
      </c>
      <c r="N3280" s="18">
        <f>YEAR(M3280)</f>
        <v>2015</v>
      </c>
      <c r="O3280" s="18">
        <f xml:space="preserve"> ROUND((J3280-L3280)/86400, 0)</f>
        <v>30</v>
      </c>
      <c r="P3280" t="b">
        <v>1</v>
      </c>
      <c r="Q3280">
        <v>34</v>
      </c>
      <c r="R3280" s="14">
        <f>IFERROR(ROUND(E3280/Q3280,2), "N/A")</f>
        <v>76.03</v>
      </c>
      <c r="S3280" t="b">
        <v>1</v>
      </c>
      <c r="T3280" t="s">
        <v>8275</v>
      </c>
      <c r="U3280" t="s">
        <v>8276</v>
      </c>
    </row>
    <row r="3281" spans="1:21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s="12">
        <f>ROUND(E3281/D3281, 0)</f>
        <v>1</v>
      </c>
      <c r="G3281" t="s">
        <v>8218</v>
      </c>
      <c r="H3281" t="s">
        <v>8223</v>
      </c>
      <c r="I3281" t="s">
        <v>8245</v>
      </c>
      <c r="J3281">
        <v>1459474059</v>
      </c>
      <c r="K3281" s="9">
        <f>(J3281/86400) + DATE(1970,1,1)</f>
        <v>42461.06086805556</v>
      </c>
      <c r="L3281">
        <v>1456885659</v>
      </c>
      <c r="M3281" s="9">
        <f>(L3281/86400) + DATE(1970,1,1)</f>
        <v>42431.102534722224</v>
      </c>
      <c r="N3281" s="18">
        <f>YEAR(M3281)</f>
        <v>2016</v>
      </c>
      <c r="O3281" s="18">
        <f xml:space="preserve"> ROUND((J3281-L3281)/86400, 0)</f>
        <v>30</v>
      </c>
      <c r="P3281" t="b">
        <v>0</v>
      </c>
      <c r="Q3281">
        <v>63</v>
      </c>
      <c r="R3281" s="14">
        <f>IFERROR(ROUND(E3281/Q3281,2), "N/A")</f>
        <v>105.21</v>
      </c>
      <c r="S3281" t="b">
        <v>1</v>
      </c>
      <c r="T3281" t="s">
        <v>8275</v>
      </c>
      <c r="U3281" t="s">
        <v>8276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s="12">
        <f>ROUND(E3282/D3282, 0)</f>
        <v>1</v>
      </c>
      <c r="G3282" t="s">
        <v>8218</v>
      </c>
      <c r="H3282" t="s">
        <v>8223</v>
      </c>
      <c r="I3282" t="s">
        <v>8245</v>
      </c>
      <c r="J3282">
        <v>1433134800</v>
      </c>
      <c r="K3282" s="9">
        <f>(J3282/86400) + DATE(1970,1,1)</f>
        <v>42156.208333333328</v>
      </c>
      <c r="L3282">
        <v>1430158198</v>
      </c>
      <c r="M3282" s="9">
        <f>(L3282/86400) + DATE(1970,1,1)</f>
        <v>42121.756921296299</v>
      </c>
      <c r="N3282" s="18">
        <f>YEAR(M3282)</f>
        <v>2015</v>
      </c>
      <c r="O3282" s="18">
        <f xml:space="preserve"> ROUND((J3282-L3282)/86400, 0)</f>
        <v>34</v>
      </c>
      <c r="P3282" t="b">
        <v>0</v>
      </c>
      <c r="Q3282">
        <v>30</v>
      </c>
      <c r="R3282" s="14">
        <f>IFERROR(ROUND(E3282/Q3282,2), "N/A")</f>
        <v>68.67</v>
      </c>
      <c r="S3282" t="b">
        <v>1</v>
      </c>
      <c r="T3282" t="s">
        <v>8275</v>
      </c>
      <c r="U3282" t="s">
        <v>8276</v>
      </c>
    </row>
    <row r="3283" spans="1:21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s="12">
        <f>ROUND(E3283/D3283, 0)</f>
        <v>1</v>
      </c>
      <c r="G3283" t="s">
        <v>8218</v>
      </c>
      <c r="H3283" t="s">
        <v>8223</v>
      </c>
      <c r="I3283" t="s">
        <v>8245</v>
      </c>
      <c r="J3283">
        <v>1441153705</v>
      </c>
      <c r="K3283" s="9">
        <f>(J3283/86400) + DATE(1970,1,1)</f>
        <v>42249.019733796296</v>
      </c>
      <c r="L3283">
        <v>1438561705</v>
      </c>
      <c r="M3283" s="9">
        <f>(L3283/86400) + DATE(1970,1,1)</f>
        <v>42219.019733796296</v>
      </c>
      <c r="N3283" s="18">
        <f>YEAR(M3283)</f>
        <v>2015</v>
      </c>
      <c r="O3283" s="18">
        <f xml:space="preserve"> ROUND((J3283-L3283)/86400, 0)</f>
        <v>30</v>
      </c>
      <c r="P3283" t="b">
        <v>0</v>
      </c>
      <c r="Q3283">
        <v>47</v>
      </c>
      <c r="R3283" s="14">
        <f>IFERROR(ROUND(E3283/Q3283,2), "N/A")</f>
        <v>129.36000000000001</v>
      </c>
      <c r="S3283" t="b">
        <v>1</v>
      </c>
      <c r="T3283" t="s">
        <v>8275</v>
      </c>
      <c r="U3283" t="s">
        <v>8276</v>
      </c>
    </row>
    <row r="3284" spans="1:21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s="12">
        <f>ROUND(E3284/D3284, 0)</f>
        <v>1</v>
      </c>
      <c r="G3284" t="s">
        <v>8218</v>
      </c>
      <c r="H3284" t="s">
        <v>8223</v>
      </c>
      <c r="I3284" t="s">
        <v>8245</v>
      </c>
      <c r="J3284">
        <v>1461904788</v>
      </c>
      <c r="K3284" s="9">
        <f>(J3284/86400) + DATE(1970,1,1)</f>
        <v>42489.19430555556</v>
      </c>
      <c r="L3284">
        <v>1458103188</v>
      </c>
      <c r="M3284" s="9">
        <f>(L3284/86400) + DATE(1970,1,1)</f>
        <v>42445.19430555556</v>
      </c>
      <c r="N3284" s="18">
        <f>YEAR(M3284)</f>
        <v>2016</v>
      </c>
      <c r="O3284" s="18">
        <f xml:space="preserve"> ROUND((J3284-L3284)/86400, 0)</f>
        <v>44</v>
      </c>
      <c r="P3284" t="b">
        <v>0</v>
      </c>
      <c r="Q3284">
        <v>237</v>
      </c>
      <c r="R3284" s="14">
        <f>IFERROR(ROUND(E3284/Q3284,2), "N/A")</f>
        <v>134.26</v>
      </c>
      <c r="S3284" t="b">
        <v>1</v>
      </c>
      <c r="T3284" t="s">
        <v>8275</v>
      </c>
      <c r="U3284" t="s">
        <v>8276</v>
      </c>
    </row>
    <row r="3285" spans="1:21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s="12">
        <f>ROUND(E3285/D3285, 0)</f>
        <v>1</v>
      </c>
      <c r="G3285" t="s">
        <v>8218</v>
      </c>
      <c r="H3285" t="s">
        <v>8224</v>
      </c>
      <c r="I3285" t="s">
        <v>8246</v>
      </c>
      <c r="J3285">
        <v>1455138000</v>
      </c>
      <c r="K3285" s="9">
        <f>(J3285/86400) + DATE(1970,1,1)</f>
        <v>42410.875</v>
      </c>
      <c r="L3285">
        <v>1452448298</v>
      </c>
      <c r="M3285" s="9">
        <f>(L3285/86400) + DATE(1970,1,1)</f>
        <v>42379.74418981481</v>
      </c>
      <c r="N3285" s="18">
        <f>YEAR(M3285)</f>
        <v>2016</v>
      </c>
      <c r="O3285" s="18">
        <f xml:space="preserve"> ROUND((J3285-L3285)/86400, 0)</f>
        <v>31</v>
      </c>
      <c r="P3285" t="b">
        <v>0</v>
      </c>
      <c r="Q3285">
        <v>47</v>
      </c>
      <c r="R3285" s="14">
        <f>IFERROR(ROUND(E3285/Q3285,2), "N/A")</f>
        <v>17.829999999999998</v>
      </c>
      <c r="S3285" t="b">
        <v>1</v>
      </c>
      <c r="T3285" t="s">
        <v>8275</v>
      </c>
      <c r="U3285" t="s">
        <v>8276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s="12">
        <f>ROUND(E3286/D3286, 0)</f>
        <v>1</v>
      </c>
      <c r="G3286" t="s">
        <v>8218</v>
      </c>
      <c r="H3286" t="s">
        <v>8223</v>
      </c>
      <c r="I3286" t="s">
        <v>8245</v>
      </c>
      <c r="J3286">
        <v>1454047140</v>
      </c>
      <c r="K3286" s="9">
        <f>(J3286/86400) + DATE(1970,1,1)</f>
        <v>42398.249305555553</v>
      </c>
      <c r="L3286">
        <v>1452546853</v>
      </c>
      <c r="M3286" s="9">
        <f>(L3286/86400) + DATE(1970,1,1)</f>
        <v>42380.884872685187</v>
      </c>
      <c r="N3286" s="18">
        <f>YEAR(M3286)</f>
        <v>2016</v>
      </c>
      <c r="O3286" s="18">
        <f xml:space="preserve"> ROUND((J3286-L3286)/86400, 0)</f>
        <v>17</v>
      </c>
      <c r="P3286" t="b">
        <v>0</v>
      </c>
      <c r="Q3286">
        <v>15</v>
      </c>
      <c r="R3286" s="14">
        <f>IFERROR(ROUND(E3286/Q3286,2), "N/A")</f>
        <v>203.2</v>
      </c>
      <c r="S3286" t="b">
        <v>1</v>
      </c>
      <c r="T3286" t="s">
        <v>8275</v>
      </c>
      <c r="U3286" t="s">
        <v>8276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s="12">
        <f>ROUND(E3287/D3287, 0)</f>
        <v>1</v>
      </c>
      <c r="G3287" t="s">
        <v>8218</v>
      </c>
      <c r="H3287" t="s">
        <v>8223</v>
      </c>
      <c r="I3287" t="s">
        <v>8245</v>
      </c>
      <c r="J3287">
        <v>1488258000</v>
      </c>
      <c r="K3287" s="9">
        <f>(J3287/86400) + DATE(1970,1,1)</f>
        <v>42794.208333333328</v>
      </c>
      <c r="L3287">
        <v>1485556626</v>
      </c>
      <c r="M3287" s="9">
        <f>(L3287/86400) + DATE(1970,1,1)</f>
        <v>42762.942430555559</v>
      </c>
      <c r="N3287" s="18">
        <f>YEAR(M3287)</f>
        <v>2017</v>
      </c>
      <c r="O3287" s="18">
        <f xml:space="preserve"> ROUND((J3287-L3287)/86400, 0)</f>
        <v>31</v>
      </c>
      <c r="P3287" t="b">
        <v>0</v>
      </c>
      <c r="Q3287">
        <v>81</v>
      </c>
      <c r="R3287" s="14">
        <f>IFERROR(ROUND(E3287/Q3287,2), "N/A")</f>
        <v>69.19</v>
      </c>
      <c r="S3287" t="b">
        <v>1</v>
      </c>
      <c r="T3287" t="s">
        <v>8275</v>
      </c>
      <c r="U3287" t="s">
        <v>8276</v>
      </c>
    </row>
    <row r="3288" spans="1:21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s="12">
        <f>ROUND(E3288/D3288, 0)</f>
        <v>1</v>
      </c>
      <c r="G3288" t="s">
        <v>8218</v>
      </c>
      <c r="H3288" t="s">
        <v>8223</v>
      </c>
      <c r="I3288" t="s">
        <v>8245</v>
      </c>
      <c r="J3288">
        <v>1471291782</v>
      </c>
      <c r="K3288" s="9">
        <f>(J3288/86400) + DATE(1970,1,1)</f>
        <v>42597.840069444443</v>
      </c>
      <c r="L3288">
        <v>1468699782</v>
      </c>
      <c r="M3288" s="9">
        <f>(L3288/86400) + DATE(1970,1,1)</f>
        <v>42567.840069444443</v>
      </c>
      <c r="N3288" s="18">
        <f>YEAR(M3288)</f>
        <v>2016</v>
      </c>
      <c r="O3288" s="18">
        <f xml:space="preserve"> ROUND((J3288-L3288)/86400, 0)</f>
        <v>30</v>
      </c>
      <c r="P3288" t="b">
        <v>0</v>
      </c>
      <c r="Q3288">
        <v>122</v>
      </c>
      <c r="R3288" s="14">
        <f>IFERROR(ROUND(E3288/Q3288,2), "N/A")</f>
        <v>125.12</v>
      </c>
      <c r="S3288" t="b">
        <v>1</v>
      </c>
      <c r="T3288" t="s">
        <v>8275</v>
      </c>
      <c r="U3288" t="s">
        <v>8276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s="12">
        <f>ROUND(E3289/D3289, 0)</f>
        <v>1</v>
      </c>
      <c r="G3289" t="s">
        <v>8218</v>
      </c>
      <c r="H3289" t="s">
        <v>8228</v>
      </c>
      <c r="I3289" t="s">
        <v>8250</v>
      </c>
      <c r="J3289">
        <v>1448733628</v>
      </c>
      <c r="K3289" s="9">
        <f>(J3289/86400) + DATE(1970,1,1)</f>
        <v>42336.750324074077</v>
      </c>
      <c r="L3289">
        <v>1446573628</v>
      </c>
      <c r="M3289" s="9">
        <f>(L3289/86400) + DATE(1970,1,1)</f>
        <v>42311.750324074077</v>
      </c>
      <c r="N3289" s="18">
        <f>YEAR(M3289)</f>
        <v>2015</v>
      </c>
      <c r="O3289" s="18">
        <f xml:space="preserve"> ROUND((J3289-L3289)/86400, 0)</f>
        <v>25</v>
      </c>
      <c r="P3289" t="b">
        <v>0</v>
      </c>
      <c r="Q3289">
        <v>34</v>
      </c>
      <c r="R3289" s="14">
        <f>IFERROR(ROUND(E3289/Q3289,2), "N/A")</f>
        <v>73.53</v>
      </c>
      <c r="S3289" t="b">
        <v>1</v>
      </c>
      <c r="T3289" t="s">
        <v>8275</v>
      </c>
      <c r="U3289" t="s">
        <v>8276</v>
      </c>
    </row>
    <row r="3290" spans="1:21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s="12">
        <f>ROUND(E3290/D3290, 0)</f>
        <v>1</v>
      </c>
      <c r="G3290" t="s">
        <v>8218</v>
      </c>
      <c r="H3290" t="s">
        <v>8224</v>
      </c>
      <c r="I3290" t="s">
        <v>8246</v>
      </c>
      <c r="J3290">
        <v>1466463600</v>
      </c>
      <c r="K3290" s="9">
        <f>(J3290/86400) + DATE(1970,1,1)</f>
        <v>42541.958333333328</v>
      </c>
      <c r="L3290">
        <v>1463337315</v>
      </c>
      <c r="M3290" s="9">
        <f>(L3290/86400) + DATE(1970,1,1)</f>
        <v>42505.774479166663</v>
      </c>
      <c r="N3290" s="18">
        <f>YEAR(M3290)</f>
        <v>2016</v>
      </c>
      <c r="O3290" s="18">
        <f xml:space="preserve"> ROUND((J3290-L3290)/86400, 0)</f>
        <v>36</v>
      </c>
      <c r="P3290" t="b">
        <v>0</v>
      </c>
      <c r="Q3290">
        <v>207</v>
      </c>
      <c r="R3290" s="14">
        <f>IFERROR(ROUND(E3290/Q3290,2), "N/A")</f>
        <v>48.44</v>
      </c>
      <c r="S3290" t="b">
        <v>1</v>
      </c>
      <c r="T3290" t="s">
        <v>8275</v>
      </c>
      <c r="U3290" t="s">
        <v>8276</v>
      </c>
    </row>
    <row r="3291" spans="1:21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s="12">
        <f>ROUND(E3291/D3291, 0)</f>
        <v>1</v>
      </c>
      <c r="G3291" t="s">
        <v>8218</v>
      </c>
      <c r="H3291" t="s">
        <v>8224</v>
      </c>
      <c r="I3291" t="s">
        <v>8246</v>
      </c>
      <c r="J3291">
        <v>1487580602</v>
      </c>
      <c r="K3291" s="9">
        <f>(J3291/86400) + DATE(1970,1,1)</f>
        <v>42786.368078703701</v>
      </c>
      <c r="L3291">
        <v>1485161402</v>
      </c>
      <c r="M3291" s="9">
        <f>(L3291/86400) + DATE(1970,1,1)</f>
        <v>42758.368078703701</v>
      </c>
      <c r="N3291" s="18">
        <f>YEAR(M3291)</f>
        <v>2017</v>
      </c>
      <c r="O3291" s="18">
        <f xml:space="preserve"> ROUND((J3291-L3291)/86400, 0)</f>
        <v>28</v>
      </c>
      <c r="P3291" t="b">
        <v>0</v>
      </c>
      <c r="Q3291">
        <v>25</v>
      </c>
      <c r="R3291" s="14">
        <f>IFERROR(ROUND(E3291/Q3291,2), "N/A")</f>
        <v>26.61</v>
      </c>
      <c r="S3291" t="b">
        <v>1</v>
      </c>
      <c r="T3291" t="s">
        <v>8275</v>
      </c>
      <c r="U3291" t="s">
        <v>8276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s="12">
        <f>ROUND(E3292/D3292, 0)</f>
        <v>1</v>
      </c>
      <c r="G3292" t="s">
        <v>8218</v>
      </c>
      <c r="H3292" t="s">
        <v>8224</v>
      </c>
      <c r="I3292" t="s">
        <v>8246</v>
      </c>
      <c r="J3292">
        <v>1489234891</v>
      </c>
      <c r="K3292" s="9">
        <f>(J3292/86400) + DATE(1970,1,1)</f>
        <v>42805.51494212963</v>
      </c>
      <c r="L3292">
        <v>1486642891</v>
      </c>
      <c r="M3292" s="9">
        <f>(L3292/86400) + DATE(1970,1,1)</f>
        <v>42775.51494212963</v>
      </c>
      <c r="N3292" s="18">
        <f>YEAR(M3292)</f>
        <v>2017</v>
      </c>
      <c r="O3292" s="18">
        <f xml:space="preserve"> ROUND((J3292-L3292)/86400, 0)</f>
        <v>30</v>
      </c>
      <c r="P3292" t="b">
        <v>0</v>
      </c>
      <c r="Q3292">
        <v>72</v>
      </c>
      <c r="R3292" s="14">
        <f>IFERROR(ROUND(E3292/Q3292,2), "N/A")</f>
        <v>33.67</v>
      </c>
      <c r="S3292" t="b">
        <v>1</v>
      </c>
      <c r="T3292" t="s">
        <v>8275</v>
      </c>
      <c r="U3292" t="s">
        <v>8276</v>
      </c>
    </row>
    <row r="3293" spans="1:21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s="12">
        <f>ROUND(E3293/D3293, 0)</f>
        <v>1</v>
      </c>
      <c r="G3293" t="s">
        <v>8218</v>
      </c>
      <c r="H3293" t="s">
        <v>8223</v>
      </c>
      <c r="I3293" t="s">
        <v>8245</v>
      </c>
      <c r="J3293">
        <v>1442462340</v>
      </c>
      <c r="K3293" s="9">
        <f>(J3293/86400) + DATE(1970,1,1)</f>
        <v>42264.165972222225</v>
      </c>
      <c r="L3293">
        <v>1439743900</v>
      </c>
      <c r="M3293" s="9">
        <f>(L3293/86400) + DATE(1970,1,1)</f>
        <v>42232.702546296292</v>
      </c>
      <c r="N3293" s="18">
        <f>YEAR(M3293)</f>
        <v>2015</v>
      </c>
      <c r="O3293" s="18">
        <f xml:space="preserve"> ROUND((J3293-L3293)/86400, 0)</f>
        <v>31</v>
      </c>
      <c r="P3293" t="b">
        <v>0</v>
      </c>
      <c r="Q3293">
        <v>14</v>
      </c>
      <c r="R3293" s="14">
        <f>IFERROR(ROUND(E3293/Q3293,2), "N/A")</f>
        <v>40.71</v>
      </c>
      <c r="S3293" t="b">
        <v>1</v>
      </c>
      <c r="T3293" t="s">
        <v>8275</v>
      </c>
      <c r="U3293" t="s">
        <v>8276</v>
      </c>
    </row>
    <row r="3294" spans="1:21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s="12">
        <f>ROUND(E3294/D3294, 0)</f>
        <v>3</v>
      </c>
      <c r="G3294" t="s">
        <v>8218</v>
      </c>
      <c r="H3294" t="s">
        <v>8224</v>
      </c>
      <c r="I3294" t="s">
        <v>8246</v>
      </c>
      <c r="J3294">
        <v>1449257348</v>
      </c>
      <c r="K3294" s="9">
        <f>(J3294/86400) + DATE(1970,1,1)</f>
        <v>42342.811898148153</v>
      </c>
      <c r="L3294">
        <v>1444069748</v>
      </c>
      <c r="M3294" s="9">
        <f>(L3294/86400) + DATE(1970,1,1)</f>
        <v>42282.770231481481</v>
      </c>
      <c r="N3294" s="18">
        <f>YEAR(M3294)</f>
        <v>2015</v>
      </c>
      <c r="O3294" s="18">
        <f xml:space="preserve"> ROUND((J3294-L3294)/86400, 0)</f>
        <v>60</v>
      </c>
      <c r="P3294" t="b">
        <v>0</v>
      </c>
      <c r="Q3294">
        <v>15</v>
      </c>
      <c r="R3294" s="14">
        <f>IFERROR(ROUND(E3294/Q3294,2), "N/A")</f>
        <v>19.27</v>
      </c>
      <c r="S3294" t="b">
        <v>1</v>
      </c>
      <c r="T3294" t="s">
        <v>8275</v>
      </c>
      <c r="U3294" t="s">
        <v>8276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s="12">
        <f>ROUND(E3295/D3295, 0)</f>
        <v>2</v>
      </c>
      <c r="G3295" t="s">
        <v>8218</v>
      </c>
      <c r="H3295" t="s">
        <v>8227</v>
      </c>
      <c r="I3295" t="s">
        <v>8249</v>
      </c>
      <c r="J3295">
        <v>1488622352</v>
      </c>
      <c r="K3295" s="9">
        <f>(J3295/86400) + DATE(1970,1,1)</f>
        <v>42798.425370370373</v>
      </c>
      <c r="L3295">
        <v>1486030352</v>
      </c>
      <c r="M3295" s="9">
        <f>(L3295/86400) + DATE(1970,1,1)</f>
        <v>42768.425370370373</v>
      </c>
      <c r="N3295" s="18">
        <f>YEAR(M3295)</f>
        <v>2017</v>
      </c>
      <c r="O3295" s="18">
        <f xml:space="preserve"> ROUND((J3295-L3295)/86400, 0)</f>
        <v>30</v>
      </c>
      <c r="P3295" t="b">
        <v>0</v>
      </c>
      <c r="Q3295">
        <v>91</v>
      </c>
      <c r="R3295" s="14">
        <f>IFERROR(ROUND(E3295/Q3295,2), "N/A")</f>
        <v>84.29</v>
      </c>
      <c r="S3295" t="b">
        <v>1</v>
      </c>
      <c r="T3295" t="s">
        <v>8275</v>
      </c>
      <c r="U3295" t="s">
        <v>8276</v>
      </c>
    </row>
    <row r="3296" spans="1:21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s="12">
        <f>ROUND(E3296/D3296, 0)</f>
        <v>1</v>
      </c>
      <c r="G3296" t="s">
        <v>8218</v>
      </c>
      <c r="H3296" t="s">
        <v>8224</v>
      </c>
      <c r="I3296" t="s">
        <v>8246</v>
      </c>
      <c r="J3296">
        <v>1434459554</v>
      </c>
      <c r="K3296" s="9">
        <f>(J3296/86400) + DATE(1970,1,1)</f>
        <v>42171.541134259256</v>
      </c>
      <c r="L3296">
        <v>1431867554</v>
      </c>
      <c r="M3296" s="9">
        <f>(L3296/86400) + DATE(1970,1,1)</f>
        <v>42141.541134259256</v>
      </c>
      <c r="N3296" s="18">
        <f>YEAR(M3296)</f>
        <v>2015</v>
      </c>
      <c r="O3296" s="18">
        <f xml:space="preserve"> ROUND((J3296-L3296)/86400, 0)</f>
        <v>30</v>
      </c>
      <c r="P3296" t="b">
        <v>0</v>
      </c>
      <c r="Q3296">
        <v>24</v>
      </c>
      <c r="R3296" s="14">
        <f>IFERROR(ROUND(E3296/Q3296,2), "N/A")</f>
        <v>29.58</v>
      </c>
      <c r="S3296" t="b">
        <v>1</v>
      </c>
      <c r="T3296" t="s">
        <v>8275</v>
      </c>
      <c r="U3296" t="s">
        <v>8276</v>
      </c>
    </row>
    <row r="3297" spans="1:21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s="12">
        <f>ROUND(E3297/D3297, 0)</f>
        <v>1</v>
      </c>
      <c r="G3297" t="s">
        <v>8218</v>
      </c>
      <c r="H3297" t="s">
        <v>8224</v>
      </c>
      <c r="I3297" t="s">
        <v>8246</v>
      </c>
      <c r="J3297">
        <v>1474886229</v>
      </c>
      <c r="K3297" s="9">
        <f>(J3297/86400) + DATE(1970,1,1)</f>
        <v>42639.442465277782</v>
      </c>
      <c r="L3297">
        <v>1472294229</v>
      </c>
      <c r="M3297" s="9">
        <f>(L3297/86400) + DATE(1970,1,1)</f>
        <v>42609.442465277782</v>
      </c>
      <c r="N3297" s="18">
        <f>YEAR(M3297)</f>
        <v>2016</v>
      </c>
      <c r="O3297" s="18">
        <f xml:space="preserve"> ROUND((J3297-L3297)/86400, 0)</f>
        <v>30</v>
      </c>
      <c r="P3297" t="b">
        <v>0</v>
      </c>
      <c r="Q3297">
        <v>27</v>
      </c>
      <c r="R3297" s="14">
        <f>IFERROR(ROUND(E3297/Q3297,2), "N/A")</f>
        <v>26.67</v>
      </c>
      <c r="S3297" t="b">
        <v>1</v>
      </c>
      <c r="T3297" t="s">
        <v>8275</v>
      </c>
      <c r="U3297" t="s">
        <v>8276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s="12">
        <f>ROUND(E3298/D3298, 0)</f>
        <v>1</v>
      </c>
      <c r="G3298" t="s">
        <v>8218</v>
      </c>
      <c r="H3298" t="s">
        <v>8224</v>
      </c>
      <c r="I3298" t="s">
        <v>8246</v>
      </c>
      <c r="J3298">
        <v>1448229600</v>
      </c>
      <c r="K3298" s="9">
        <f>(J3298/86400) + DATE(1970,1,1)</f>
        <v>42330.916666666672</v>
      </c>
      <c r="L3298">
        <v>1446401372</v>
      </c>
      <c r="M3298" s="9">
        <f>(L3298/86400) + DATE(1970,1,1)</f>
        <v>42309.756620370375</v>
      </c>
      <c r="N3298" s="18">
        <f>YEAR(M3298)</f>
        <v>2015</v>
      </c>
      <c r="O3298" s="18">
        <f xml:space="preserve"> ROUND((J3298-L3298)/86400, 0)</f>
        <v>21</v>
      </c>
      <c r="P3298" t="b">
        <v>0</v>
      </c>
      <c r="Q3298">
        <v>47</v>
      </c>
      <c r="R3298" s="14">
        <f>IFERROR(ROUND(E3298/Q3298,2), "N/A")</f>
        <v>45.98</v>
      </c>
      <c r="S3298" t="b">
        <v>1</v>
      </c>
      <c r="T3298" t="s">
        <v>8275</v>
      </c>
      <c r="U3298" t="s">
        <v>8276</v>
      </c>
    </row>
    <row r="3299" spans="1:21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s="12">
        <f>ROUND(E3299/D3299, 0)</f>
        <v>1</v>
      </c>
      <c r="G3299" t="s">
        <v>8218</v>
      </c>
      <c r="H3299" t="s">
        <v>8224</v>
      </c>
      <c r="I3299" t="s">
        <v>8246</v>
      </c>
      <c r="J3299">
        <v>1438037940</v>
      </c>
      <c r="K3299" s="9">
        <f>(J3299/86400) + DATE(1970,1,1)</f>
        <v>42212.957638888889</v>
      </c>
      <c r="L3299">
        <v>1436380256</v>
      </c>
      <c r="M3299" s="9">
        <f>(L3299/86400) + DATE(1970,1,1)</f>
        <v>42193.771481481483</v>
      </c>
      <c r="N3299" s="18">
        <f>YEAR(M3299)</f>
        <v>2015</v>
      </c>
      <c r="O3299" s="18">
        <f xml:space="preserve"> ROUND((J3299-L3299)/86400, 0)</f>
        <v>19</v>
      </c>
      <c r="P3299" t="b">
        <v>0</v>
      </c>
      <c r="Q3299">
        <v>44</v>
      </c>
      <c r="R3299" s="14">
        <f>IFERROR(ROUND(E3299/Q3299,2), "N/A")</f>
        <v>125.09</v>
      </c>
      <c r="S3299" t="b">
        <v>1</v>
      </c>
      <c r="T3299" t="s">
        <v>8275</v>
      </c>
      <c r="U3299" t="s">
        <v>8276</v>
      </c>
    </row>
    <row r="3300" spans="1:21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s="12">
        <f>ROUND(E3300/D3300, 0)</f>
        <v>1</v>
      </c>
      <c r="G3300" t="s">
        <v>8218</v>
      </c>
      <c r="H3300" t="s">
        <v>8223</v>
      </c>
      <c r="I3300" t="s">
        <v>8245</v>
      </c>
      <c r="J3300">
        <v>1442102400</v>
      </c>
      <c r="K3300" s="9">
        <f>(J3300/86400) + DATE(1970,1,1)</f>
        <v>42260</v>
      </c>
      <c r="L3300">
        <v>1440370768</v>
      </c>
      <c r="M3300" s="9">
        <f>(L3300/86400) + DATE(1970,1,1)</f>
        <v>42239.957962962959</v>
      </c>
      <c r="N3300" s="18">
        <f>YEAR(M3300)</f>
        <v>2015</v>
      </c>
      <c r="O3300" s="18">
        <f xml:space="preserve"> ROUND((J3300-L3300)/86400, 0)</f>
        <v>20</v>
      </c>
      <c r="P3300" t="b">
        <v>0</v>
      </c>
      <c r="Q3300">
        <v>72</v>
      </c>
      <c r="R3300" s="14">
        <f>IFERROR(ROUND(E3300/Q3300,2), "N/A")</f>
        <v>141.29</v>
      </c>
      <c r="S3300" t="b">
        <v>1</v>
      </c>
      <c r="T3300" t="s">
        <v>8275</v>
      </c>
      <c r="U3300" t="s">
        <v>8276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s="12">
        <f>ROUND(E3301/D3301, 0)</f>
        <v>1</v>
      </c>
      <c r="G3301" t="s">
        <v>8218</v>
      </c>
      <c r="H3301" t="s">
        <v>8223</v>
      </c>
      <c r="I3301" t="s">
        <v>8245</v>
      </c>
      <c r="J3301">
        <v>1444860063</v>
      </c>
      <c r="K3301" s="9">
        <f>(J3301/86400) + DATE(1970,1,1)</f>
        <v>42291.917395833334</v>
      </c>
      <c r="L3301">
        <v>1442268063</v>
      </c>
      <c r="M3301" s="9">
        <f>(L3301/86400) + DATE(1970,1,1)</f>
        <v>42261.917395833334</v>
      </c>
      <c r="N3301" s="18">
        <f>YEAR(M3301)</f>
        <v>2015</v>
      </c>
      <c r="O3301" s="18">
        <f xml:space="preserve"> ROUND((J3301-L3301)/86400, 0)</f>
        <v>30</v>
      </c>
      <c r="P3301" t="b">
        <v>0</v>
      </c>
      <c r="Q3301">
        <v>63</v>
      </c>
      <c r="R3301" s="14">
        <f>IFERROR(ROUND(E3301/Q3301,2), "N/A")</f>
        <v>55.33</v>
      </c>
      <c r="S3301" t="b">
        <v>1</v>
      </c>
      <c r="T3301" t="s">
        <v>8275</v>
      </c>
      <c r="U3301" t="s">
        <v>8276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s="12">
        <f>ROUND(E3302/D3302, 0)</f>
        <v>1</v>
      </c>
      <c r="G3302" t="s">
        <v>8218</v>
      </c>
      <c r="H3302" t="s">
        <v>8223</v>
      </c>
      <c r="I3302" t="s">
        <v>8245</v>
      </c>
      <c r="J3302">
        <v>1430329862</v>
      </c>
      <c r="K3302" s="9">
        <f>(J3302/86400) + DATE(1970,1,1)</f>
        <v>42123.743773148148</v>
      </c>
      <c r="L3302">
        <v>1428515462</v>
      </c>
      <c r="M3302" s="9">
        <f>(L3302/86400) + DATE(1970,1,1)</f>
        <v>42102.743773148148</v>
      </c>
      <c r="N3302" s="18">
        <f>YEAR(M3302)</f>
        <v>2015</v>
      </c>
      <c r="O3302" s="18">
        <f xml:space="preserve"> ROUND((J3302-L3302)/86400, 0)</f>
        <v>21</v>
      </c>
      <c r="P3302" t="b">
        <v>0</v>
      </c>
      <c r="Q3302">
        <v>88</v>
      </c>
      <c r="R3302" s="14">
        <f>IFERROR(ROUND(E3302/Q3302,2), "N/A")</f>
        <v>46.42</v>
      </c>
      <c r="S3302" t="b">
        <v>1</v>
      </c>
      <c r="T3302" t="s">
        <v>8275</v>
      </c>
      <c r="U3302" t="s">
        <v>8276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s="12">
        <f>ROUND(E3303/D3303, 0)</f>
        <v>1</v>
      </c>
      <c r="G3303" t="s">
        <v>8218</v>
      </c>
      <c r="H3303" t="s">
        <v>8223</v>
      </c>
      <c r="I3303" t="s">
        <v>8245</v>
      </c>
      <c r="J3303">
        <v>1470034740</v>
      </c>
      <c r="K3303" s="9">
        <f>(J3303/86400) + DATE(1970,1,1)</f>
        <v>42583.290972222225</v>
      </c>
      <c r="L3303">
        <v>1466185176</v>
      </c>
      <c r="M3303" s="9">
        <f>(L3303/86400) + DATE(1970,1,1)</f>
        <v>42538.735833333332</v>
      </c>
      <c r="N3303" s="18">
        <f>YEAR(M3303)</f>
        <v>2016</v>
      </c>
      <c r="O3303" s="18">
        <f xml:space="preserve"> ROUND((J3303-L3303)/86400, 0)</f>
        <v>45</v>
      </c>
      <c r="P3303" t="b">
        <v>0</v>
      </c>
      <c r="Q3303">
        <v>70</v>
      </c>
      <c r="R3303" s="14">
        <f>IFERROR(ROUND(E3303/Q3303,2), "N/A")</f>
        <v>57.2</v>
      </c>
      <c r="S3303" t="b">
        <v>1</v>
      </c>
      <c r="T3303" t="s">
        <v>8275</v>
      </c>
      <c r="U3303" t="s">
        <v>8276</v>
      </c>
    </row>
    <row r="3304" spans="1:21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s="12">
        <f>ROUND(E3304/D3304, 0)</f>
        <v>1</v>
      </c>
      <c r="G3304" t="s">
        <v>8218</v>
      </c>
      <c r="H3304" t="s">
        <v>8226</v>
      </c>
      <c r="I3304" t="s">
        <v>8248</v>
      </c>
      <c r="J3304">
        <v>1481099176</v>
      </c>
      <c r="K3304" s="9">
        <f>(J3304/86400) + DATE(1970,1,1)</f>
        <v>42711.35157407407</v>
      </c>
      <c r="L3304">
        <v>1478507176</v>
      </c>
      <c r="M3304" s="9">
        <f>(L3304/86400) + DATE(1970,1,1)</f>
        <v>42681.35157407407</v>
      </c>
      <c r="N3304" s="18">
        <f>YEAR(M3304)</f>
        <v>2016</v>
      </c>
      <c r="O3304" s="18">
        <f xml:space="preserve"> ROUND((J3304-L3304)/86400, 0)</f>
        <v>30</v>
      </c>
      <c r="P3304" t="b">
        <v>0</v>
      </c>
      <c r="Q3304">
        <v>50</v>
      </c>
      <c r="R3304" s="14">
        <f>IFERROR(ROUND(E3304/Q3304,2), "N/A")</f>
        <v>173.7</v>
      </c>
      <c r="S3304" t="b">
        <v>1</v>
      </c>
      <c r="T3304" t="s">
        <v>8275</v>
      </c>
      <c r="U3304" t="s">
        <v>8276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s="12">
        <f>ROUND(E3305/D3305, 0)</f>
        <v>1</v>
      </c>
      <c r="G3305" t="s">
        <v>8218</v>
      </c>
      <c r="H3305" t="s">
        <v>8223</v>
      </c>
      <c r="I3305" t="s">
        <v>8245</v>
      </c>
      <c r="J3305">
        <v>1427553484</v>
      </c>
      <c r="K3305" s="9">
        <f>(J3305/86400) + DATE(1970,1,1)</f>
        <v>42091.609768518523</v>
      </c>
      <c r="L3305">
        <v>1424533084</v>
      </c>
      <c r="M3305" s="9">
        <f>(L3305/86400) + DATE(1970,1,1)</f>
        <v>42056.65143518518</v>
      </c>
      <c r="N3305" s="18">
        <f>YEAR(M3305)</f>
        <v>2015</v>
      </c>
      <c r="O3305" s="18">
        <f xml:space="preserve"> ROUND((J3305-L3305)/86400, 0)</f>
        <v>35</v>
      </c>
      <c r="P3305" t="b">
        <v>0</v>
      </c>
      <c r="Q3305">
        <v>35</v>
      </c>
      <c r="R3305" s="14">
        <f>IFERROR(ROUND(E3305/Q3305,2), "N/A")</f>
        <v>59.6</v>
      </c>
      <c r="S3305" t="b">
        <v>1</v>
      </c>
      <c r="T3305" t="s">
        <v>8275</v>
      </c>
      <c r="U3305" t="s">
        <v>8276</v>
      </c>
    </row>
    <row r="3306" spans="1:21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s="12">
        <f>ROUND(E3306/D3306, 0)</f>
        <v>1</v>
      </c>
      <c r="G3306" t="s">
        <v>8218</v>
      </c>
      <c r="H3306" t="s">
        <v>8223</v>
      </c>
      <c r="I3306" t="s">
        <v>8245</v>
      </c>
      <c r="J3306">
        <v>1482418752</v>
      </c>
      <c r="K3306" s="9">
        <f>(J3306/86400) + DATE(1970,1,1)</f>
        <v>42726.624444444446</v>
      </c>
      <c r="L3306">
        <v>1479826752</v>
      </c>
      <c r="M3306" s="9">
        <f>(L3306/86400) + DATE(1970,1,1)</f>
        <v>42696.624444444446</v>
      </c>
      <c r="N3306" s="18">
        <f>YEAR(M3306)</f>
        <v>2016</v>
      </c>
      <c r="O3306" s="18">
        <f xml:space="preserve"> ROUND((J3306-L3306)/86400, 0)</f>
        <v>30</v>
      </c>
      <c r="P3306" t="b">
        <v>0</v>
      </c>
      <c r="Q3306">
        <v>175</v>
      </c>
      <c r="R3306" s="14">
        <f>IFERROR(ROUND(E3306/Q3306,2), "N/A")</f>
        <v>89.59</v>
      </c>
      <c r="S3306" t="b">
        <v>1</v>
      </c>
      <c r="T3306" t="s">
        <v>8275</v>
      </c>
      <c r="U3306" t="s">
        <v>8276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s="12">
        <f>ROUND(E3307/D3307, 0)</f>
        <v>1</v>
      </c>
      <c r="G3307" t="s">
        <v>8218</v>
      </c>
      <c r="H3307" t="s">
        <v>8223</v>
      </c>
      <c r="I3307" t="s">
        <v>8245</v>
      </c>
      <c r="J3307">
        <v>1438374748</v>
      </c>
      <c r="K3307" s="9">
        <f>(J3307/86400) + DATE(1970,1,1)</f>
        <v>42216.855879629627</v>
      </c>
      <c r="L3307">
        <v>1435782748</v>
      </c>
      <c r="M3307" s="9">
        <f>(L3307/86400) + DATE(1970,1,1)</f>
        <v>42186.855879629627</v>
      </c>
      <c r="N3307" s="18">
        <f>YEAR(M3307)</f>
        <v>2015</v>
      </c>
      <c r="O3307" s="18">
        <f xml:space="preserve"> ROUND((J3307-L3307)/86400, 0)</f>
        <v>30</v>
      </c>
      <c r="P3307" t="b">
        <v>0</v>
      </c>
      <c r="Q3307">
        <v>20</v>
      </c>
      <c r="R3307" s="14">
        <f>IFERROR(ROUND(E3307/Q3307,2), "N/A")</f>
        <v>204.05</v>
      </c>
      <c r="S3307" t="b">
        <v>1</v>
      </c>
      <c r="T3307" t="s">
        <v>8275</v>
      </c>
      <c r="U3307" t="s">
        <v>8276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s="12">
        <f>ROUND(E3308/D3308, 0)</f>
        <v>2</v>
      </c>
      <c r="G3308" t="s">
        <v>8218</v>
      </c>
      <c r="H3308" t="s">
        <v>8223</v>
      </c>
      <c r="I3308" t="s">
        <v>8245</v>
      </c>
      <c r="J3308">
        <v>1465527600</v>
      </c>
      <c r="K3308" s="9">
        <f>(J3308/86400) + DATE(1970,1,1)</f>
        <v>42531.125</v>
      </c>
      <c r="L3308">
        <v>1462252542</v>
      </c>
      <c r="M3308" s="9">
        <f>(L3308/86400) + DATE(1970,1,1)</f>
        <v>42493.219236111108</v>
      </c>
      <c r="N3308" s="18">
        <f>YEAR(M3308)</f>
        <v>2016</v>
      </c>
      <c r="O3308" s="18">
        <f xml:space="preserve"> ROUND((J3308-L3308)/86400, 0)</f>
        <v>38</v>
      </c>
      <c r="P3308" t="b">
        <v>0</v>
      </c>
      <c r="Q3308">
        <v>54</v>
      </c>
      <c r="R3308" s="14">
        <f>IFERROR(ROUND(E3308/Q3308,2), "N/A")</f>
        <v>48.7</v>
      </c>
      <c r="S3308" t="b">
        <v>1</v>
      </c>
      <c r="T3308" t="s">
        <v>8275</v>
      </c>
      <c r="U3308" t="s">
        <v>8276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s="12">
        <f>ROUND(E3309/D3309, 0)</f>
        <v>1</v>
      </c>
      <c r="G3309" t="s">
        <v>8218</v>
      </c>
      <c r="H3309" t="s">
        <v>8223</v>
      </c>
      <c r="I3309" t="s">
        <v>8245</v>
      </c>
      <c r="J3309">
        <v>1463275339</v>
      </c>
      <c r="K3309" s="9">
        <f>(J3309/86400) + DATE(1970,1,1)</f>
        <v>42505.057164351849</v>
      </c>
      <c r="L3309">
        <v>1460683339</v>
      </c>
      <c r="M3309" s="9">
        <f>(L3309/86400) + DATE(1970,1,1)</f>
        <v>42475.057164351849</v>
      </c>
      <c r="N3309" s="18">
        <f>YEAR(M3309)</f>
        <v>2016</v>
      </c>
      <c r="O3309" s="18">
        <f xml:space="preserve"> ROUND((J3309-L3309)/86400, 0)</f>
        <v>30</v>
      </c>
      <c r="P3309" t="b">
        <v>0</v>
      </c>
      <c r="Q3309">
        <v>20</v>
      </c>
      <c r="R3309" s="14">
        <f>IFERROR(ROUND(E3309/Q3309,2), "N/A")</f>
        <v>53.34</v>
      </c>
      <c r="S3309" t="b">
        <v>1</v>
      </c>
      <c r="T3309" t="s">
        <v>8275</v>
      </c>
      <c r="U3309" t="s">
        <v>8276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s="12">
        <f>ROUND(E3310/D3310, 0)</f>
        <v>1</v>
      </c>
      <c r="G3310" t="s">
        <v>8218</v>
      </c>
      <c r="H3310" t="s">
        <v>8223</v>
      </c>
      <c r="I3310" t="s">
        <v>8245</v>
      </c>
      <c r="J3310">
        <v>1460581365</v>
      </c>
      <c r="K3310" s="9">
        <f>(J3310/86400) + DATE(1970,1,1)</f>
        <v>42473.876909722225</v>
      </c>
      <c r="L3310">
        <v>1458766965</v>
      </c>
      <c r="M3310" s="9">
        <f>(L3310/86400) + DATE(1970,1,1)</f>
        <v>42452.876909722225</v>
      </c>
      <c r="N3310" s="18">
        <f>YEAR(M3310)</f>
        <v>2016</v>
      </c>
      <c r="O3310" s="18">
        <f xml:space="preserve"> ROUND((J3310-L3310)/86400, 0)</f>
        <v>21</v>
      </c>
      <c r="P3310" t="b">
        <v>0</v>
      </c>
      <c r="Q3310">
        <v>57</v>
      </c>
      <c r="R3310" s="14">
        <f>IFERROR(ROUND(E3310/Q3310,2), "N/A")</f>
        <v>75.09</v>
      </c>
      <c r="S3310" t="b">
        <v>1</v>
      </c>
      <c r="T3310" t="s">
        <v>8275</v>
      </c>
      <c r="U3310" t="s">
        <v>8276</v>
      </c>
    </row>
    <row r="3311" spans="1:21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s="12">
        <f>ROUND(E3311/D3311, 0)</f>
        <v>2</v>
      </c>
      <c r="G3311" t="s">
        <v>8218</v>
      </c>
      <c r="H3311" t="s">
        <v>8224</v>
      </c>
      <c r="I3311" t="s">
        <v>8246</v>
      </c>
      <c r="J3311">
        <v>1476632178</v>
      </c>
      <c r="K3311" s="9">
        <f>(J3311/86400) + DATE(1970,1,1)</f>
        <v>42659.650208333333</v>
      </c>
      <c r="L3311">
        <v>1473953778</v>
      </c>
      <c r="M3311" s="9">
        <f>(L3311/86400) + DATE(1970,1,1)</f>
        <v>42628.650208333333</v>
      </c>
      <c r="N3311" s="18">
        <f>YEAR(M3311)</f>
        <v>2016</v>
      </c>
      <c r="O3311" s="18">
        <f xml:space="preserve"> ROUND((J3311-L3311)/86400, 0)</f>
        <v>31</v>
      </c>
      <c r="P3311" t="b">
        <v>0</v>
      </c>
      <c r="Q3311">
        <v>31</v>
      </c>
      <c r="R3311" s="14">
        <f>IFERROR(ROUND(E3311/Q3311,2), "N/A")</f>
        <v>18</v>
      </c>
      <c r="S3311" t="b">
        <v>1</v>
      </c>
      <c r="T3311" t="s">
        <v>8275</v>
      </c>
      <c r="U3311" t="s">
        <v>8276</v>
      </c>
    </row>
    <row r="3312" spans="1:21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s="12">
        <f>ROUND(E3312/D3312, 0)</f>
        <v>1</v>
      </c>
      <c r="G3312" t="s">
        <v>8218</v>
      </c>
      <c r="H3312" t="s">
        <v>8223</v>
      </c>
      <c r="I3312" t="s">
        <v>8245</v>
      </c>
      <c r="J3312">
        <v>1444169825</v>
      </c>
      <c r="K3312" s="9">
        <f>(J3312/86400) + DATE(1970,1,1)</f>
        <v>42283.928530092591</v>
      </c>
      <c r="L3312">
        <v>1441577825</v>
      </c>
      <c r="M3312" s="9">
        <f>(L3312/86400) + DATE(1970,1,1)</f>
        <v>42253.928530092591</v>
      </c>
      <c r="N3312" s="18">
        <f>YEAR(M3312)</f>
        <v>2015</v>
      </c>
      <c r="O3312" s="18">
        <f xml:space="preserve"> ROUND((J3312-L3312)/86400, 0)</f>
        <v>30</v>
      </c>
      <c r="P3312" t="b">
        <v>0</v>
      </c>
      <c r="Q3312">
        <v>31</v>
      </c>
      <c r="R3312" s="14">
        <f>IFERROR(ROUND(E3312/Q3312,2), "N/A")</f>
        <v>209.84</v>
      </c>
      <c r="S3312" t="b">
        <v>1</v>
      </c>
      <c r="T3312" t="s">
        <v>8275</v>
      </c>
      <c r="U3312" t="s">
        <v>8276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s="12">
        <f>ROUND(E3313/D3313, 0)</f>
        <v>1</v>
      </c>
      <c r="G3313" t="s">
        <v>8218</v>
      </c>
      <c r="H3313" t="s">
        <v>8223</v>
      </c>
      <c r="I3313" t="s">
        <v>8245</v>
      </c>
      <c r="J3313">
        <v>1445065210</v>
      </c>
      <c r="K3313" s="9">
        <f>(J3313/86400) + DATE(1970,1,1)</f>
        <v>42294.29178240741</v>
      </c>
      <c r="L3313">
        <v>1442473210</v>
      </c>
      <c r="M3313" s="9">
        <f>(L3313/86400) + DATE(1970,1,1)</f>
        <v>42264.29178240741</v>
      </c>
      <c r="N3313" s="18">
        <f>YEAR(M3313)</f>
        <v>2015</v>
      </c>
      <c r="O3313" s="18">
        <f xml:space="preserve"> ROUND((J3313-L3313)/86400, 0)</f>
        <v>30</v>
      </c>
      <c r="P3313" t="b">
        <v>0</v>
      </c>
      <c r="Q3313">
        <v>45</v>
      </c>
      <c r="R3313" s="14">
        <f>IFERROR(ROUND(E3313/Q3313,2), "N/A")</f>
        <v>61.02</v>
      </c>
      <c r="S3313" t="b">
        <v>1</v>
      </c>
      <c r="T3313" t="s">
        <v>8275</v>
      </c>
      <c r="U3313" t="s">
        <v>8276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s="12">
        <f>ROUND(E3314/D3314, 0)</f>
        <v>1</v>
      </c>
      <c r="G3314" t="s">
        <v>8218</v>
      </c>
      <c r="H3314" t="s">
        <v>8223</v>
      </c>
      <c r="I3314" t="s">
        <v>8245</v>
      </c>
      <c r="J3314">
        <v>1478901600</v>
      </c>
      <c r="K3314" s="9">
        <f>(J3314/86400) + DATE(1970,1,1)</f>
        <v>42685.916666666672</v>
      </c>
      <c r="L3314">
        <v>1477077946</v>
      </c>
      <c r="M3314" s="9">
        <f>(L3314/86400) + DATE(1970,1,1)</f>
        <v>42664.809560185182</v>
      </c>
      <c r="N3314" s="18">
        <f>YEAR(M3314)</f>
        <v>2016</v>
      </c>
      <c r="O3314" s="18">
        <f xml:space="preserve"> ROUND((J3314-L3314)/86400, 0)</f>
        <v>21</v>
      </c>
      <c r="P3314" t="b">
        <v>0</v>
      </c>
      <c r="Q3314">
        <v>41</v>
      </c>
      <c r="R3314" s="14">
        <f>IFERROR(ROUND(E3314/Q3314,2), "N/A")</f>
        <v>61</v>
      </c>
      <c r="S3314" t="b">
        <v>1</v>
      </c>
      <c r="T3314" t="s">
        <v>8275</v>
      </c>
      <c r="U3314" t="s">
        <v>8276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s="12">
        <f>ROUND(E3315/D3315, 0)</f>
        <v>1</v>
      </c>
      <c r="G3315" t="s">
        <v>8218</v>
      </c>
      <c r="H3315" t="s">
        <v>8223</v>
      </c>
      <c r="I3315" t="s">
        <v>8245</v>
      </c>
      <c r="J3315">
        <v>1453856400</v>
      </c>
      <c r="K3315" s="9">
        <f>(J3315/86400) + DATE(1970,1,1)</f>
        <v>42396.041666666672</v>
      </c>
      <c r="L3315">
        <v>1452664317</v>
      </c>
      <c r="M3315" s="9">
        <f>(L3315/86400) + DATE(1970,1,1)</f>
        <v>42382.244409722218</v>
      </c>
      <c r="N3315" s="18">
        <f>YEAR(M3315)</f>
        <v>2016</v>
      </c>
      <c r="O3315" s="18">
        <f xml:space="preserve"> ROUND((J3315-L3315)/86400, 0)</f>
        <v>14</v>
      </c>
      <c r="P3315" t="b">
        <v>0</v>
      </c>
      <c r="Q3315">
        <v>29</v>
      </c>
      <c r="R3315" s="14">
        <f>IFERROR(ROUND(E3315/Q3315,2), "N/A")</f>
        <v>80.03</v>
      </c>
      <c r="S3315" t="b">
        <v>1</v>
      </c>
      <c r="T3315" t="s">
        <v>8275</v>
      </c>
      <c r="U3315" t="s">
        <v>8276</v>
      </c>
    </row>
    <row r="3316" spans="1:21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s="12">
        <f>ROUND(E3316/D3316, 0)</f>
        <v>2</v>
      </c>
      <c r="G3316" t="s">
        <v>8218</v>
      </c>
      <c r="H3316" t="s">
        <v>8224</v>
      </c>
      <c r="I3316" t="s">
        <v>8246</v>
      </c>
      <c r="J3316">
        <v>1431115500</v>
      </c>
      <c r="K3316" s="9">
        <f>(J3316/86400) + DATE(1970,1,1)</f>
        <v>42132.836805555555</v>
      </c>
      <c r="L3316">
        <v>1428733511</v>
      </c>
      <c r="M3316" s="9">
        <f>(L3316/86400) + DATE(1970,1,1)</f>
        <v>42105.267488425925</v>
      </c>
      <c r="N3316" s="18">
        <f>YEAR(M3316)</f>
        <v>2015</v>
      </c>
      <c r="O3316" s="18">
        <f xml:space="preserve"> ROUND((J3316-L3316)/86400, 0)</f>
        <v>28</v>
      </c>
      <c r="P3316" t="b">
        <v>0</v>
      </c>
      <c r="Q3316">
        <v>58</v>
      </c>
      <c r="R3316" s="14">
        <f>IFERROR(ROUND(E3316/Q3316,2), "N/A")</f>
        <v>29.07</v>
      </c>
      <c r="S3316" t="b">
        <v>1</v>
      </c>
      <c r="T3316" t="s">
        <v>8275</v>
      </c>
      <c r="U3316" t="s">
        <v>8276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s="12">
        <f>ROUND(E3317/D3317, 0)</f>
        <v>1</v>
      </c>
      <c r="G3317" t="s">
        <v>8218</v>
      </c>
      <c r="H3317" t="s">
        <v>8224</v>
      </c>
      <c r="I3317" t="s">
        <v>8246</v>
      </c>
      <c r="J3317">
        <v>1462519041</v>
      </c>
      <c r="K3317" s="9">
        <f>(J3317/86400) + DATE(1970,1,1)</f>
        <v>42496.303715277776</v>
      </c>
      <c r="L3317">
        <v>1459927041</v>
      </c>
      <c r="M3317" s="9">
        <f>(L3317/86400) + DATE(1970,1,1)</f>
        <v>42466.303715277776</v>
      </c>
      <c r="N3317" s="18">
        <f>YEAR(M3317)</f>
        <v>2016</v>
      </c>
      <c r="O3317" s="18">
        <f xml:space="preserve"> ROUND((J3317-L3317)/86400, 0)</f>
        <v>30</v>
      </c>
      <c r="P3317" t="b">
        <v>0</v>
      </c>
      <c r="Q3317">
        <v>89</v>
      </c>
      <c r="R3317" s="14">
        <f>IFERROR(ROUND(E3317/Q3317,2), "N/A")</f>
        <v>49.44</v>
      </c>
      <c r="S3317" t="b">
        <v>1</v>
      </c>
      <c r="T3317" t="s">
        <v>8275</v>
      </c>
      <c r="U3317" t="s">
        <v>8276</v>
      </c>
    </row>
    <row r="3318" spans="1:21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s="12">
        <f>ROUND(E3318/D3318, 0)</f>
        <v>1</v>
      </c>
      <c r="G3318" t="s">
        <v>8218</v>
      </c>
      <c r="H3318" t="s">
        <v>8223</v>
      </c>
      <c r="I3318" t="s">
        <v>8245</v>
      </c>
      <c r="J3318">
        <v>1407506040</v>
      </c>
      <c r="K3318" s="9">
        <f>(J3318/86400) + DATE(1970,1,1)</f>
        <v>41859.579166666663</v>
      </c>
      <c r="L3318">
        <v>1404680075</v>
      </c>
      <c r="M3318" s="9">
        <f>(L3318/86400) + DATE(1970,1,1)</f>
        <v>41826.871238425927</v>
      </c>
      <c r="N3318" s="18">
        <f>YEAR(M3318)</f>
        <v>2014</v>
      </c>
      <c r="O3318" s="18">
        <f xml:space="preserve"> ROUND((J3318-L3318)/86400, 0)</f>
        <v>33</v>
      </c>
      <c r="P3318" t="b">
        <v>0</v>
      </c>
      <c r="Q3318">
        <v>125</v>
      </c>
      <c r="R3318" s="14">
        <f>IFERROR(ROUND(E3318/Q3318,2), "N/A")</f>
        <v>93.98</v>
      </c>
      <c r="S3318" t="b">
        <v>1</v>
      </c>
      <c r="T3318" t="s">
        <v>8275</v>
      </c>
      <c r="U3318" t="s">
        <v>8276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s="12">
        <f>ROUND(E3319/D3319, 0)</f>
        <v>1</v>
      </c>
      <c r="G3319" t="s">
        <v>8218</v>
      </c>
      <c r="H3319" t="s">
        <v>8223</v>
      </c>
      <c r="I3319" t="s">
        <v>8245</v>
      </c>
      <c r="J3319">
        <v>1465347424</v>
      </c>
      <c r="K3319" s="9">
        <f>(J3319/86400) + DATE(1970,1,1)</f>
        <v>42529.039629629631</v>
      </c>
      <c r="L3319">
        <v>1462755424</v>
      </c>
      <c r="M3319" s="9">
        <f>(L3319/86400) + DATE(1970,1,1)</f>
        <v>42499.039629629631</v>
      </c>
      <c r="N3319" s="18">
        <f>YEAR(M3319)</f>
        <v>2016</v>
      </c>
      <c r="O3319" s="18">
        <f xml:space="preserve"> ROUND((J3319-L3319)/86400, 0)</f>
        <v>30</v>
      </c>
      <c r="P3319" t="b">
        <v>0</v>
      </c>
      <c r="Q3319">
        <v>18</v>
      </c>
      <c r="R3319" s="14">
        <f>IFERROR(ROUND(E3319/Q3319,2), "N/A")</f>
        <v>61.94</v>
      </c>
      <c r="S3319" t="b">
        <v>1</v>
      </c>
      <c r="T3319" t="s">
        <v>8275</v>
      </c>
      <c r="U3319" t="s">
        <v>8276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s="12">
        <f>ROUND(E3320/D3320, 0)</f>
        <v>1</v>
      </c>
      <c r="G3320" t="s">
        <v>8218</v>
      </c>
      <c r="H3320" t="s">
        <v>8228</v>
      </c>
      <c r="I3320" t="s">
        <v>8250</v>
      </c>
      <c r="J3320">
        <v>1460341800</v>
      </c>
      <c r="K3320" s="9">
        <f>(J3320/86400) + DATE(1970,1,1)</f>
        <v>42471.104166666672</v>
      </c>
      <c r="L3320">
        <v>1456902893</v>
      </c>
      <c r="M3320" s="9">
        <f>(L3320/86400) + DATE(1970,1,1)</f>
        <v>42431.302002314813</v>
      </c>
      <c r="N3320" s="18">
        <f>YEAR(M3320)</f>
        <v>2016</v>
      </c>
      <c r="O3320" s="18">
        <f xml:space="preserve"> ROUND((J3320-L3320)/86400, 0)</f>
        <v>40</v>
      </c>
      <c r="P3320" t="b">
        <v>0</v>
      </c>
      <c r="Q3320">
        <v>32</v>
      </c>
      <c r="R3320" s="14">
        <f>IFERROR(ROUND(E3320/Q3320,2), "N/A")</f>
        <v>78.5</v>
      </c>
      <c r="S3320" t="b">
        <v>1</v>
      </c>
      <c r="T3320" t="s">
        <v>8275</v>
      </c>
      <c r="U3320" t="s">
        <v>8276</v>
      </c>
    </row>
    <row r="3321" spans="1:21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s="12">
        <f>ROUND(E3321/D3321, 0)</f>
        <v>1</v>
      </c>
      <c r="G3321" t="s">
        <v>8218</v>
      </c>
      <c r="H3321" t="s">
        <v>8224</v>
      </c>
      <c r="I3321" t="s">
        <v>8246</v>
      </c>
      <c r="J3321">
        <v>1422712986</v>
      </c>
      <c r="K3321" s="9">
        <f>(J3321/86400) + DATE(1970,1,1)</f>
        <v>42035.585486111115</v>
      </c>
      <c r="L3321">
        <v>1418824986</v>
      </c>
      <c r="M3321" s="9">
        <f>(L3321/86400) + DATE(1970,1,1)</f>
        <v>41990.585486111115</v>
      </c>
      <c r="N3321" s="18">
        <f>YEAR(M3321)</f>
        <v>2014</v>
      </c>
      <c r="O3321" s="18">
        <f xml:space="preserve"> ROUND((J3321-L3321)/86400, 0)</f>
        <v>45</v>
      </c>
      <c r="P3321" t="b">
        <v>0</v>
      </c>
      <c r="Q3321">
        <v>16</v>
      </c>
      <c r="R3321" s="14">
        <f>IFERROR(ROUND(E3321/Q3321,2), "N/A")</f>
        <v>33.75</v>
      </c>
      <c r="S3321" t="b">
        <v>1</v>
      </c>
      <c r="T3321" t="s">
        <v>8275</v>
      </c>
      <c r="U3321" t="s">
        <v>8276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s="12">
        <f>ROUND(E3322/D3322, 0)</f>
        <v>1</v>
      </c>
      <c r="G3322" t="s">
        <v>8218</v>
      </c>
      <c r="H3322" t="s">
        <v>8223</v>
      </c>
      <c r="I3322" t="s">
        <v>8245</v>
      </c>
      <c r="J3322">
        <v>1466557557</v>
      </c>
      <c r="K3322" s="9">
        <f>(J3322/86400) + DATE(1970,1,1)</f>
        <v>42543.045798611114</v>
      </c>
      <c r="L3322">
        <v>1463965557</v>
      </c>
      <c r="M3322" s="9">
        <f>(L3322/86400) + DATE(1970,1,1)</f>
        <v>42513.045798611114</v>
      </c>
      <c r="N3322" s="18">
        <f>YEAR(M3322)</f>
        <v>2016</v>
      </c>
      <c r="O3322" s="18">
        <f xml:space="preserve"> ROUND((J3322-L3322)/86400, 0)</f>
        <v>30</v>
      </c>
      <c r="P3322" t="b">
        <v>0</v>
      </c>
      <c r="Q3322">
        <v>38</v>
      </c>
      <c r="R3322" s="14">
        <f>IFERROR(ROUND(E3322/Q3322,2), "N/A")</f>
        <v>66.45</v>
      </c>
      <c r="S3322" t="b">
        <v>1</v>
      </c>
      <c r="T3322" t="s">
        <v>8275</v>
      </c>
      <c r="U3322" t="s">
        <v>8276</v>
      </c>
    </row>
    <row r="3323" spans="1:21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s="12">
        <f>ROUND(E3323/D3323, 0)</f>
        <v>1</v>
      </c>
      <c r="G3323" t="s">
        <v>8218</v>
      </c>
      <c r="H3323" t="s">
        <v>8223</v>
      </c>
      <c r="I3323" t="s">
        <v>8245</v>
      </c>
      <c r="J3323">
        <v>1413431940</v>
      </c>
      <c r="K3323" s="9">
        <f>(J3323/86400) + DATE(1970,1,1)</f>
        <v>41928.165972222225</v>
      </c>
      <c r="L3323">
        <v>1412216665</v>
      </c>
      <c r="M3323" s="9">
        <f>(L3323/86400) + DATE(1970,1,1)</f>
        <v>41914.100289351853</v>
      </c>
      <c r="N3323" s="18">
        <f>YEAR(M3323)</f>
        <v>2014</v>
      </c>
      <c r="O3323" s="18">
        <f xml:space="preserve"> ROUND((J3323-L3323)/86400, 0)</f>
        <v>14</v>
      </c>
      <c r="P3323" t="b">
        <v>0</v>
      </c>
      <c r="Q3323">
        <v>15</v>
      </c>
      <c r="R3323" s="14">
        <f>IFERROR(ROUND(E3323/Q3323,2), "N/A")</f>
        <v>35.799999999999997</v>
      </c>
      <c r="S3323" t="b">
        <v>1</v>
      </c>
      <c r="T3323" t="s">
        <v>8275</v>
      </c>
      <c r="U3323" t="s">
        <v>8276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s="12">
        <f>ROUND(E3324/D3324, 0)</f>
        <v>1</v>
      </c>
      <c r="G3324" t="s">
        <v>8218</v>
      </c>
      <c r="H3324" t="s">
        <v>8223</v>
      </c>
      <c r="I3324" t="s">
        <v>8245</v>
      </c>
      <c r="J3324">
        <v>1466567700</v>
      </c>
      <c r="K3324" s="9">
        <f>(J3324/86400) + DATE(1970,1,1)</f>
        <v>42543.163194444445</v>
      </c>
      <c r="L3324">
        <v>1464653696</v>
      </c>
      <c r="M3324" s="9">
        <f>(L3324/86400) + DATE(1970,1,1)</f>
        <v>42521.010370370372</v>
      </c>
      <c r="N3324" s="18">
        <f>YEAR(M3324)</f>
        <v>2016</v>
      </c>
      <c r="O3324" s="18">
        <f xml:space="preserve"> ROUND((J3324-L3324)/86400, 0)</f>
        <v>22</v>
      </c>
      <c r="P3324" t="b">
        <v>0</v>
      </c>
      <c r="Q3324">
        <v>23</v>
      </c>
      <c r="R3324" s="14">
        <f>IFERROR(ROUND(E3324/Q3324,2), "N/A")</f>
        <v>145.65</v>
      </c>
      <c r="S3324" t="b">
        <v>1</v>
      </c>
      <c r="T3324" t="s">
        <v>8275</v>
      </c>
      <c r="U3324" t="s">
        <v>8276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s="12">
        <f>ROUND(E3325/D3325, 0)</f>
        <v>1</v>
      </c>
      <c r="G3325" t="s">
        <v>8218</v>
      </c>
      <c r="H3325" t="s">
        <v>8224</v>
      </c>
      <c r="I3325" t="s">
        <v>8246</v>
      </c>
      <c r="J3325">
        <v>1474793208</v>
      </c>
      <c r="K3325" s="9">
        <f>(J3325/86400) + DATE(1970,1,1)</f>
        <v>42638.36583333333</v>
      </c>
      <c r="L3325">
        <v>1472201208</v>
      </c>
      <c r="M3325" s="9">
        <f>(L3325/86400) + DATE(1970,1,1)</f>
        <v>42608.36583333333</v>
      </c>
      <c r="N3325" s="18">
        <f>YEAR(M3325)</f>
        <v>2016</v>
      </c>
      <c r="O3325" s="18">
        <f xml:space="preserve"> ROUND((J3325-L3325)/86400, 0)</f>
        <v>30</v>
      </c>
      <c r="P3325" t="b">
        <v>0</v>
      </c>
      <c r="Q3325">
        <v>49</v>
      </c>
      <c r="R3325" s="14">
        <f>IFERROR(ROUND(E3325/Q3325,2), "N/A")</f>
        <v>25.69</v>
      </c>
      <c r="S3325" t="b">
        <v>1</v>
      </c>
      <c r="T3325" t="s">
        <v>8275</v>
      </c>
      <c r="U3325" t="s">
        <v>8276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s="12">
        <f>ROUND(E3326/D3326, 0)</f>
        <v>1</v>
      </c>
      <c r="G3326" t="s">
        <v>8218</v>
      </c>
      <c r="H3326" t="s">
        <v>8240</v>
      </c>
      <c r="I3326" t="s">
        <v>8248</v>
      </c>
      <c r="J3326">
        <v>1465135190</v>
      </c>
      <c r="K3326" s="9">
        <f>(J3326/86400) + DATE(1970,1,1)</f>
        <v>42526.58321759259</v>
      </c>
      <c r="L3326">
        <v>1463925590</v>
      </c>
      <c r="M3326" s="9">
        <f>(L3326/86400) + DATE(1970,1,1)</f>
        <v>42512.58321759259</v>
      </c>
      <c r="N3326" s="18">
        <f>YEAR(M3326)</f>
        <v>2016</v>
      </c>
      <c r="O3326" s="18">
        <f xml:space="preserve"> ROUND((J3326-L3326)/86400, 0)</f>
        <v>14</v>
      </c>
      <c r="P3326" t="b">
        <v>0</v>
      </c>
      <c r="Q3326">
        <v>10</v>
      </c>
      <c r="R3326" s="14">
        <f>IFERROR(ROUND(E3326/Q3326,2), "N/A")</f>
        <v>152.5</v>
      </c>
      <c r="S3326" t="b">
        <v>1</v>
      </c>
      <c r="T3326" t="s">
        <v>8275</v>
      </c>
      <c r="U3326" t="s">
        <v>8276</v>
      </c>
    </row>
    <row r="3327" spans="1:21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s="12">
        <f>ROUND(E3327/D3327, 0)</f>
        <v>1</v>
      </c>
      <c r="G3327" t="s">
        <v>8218</v>
      </c>
      <c r="H3327" t="s">
        <v>8224</v>
      </c>
      <c r="I3327" t="s">
        <v>8246</v>
      </c>
      <c r="J3327">
        <v>1428256277</v>
      </c>
      <c r="K3327" s="9">
        <f>(J3327/86400) + DATE(1970,1,1)</f>
        <v>42099.743946759263</v>
      </c>
      <c r="L3327">
        <v>1425235877</v>
      </c>
      <c r="M3327" s="9">
        <f>(L3327/86400) + DATE(1970,1,1)</f>
        <v>42064.785613425927</v>
      </c>
      <c r="N3327" s="18">
        <f>YEAR(M3327)</f>
        <v>2015</v>
      </c>
      <c r="O3327" s="18">
        <f xml:space="preserve"> ROUND((J3327-L3327)/86400, 0)</f>
        <v>35</v>
      </c>
      <c r="P3327" t="b">
        <v>0</v>
      </c>
      <c r="Q3327">
        <v>15</v>
      </c>
      <c r="R3327" s="14">
        <f>IFERROR(ROUND(E3327/Q3327,2), "N/A")</f>
        <v>30</v>
      </c>
      <c r="S3327" t="b">
        <v>1</v>
      </c>
      <c r="T3327" t="s">
        <v>8275</v>
      </c>
      <c r="U3327" t="s">
        <v>8276</v>
      </c>
    </row>
    <row r="3328" spans="1:21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s="12">
        <f>ROUND(E3328/D3328, 0)</f>
        <v>1</v>
      </c>
      <c r="G3328" t="s">
        <v>8218</v>
      </c>
      <c r="H3328" t="s">
        <v>8223</v>
      </c>
      <c r="I3328" t="s">
        <v>8245</v>
      </c>
      <c r="J3328">
        <v>1425830905</v>
      </c>
      <c r="K3328" s="9">
        <f>(J3328/86400) + DATE(1970,1,1)</f>
        <v>42071.67251157407</v>
      </c>
      <c r="L3328">
        <v>1423242505</v>
      </c>
      <c r="M3328" s="9">
        <f>(L3328/86400) + DATE(1970,1,1)</f>
        <v>42041.714178240742</v>
      </c>
      <c r="N3328" s="18">
        <f>YEAR(M3328)</f>
        <v>2015</v>
      </c>
      <c r="O3328" s="18">
        <f xml:space="preserve"> ROUND((J3328-L3328)/86400, 0)</f>
        <v>30</v>
      </c>
      <c r="P3328" t="b">
        <v>0</v>
      </c>
      <c r="Q3328">
        <v>57</v>
      </c>
      <c r="R3328" s="14">
        <f>IFERROR(ROUND(E3328/Q3328,2), "N/A")</f>
        <v>142.28</v>
      </c>
      <c r="S3328" t="b">
        <v>1</v>
      </c>
      <c r="T3328" t="s">
        <v>8275</v>
      </c>
      <c r="U3328" t="s">
        <v>8276</v>
      </c>
    </row>
    <row r="3329" spans="1:21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s="12">
        <f>ROUND(E3329/D3329, 0)</f>
        <v>1</v>
      </c>
      <c r="G3329" t="s">
        <v>8218</v>
      </c>
      <c r="H3329" t="s">
        <v>8224</v>
      </c>
      <c r="I3329" t="s">
        <v>8246</v>
      </c>
      <c r="J3329">
        <v>1462697966</v>
      </c>
      <c r="K3329" s="9">
        <f>(J3329/86400) + DATE(1970,1,1)</f>
        <v>42498.374606481477</v>
      </c>
      <c r="L3329">
        <v>1460105966</v>
      </c>
      <c r="M3329" s="9">
        <f>(L3329/86400) + DATE(1970,1,1)</f>
        <v>42468.374606481477</v>
      </c>
      <c r="N3329" s="18">
        <f>YEAR(M3329)</f>
        <v>2016</v>
      </c>
      <c r="O3329" s="18">
        <f xml:space="preserve"> ROUND((J3329-L3329)/86400, 0)</f>
        <v>30</v>
      </c>
      <c r="P3329" t="b">
        <v>0</v>
      </c>
      <c r="Q3329">
        <v>33</v>
      </c>
      <c r="R3329" s="14">
        <f>IFERROR(ROUND(E3329/Q3329,2), "N/A")</f>
        <v>24.55</v>
      </c>
      <c r="S3329" t="b">
        <v>1</v>
      </c>
      <c r="T3329" t="s">
        <v>8275</v>
      </c>
      <c r="U3329" t="s">
        <v>8276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s="12">
        <f>ROUND(E3330/D3330, 0)</f>
        <v>1</v>
      </c>
      <c r="G3330" t="s">
        <v>8218</v>
      </c>
      <c r="H3330" t="s">
        <v>8223</v>
      </c>
      <c r="I3330" t="s">
        <v>8245</v>
      </c>
      <c r="J3330">
        <v>1404522000</v>
      </c>
      <c r="K3330" s="9">
        <f>(J3330/86400) + DATE(1970,1,1)</f>
        <v>41825.041666666664</v>
      </c>
      <c r="L3330">
        <v>1404308883</v>
      </c>
      <c r="M3330" s="9">
        <f>(L3330/86400) + DATE(1970,1,1)</f>
        <v>41822.57503472222</v>
      </c>
      <c r="N3330" s="18">
        <f>YEAR(M3330)</f>
        <v>2014</v>
      </c>
      <c r="O3330" s="18">
        <f xml:space="preserve"> ROUND((J3330-L3330)/86400, 0)</f>
        <v>2</v>
      </c>
      <c r="P3330" t="b">
        <v>0</v>
      </c>
      <c r="Q3330">
        <v>9</v>
      </c>
      <c r="R3330" s="14">
        <f>IFERROR(ROUND(E3330/Q3330,2), "N/A")</f>
        <v>292.77999999999997</v>
      </c>
      <c r="S3330" t="b">
        <v>1</v>
      </c>
      <c r="T3330" t="s">
        <v>8275</v>
      </c>
      <c r="U3330" t="s">
        <v>8276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s="12">
        <f>ROUND(E3331/D3331, 0)</f>
        <v>1</v>
      </c>
      <c r="G3331" t="s">
        <v>8218</v>
      </c>
      <c r="H3331" t="s">
        <v>8224</v>
      </c>
      <c r="I3331" t="s">
        <v>8246</v>
      </c>
      <c r="J3331">
        <v>1406502000</v>
      </c>
      <c r="K3331" s="9">
        <f>(J3331/86400) + DATE(1970,1,1)</f>
        <v>41847.958333333336</v>
      </c>
      <c r="L3331">
        <v>1405583108</v>
      </c>
      <c r="M3331" s="9">
        <f>(L3331/86400) + DATE(1970,1,1)</f>
        <v>41837.323009259257</v>
      </c>
      <c r="N3331" s="18">
        <f>YEAR(M3331)</f>
        <v>2014</v>
      </c>
      <c r="O3331" s="18">
        <f xml:space="preserve"> ROUND((J3331-L3331)/86400, 0)</f>
        <v>11</v>
      </c>
      <c r="P3331" t="b">
        <v>0</v>
      </c>
      <c r="Q3331">
        <v>26</v>
      </c>
      <c r="R3331" s="14">
        <f>IFERROR(ROUND(E3331/Q3331,2), "N/A")</f>
        <v>44.92</v>
      </c>
      <c r="S3331" t="b">
        <v>1</v>
      </c>
      <c r="T3331" t="s">
        <v>8275</v>
      </c>
      <c r="U3331" t="s">
        <v>8276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s="12">
        <f>ROUND(E3332/D3332, 0)</f>
        <v>1</v>
      </c>
      <c r="G3332" t="s">
        <v>8218</v>
      </c>
      <c r="H3332" t="s">
        <v>8224</v>
      </c>
      <c r="I3332" t="s">
        <v>8246</v>
      </c>
      <c r="J3332">
        <v>1427919468</v>
      </c>
      <c r="K3332" s="9">
        <f>(J3332/86400) + DATE(1970,1,1)</f>
        <v>42095.845694444448</v>
      </c>
      <c r="L3332">
        <v>1425331068</v>
      </c>
      <c r="M3332" s="9">
        <f>(L3332/86400) + DATE(1970,1,1)</f>
        <v>42065.887361111112</v>
      </c>
      <c r="N3332" s="18">
        <f>YEAR(M3332)</f>
        <v>2015</v>
      </c>
      <c r="O3332" s="18">
        <f xml:space="preserve"> ROUND((J3332-L3332)/86400, 0)</f>
        <v>30</v>
      </c>
      <c r="P3332" t="b">
        <v>0</v>
      </c>
      <c r="Q3332">
        <v>69</v>
      </c>
      <c r="R3332" s="14">
        <f>IFERROR(ROUND(E3332/Q3332,2), "N/A")</f>
        <v>23.1</v>
      </c>
      <c r="S3332" t="b">
        <v>1</v>
      </c>
      <c r="T3332" t="s">
        <v>8275</v>
      </c>
      <c r="U3332" t="s">
        <v>8276</v>
      </c>
    </row>
    <row r="3333" spans="1:21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s="12">
        <f>ROUND(E3333/D3333, 0)</f>
        <v>1</v>
      </c>
      <c r="G3333" t="s">
        <v>8218</v>
      </c>
      <c r="H3333" t="s">
        <v>8223</v>
      </c>
      <c r="I3333" t="s">
        <v>8245</v>
      </c>
      <c r="J3333">
        <v>1444149886</v>
      </c>
      <c r="K3333" s="9">
        <f>(J3333/86400) + DATE(1970,1,1)</f>
        <v>42283.697754629626</v>
      </c>
      <c r="L3333">
        <v>1441125886</v>
      </c>
      <c r="M3333" s="9">
        <f>(L3333/86400) + DATE(1970,1,1)</f>
        <v>42248.697754629626</v>
      </c>
      <c r="N3333" s="18">
        <f>YEAR(M3333)</f>
        <v>2015</v>
      </c>
      <c r="O3333" s="18">
        <f xml:space="preserve"> ROUND((J3333-L3333)/86400, 0)</f>
        <v>35</v>
      </c>
      <c r="P3333" t="b">
        <v>0</v>
      </c>
      <c r="Q3333">
        <v>65</v>
      </c>
      <c r="R3333" s="14">
        <f>IFERROR(ROUND(E3333/Q3333,2), "N/A")</f>
        <v>80.400000000000006</v>
      </c>
      <c r="S3333" t="b">
        <v>1</v>
      </c>
      <c r="T3333" t="s">
        <v>8275</v>
      </c>
      <c r="U3333" t="s">
        <v>8276</v>
      </c>
    </row>
    <row r="3334" spans="1:21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s="12">
        <f>ROUND(E3334/D3334, 0)</f>
        <v>1</v>
      </c>
      <c r="G3334" t="s">
        <v>8218</v>
      </c>
      <c r="H3334" t="s">
        <v>8223</v>
      </c>
      <c r="I3334" t="s">
        <v>8245</v>
      </c>
      <c r="J3334">
        <v>1405802330</v>
      </c>
      <c r="K3334" s="9">
        <f>(J3334/86400) + DATE(1970,1,1)</f>
        <v>41839.860300925924</v>
      </c>
      <c r="L3334">
        <v>1403210330</v>
      </c>
      <c r="M3334" s="9">
        <f>(L3334/86400) + DATE(1970,1,1)</f>
        <v>41809.860300925924</v>
      </c>
      <c r="N3334" s="18">
        <f>YEAR(M3334)</f>
        <v>2014</v>
      </c>
      <c r="O3334" s="18">
        <f xml:space="preserve"> ROUND((J3334-L3334)/86400, 0)</f>
        <v>30</v>
      </c>
      <c r="P3334" t="b">
        <v>0</v>
      </c>
      <c r="Q3334">
        <v>83</v>
      </c>
      <c r="R3334" s="14">
        <f>IFERROR(ROUND(E3334/Q3334,2), "N/A")</f>
        <v>72.290000000000006</v>
      </c>
      <c r="S3334" t="b">
        <v>1</v>
      </c>
      <c r="T3334" t="s">
        <v>8275</v>
      </c>
      <c r="U3334" t="s">
        <v>8276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s="12">
        <f>ROUND(E3335/D3335, 0)</f>
        <v>1</v>
      </c>
      <c r="G3335" t="s">
        <v>8218</v>
      </c>
      <c r="H3335" t="s">
        <v>8223</v>
      </c>
      <c r="I3335" t="s">
        <v>8245</v>
      </c>
      <c r="J3335">
        <v>1434384880</v>
      </c>
      <c r="K3335" s="9">
        <f>(J3335/86400) + DATE(1970,1,1)</f>
        <v>42170.676851851851</v>
      </c>
      <c r="L3335">
        <v>1432484080</v>
      </c>
      <c r="M3335" s="9">
        <f>(L3335/86400) + DATE(1970,1,1)</f>
        <v>42148.676851851851</v>
      </c>
      <c r="N3335" s="18">
        <f>YEAR(M3335)</f>
        <v>2015</v>
      </c>
      <c r="O3335" s="18">
        <f xml:space="preserve"> ROUND((J3335-L3335)/86400, 0)</f>
        <v>22</v>
      </c>
      <c r="P3335" t="b">
        <v>0</v>
      </c>
      <c r="Q3335">
        <v>111</v>
      </c>
      <c r="R3335" s="14">
        <f>IFERROR(ROUND(E3335/Q3335,2), "N/A")</f>
        <v>32.97</v>
      </c>
      <c r="S3335" t="b">
        <v>1</v>
      </c>
      <c r="T3335" t="s">
        <v>8275</v>
      </c>
      <c r="U3335" t="s">
        <v>8276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s="12">
        <f>ROUND(E3336/D3336, 0)</f>
        <v>1</v>
      </c>
      <c r="G3336" t="s">
        <v>8218</v>
      </c>
      <c r="H3336" t="s">
        <v>8223</v>
      </c>
      <c r="I3336" t="s">
        <v>8245</v>
      </c>
      <c r="J3336">
        <v>1438259422</v>
      </c>
      <c r="K3336" s="9">
        <f>(J3336/86400) + DATE(1970,1,1)</f>
        <v>42215.521087962959</v>
      </c>
      <c r="L3336">
        <v>1435667422</v>
      </c>
      <c r="M3336" s="9">
        <f>(L3336/86400) + DATE(1970,1,1)</f>
        <v>42185.521087962959</v>
      </c>
      <c r="N3336" s="18">
        <f>YEAR(M3336)</f>
        <v>2015</v>
      </c>
      <c r="O3336" s="18">
        <f xml:space="preserve"> ROUND((J3336-L3336)/86400, 0)</f>
        <v>30</v>
      </c>
      <c r="P3336" t="b">
        <v>0</v>
      </c>
      <c r="Q3336">
        <v>46</v>
      </c>
      <c r="R3336" s="14">
        <f>IFERROR(ROUND(E3336/Q3336,2), "N/A")</f>
        <v>116.65</v>
      </c>
      <c r="S3336" t="b">
        <v>1</v>
      </c>
      <c r="T3336" t="s">
        <v>8275</v>
      </c>
      <c r="U3336" t="s">
        <v>8276</v>
      </c>
    </row>
    <row r="3337" spans="1:21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s="12">
        <f>ROUND(E3337/D3337, 0)</f>
        <v>1</v>
      </c>
      <c r="G3337" t="s">
        <v>8218</v>
      </c>
      <c r="H3337" t="s">
        <v>8224</v>
      </c>
      <c r="I3337" t="s">
        <v>8246</v>
      </c>
      <c r="J3337">
        <v>1407106800</v>
      </c>
      <c r="K3337" s="9">
        <f>(J3337/86400) + DATE(1970,1,1)</f>
        <v>41854.958333333336</v>
      </c>
      <c r="L3337">
        <v>1404749446</v>
      </c>
      <c r="M3337" s="9">
        <f>(L3337/86400) + DATE(1970,1,1)</f>
        <v>41827.674143518518</v>
      </c>
      <c r="N3337" s="18">
        <f>YEAR(M3337)</f>
        <v>2014</v>
      </c>
      <c r="O3337" s="18">
        <f xml:space="preserve"> ROUND((J3337-L3337)/86400, 0)</f>
        <v>27</v>
      </c>
      <c r="P3337" t="b">
        <v>0</v>
      </c>
      <c r="Q3337">
        <v>63</v>
      </c>
      <c r="R3337" s="14">
        <f>IFERROR(ROUND(E3337/Q3337,2), "N/A")</f>
        <v>79.62</v>
      </c>
      <c r="S3337" t="b">
        <v>1</v>
      </c>
      <c r="T3337" t="s">
        <v>8275</v>
      </c>
      <c r="U3337" t="s">
        <v>8276</v>
      </c>
    </row>
    <row r="3338" spans="1:21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s="12">
        <f>ROUND(E3338/D3338, 0)</f>
        <v>1</v>
      </c>
      <c r="G3338" t="s">
        <v>8218</v>
      </c>
      <c r="H3338" t="s">
        <v>8224</v>
      </c>
      <c r="I3338" t="s">
        <v>8246</v>
      </c>
      <c r="J3338">
        <v>1459845246</v>
      </c>
      <c r="K3338" s="9">
        <f>(J3338/86400) + DATE(1970,1,1)</f>
        <v>42465.35701388889</v>
      </c>
      <c r="L3338">
        <v>1457429646</v>
      </c>
      <c r="M3338" s="9">
        <f>(L3338/86400) + DATE(1970,1,1)</f>
        <v>42437.398680555554</v>
      </c>
      <c r="N3338" s="18">
        <f>YEAR(M3338)</f>
        <v>2016</v>
      </c>
      <c r="O3338" s="18">
        <f xml:space="preserve"> ROUND((J3338-L3338)/86400, 0)</f>
        <v>28</v>
      </c>
      <c r="P3338" t="b">
        <v>0</v>
      </c>
      <c r="Q3338">
        <v>9</v>
      </c>
      <c r="R3338" s="14">
        <f>IFERROR(ROUND(E3338/Q3338,2), "N/A")</f>
        <v>27.78</v>
      </c>
      <c r="S3338" t="b">
        <v>1</v>
      </c>
      <c r="T3338" t="s">
        <v>8275</v>
      </c>
      <c r="U3338" t="s">
        <v>8276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s="12">
        <f>ROUND(E3339/D3339, 0)</f>
        <v>1</v>
      </c>
      <c r="G3339" t="s">
        <v>8218</v>
      </c>
      <c r="H3339" t="s">
        <v>8224</v>
      </c>
      <c r="I3339" t="s">
        <v>8246</v>
      </c>
      <c r="J3339">
        <v>1412974800</v>
      </c>
      <c r="K3339" s="9">
        <f>(J3339/86400) + DATE(1970,1,1)</f>
        <v>41922.875</v>
      </c>
      <c r="L3339">
        <v>1411109167</v>
      </c>
      <c r="M3339" s="9">
        <f>(L3339/86400) + DATE(1970,1,1)</f>
        <v>41901.282025462962</v>
      </c>
      <c r="N3339" s="18">
        <f>YEAR(M3339)</f>
        <v>2014</v>
      </c>
      <c r="O3339" s="18">
        <f xml:space="preserve"> ROUND((J3339-L3339)/86400, 0)</f>
        <v>22</v>
      </c>
      <c r="P3339" t="b">
        <v>0</v>
      </c>
      <c r="Q3339">
        <v>34</v>
      </c>
      <c r="R3339" s="14">
        <f>IFERROR(ROUND(E3339/Q3339,2), "N/A")</f>
        <v>81.03</v>
      </c>
      <c r="S3339" t="b">
        <v>1</v>
      </c>
      <c r="T3339" t="s">
        <v>8275</v>
      </c>
      <c r="U3339" t="s">
        <v>8276</v>
      </c>
    </row>
    <row r="3340" spans="1:21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s="12">
        <f>ROUND(E3340/D3340, 0)</f>
        <v>1</v>
      </c>
      <c r="G3340" t="s">
        <v>8218</v>
      </c>
      <c r="H3340" t="s">
        <v>8223</v>
      </c>
      <c r="I3340" t="s">
        <v>8245</v>
      </c>
      <c r="J3340">
        <v>1487944080</v>
      </c>
      <c r="K3340" s="9">
        <f>(J3340/86400) + DATE(1970,1,1)</f>
        <v>42790.574999999997</v>
      </c>
      <c r="L3340">
        <v>1486129680</v>
      </c>
      <c r="M3340" s="9">
        <f>(L3340/86400) + DATE(1970,1,1)</f>
        <v>42769.574999999997</v>
      </c>
      <c r="N3340" s="18">
        <f>YEAR(M3340)</f>
        <v>2017</v>
      </c>
      <c r="O3340" s="18">
        <f xml:space="preserve"> ROUND((J3340-L3340)/86400, 0)</f>
        <v>21</v>
      </c>
      <c r="P3340" t="b">
        <v>0</v>
      </c>
      <c r="Q3340">
        <v>112</v>
      </c>
      <c r="R3340" s="14">
        <f>IFERROR(ROUND(E3340/Q3340,2), "N/A")</f>
        <v>136.85</v>
      </c>
      <c r="S3340" t="b">
        <v>1</v>
      </c>
      <c r="T3340" t="s">
        <v>8275</v>
      </c>
      <c r="U3340" t="s">
        <v>8276</v>
      </c>
    </row>
    <row r="3341" spans="1:21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s="12">
        <f>ROUND(E3341/D3341, 0)</f>
        <v>1</v>
      </c>
      <c r="G3341" t="s">
        <v>8218</v>
      </c>
      <c r="H3341" t="s">
        <v>8223</v>
      </c>
      <c r="I3341" t="s">
        <v>8245</v>
      </c>
      <c r="J3341">
        <v>1469721518</v>
      </c>
      <c r="K3341" s="9">
        <f>(J3341/86400) + DATE(1970,1,1)</f>
        <v>42579.665717592594</v>
      </c>
      <c r="L3341">
        <v>1467129518</v>
      </c>
      <c r="M3341" s="9">
        <f>(L3341/86400) + DATE(1970,1,1)</f>
        <v>42549.665717592594</v>
      </c>
      <c r="N3341" s="18">
        <f>YEAR(M3341)</f>
        <v>2016</v>
      </c>
      <c r="O3341" s="18">
        <f xml:space="preserve"> ROUND((J3341-L3341)/86400, 0)</f>
        <v>30</v>
      </c>
      <c r="P3341" t="b">
        <v>0</v>
      </c>
      <c r="Q3341">
        <v>47</v>
      </c>
      <c r="R3341" s="14">
        <f>IFERROR(ROUND(E3341/Q3341,2), "N/A")</f>
        <v>177.62</v>
      </c>
      <c r="S3341" t="b">
        <v>1</v>
      </c>
      <c r="T3341" t="s">
        <v>8275</v>
      </c>
      <c r="U3341" t="s">
        <v>8276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s="12">
        <f>ROUND(E3342/D3342, 0)</f>
        <v>1</v>
      </c>
      <c r="G3342" t="s">
        <v>8218</v>
      </c>
      <c r="H3342" t="s">
        <v>8223</v>
      </c>
      <c r="I3342" t="s">
        <v>8245</v>
      </c>
      <c r="J3342">
        <v>1481066554</v>
      </c>
      <c r="K3342" s="9">
        <f>(J3342/86400) + DATE(1970,1,1)</f>
        <v>42710.974004629628</v>
      </c>
      <c r="L3342">
        <v>1478906554</v>
      </c>
      <c r="M3342" s="9">
        <f>(L3342/86400) + DATE(1970,1,1)</f>
        <v>42685.974004629628</v>
      </c>
      <c r="N3342" s="18">
        <f>YEAR(M3342)</f>
        <v>2016</v>
      </c>
      <c r="O3342" s="18">
        <f xml:space="preserve"> ROUND((J3342-L3342)/86400, 0)</f>
        <v>25</v>
      </c>
      <c r="P3342" t="b">
        <v>0</v>
      </c>
      <c r="Q3342">
        <v>38</v>
      </c>
      <c r="R3342" s="14">
        <f>IFERROR(ROUND(E3342/Q3342,2), "N/A")</f>
        <v>109.08</v>
      </c>
      <c r="S3342" t="b">
        <v>1</v>
      </c>
      <c r="T3342" t="s">
        <v>8275</v>
      </c>
      <c r="U3342" t="s">
        <v>8276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s="12">
        <f>ROUND(E3343/D3343, 0)</f>
        <v>1</v>
      </c>
      <c r="G3343" t="s">
        <v>8218</v>
      </c>
      <c r="H3343" t="s">
        <v>8224</v>
      </c>
      <c r="I3343" t="s">
        <v>8246</v>
      </c>
      <c r="J3343">
        <v>1465750800</v>
      </c>
      <c r="K3343" s="9">
        <f>(J3343/86400) + DATE(1970,1,1)</f>
        <v>42533.708333333328</v>
      </c>
      <c r="L3343">
        <v>1463771421</v>
      </c>
      <c r="M3343" s="9">
        <f>(L3343/86400) + DATE(1970,1,1)</f>
        <v>42510.798854166671</v>
      </c>
      <c r="N3343" s="18">
        <f>YEAR(M3343)</f>
        <v>2016</v>
      </c>
      <c r="O3343" s="18">
        <f xml:space="preserve"> ROUND((J3343-L3343)/86400, 0)</f>
        <v>23</v>
      </c>
      <c r="P3343" t="b">
        <v>0</v>
      </c>
      <c r="Q3343">
        <v>28</v>
      </c>
      <c r="R3343" s="14">
        <f>IFERROR(ROUND(E3343/Q3343,2), "N/A")</f>
        <v>119.64</v>
      </c>
      <c r="S3343" t="b">
        <v>1</v>
      </c>
      <c r="T3343" t="s">
        <v>8275</v>
      </c>
      <c r="U3343" t="s">
        <v>8276</v>
      </c>
    </row>
    <row r="3344" spans="1:21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s="12">
        <f>ROUND(E3344/D3344, 0)</f>
        <v>1</v>
      </c>
      <c r="G3344" t="s">
        <v>8218</v>
      </c>
      <c r="H3344" t="s">
        <v>8223</v>
      </c>
      <c r="I3344" t="s">
        <v>8245</v>
      </c>
      <c r="J3344">
        <v>1427864340</v>
      </c>
      <c r="K3344" s="9">
        <f>(J3344/86400) + DATE(1970,1,1)</f>
        <v>42095.207638888889</v>
      </c>
      <c r="L3344">
        <v>1425020810</v>
      </c>
      <c r="M3344" s="9">
        <f>(L3344/86400) + DATE(1970,1,1)</f>
        <v>42062.296412037038</v>
      </c>
      <c r="N3344" s="18">
        <f>YEAR(M3344)</f>
        <v>2015</v>
      </c>
      <c r="O3344" s="18">
        <f xml:space="preserve"> ROUND((J3344-L3344)/86400, 0)</f>
        <v>33</v>
      </c>
      <c r="P3344" t="b">
        <v>0</v>
      </c>
      <c r="Q3344">
        <v>78</v>
      </c>
      <c r="R3344" s="14">
        <f>IFERROR(ROUND(E3344/Q3344,2), "N/A")</f>
        <v>78.209999999999994</v>
      </c>
      <c r="S3344" t="b">
        <v>1</v>
      </c>
      <c r="T3344" t="s">
        <v>8275</v>
      </c>
      <c r="U3344" t="s">
        <v>8276</v>
      </c>
    </row>
    <row r="3345" spans="1:21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s="12">
        <f>ROUND(E3345/D3345, 0)</f>
        <v>2</v>
      </c>
      <c r="G3345" t="s">
        <v>8218</v>
      </c>
      <c r="H3345" t="s">
        <v>8224</v>
      </c>
      <c r="I3345" t="s">
        <v>8246</v>
      </c>
      <c r="J3345">
        <v>1460553480</v>
      </c>
      <c r="K3345" s="9">
        <f>(J3345/86400) + DATE(1970,1,1)</f>
        <v>42473.554166666669</v>
      </c>
      <c r="L3345">
        <v>1458770384</v>
      </c>
      <c r="M3345" s="9">
        <f>(L3345/86400) + DATE(1970,1,1)</f>
        <v>42452.916481481487</v>
      </c>
      <c r="N3345" s="18">
        <f>YEAR(M3345)</f>
        <v>2016</v>
      </c>
      <c r="O3345" s="18">
        <f xml:space="preserve"> ROUND((J3345-L3345)/86400, 0)</f>
        <v>21</v>
      </c>
      <c r="P3345" t="b">
        <v>0</v>
      </c>
      <c r="Q3345">
        <v>23</v>
      </c>
      <c r="R3345" s="14">
        <f>IFERROR(ROUND(E3345/Q3345,2), "N/A")</f>
        <v>52.17</v>
      </c>
      <c r="S3345" t="b">
        <v>1</v>
      </c>
      <c r="T3345" t="s">
        <v>8275</v>
      </c>
      <c r="U3345" t="s">
        <v>8276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s="12">
        <f>ROUND(E3346/D3346, 0)</f>
        <v>1</v>
      </c>
      <c r="G3346" t="s">
        <v>8218</v>
      </c>
      <c r="H3346" t="s">
        <v>8223</v>
      </c>
      <c r="I3346" t="s">
        <v>8245</v>
      </c>
      <c r="J3346">
        <v>1409374093</v>
      </c>
      <c r="K3346" s="9">
        <f>(J3346/86400) + DATE(1970,1,1)</f>
        <v>41881.200150462959</v>
      </c>
      <c r="L3346">
        <v>1406782093</v>
      </c>
      <c r="M3346" s="9">
        <f>(L3346/86400) + DATE(1970,1,1)</f>
        <v>41851.200150462959</v>
      </c>
      <c r="N3346" s="18">
        <f>YEAR(M3346)</f>
        <v>2014</v>
      </c>
      <c r="O3346" s="18">
        <f xml:space="preserve"> ROUND((J3346-L3346)/86400, 0)</f>
        <v>30</v>
      </c>
      <c r="P3346" t="b">
        <v>0</v>
      </c>
      <c r="Q3346">
        <v>40</v>
      </c>
      <c r="R3346" s="14">
        <f>IFERROR(ROUND(E3346/Q3346,2), "N/A")</f>
        <v>114.13</v>
      </c>
      <c r="S3346" t="b">
        <v>1</v>
      </c>
      <c r="T3346" t="s">
        <v>8275</v>
      </c>
      <c r="U3346" t="s">
        <v>8276</v>
      </c>
    </row>
    <row r="3347" spans="1:21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s="12">
        <f>ROUND(E3347/D3347, 0)</f>
        <v>1</v>
      </c>
      <c r="G3347" t="s">
        <v>8218</v>
      </c>
      <c r="H3347" t="s">
        <v>8223</v>
      </c>
      <c r="I3347" t="s">
        <v>8245</v>
      </c>
      <c r="J3347">
        <v>1429317420</v>
      </c>
      <c r="K3347" s="9">
        <f>(J3347/86400) + DATE(1970,1,1)</f>
        <v>42112.025694444441</v>
      </c>
      <c r="L3347">
        <v>1424226768</v>
      </c>
      <c r="M3347" s="9">
        <f>(L3347/86400) + DATE(1970,1,1)</f>
        <v>42053.106111111112</v>
      </c>
      <c r="N3347" s="18">
        <f>YEAR(M3347)</f>
        <v>2015</v>
      </c>
      <c r="O3347" s="18">
        <f xml:space="preserve"> ROUND((J3347-L3347)/86400, 0)</f>
        <v>59</v>
      </c>
      <c r="P3347" t="b">
        <v>0</v>
      </c>
      <c r="Q3347">
        <v>13</v>
      </c>
      <c r="R3347" s="14">
        <f>IFERROR(ROUND(E3347/Q3347,2), "N/A")</f>
        <v>50</v>
      </c>
      <c r="S3347" t="b">
        <v>1</v>
      </c>
      <c r="T3347" t="s">
        <v>8275</v>
      </c>
      <c r="U3347" t="s">
        <v>8276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s="12">
        <f>ROUND(E3348/D3348, 0)</f>
        <v>1</v>
      </c>
      <c r="G3348" t="s">
        <v>8218</v>
      </c>
      <c r="H3348" t="s">
        <v>8223</v>
      </c>
      <c r="I3348" t="s">
        <v>8245</v>
      </c>
      <c r="J3348">
        <v>1424910910</v>
      </c>
      <c r="K3348" s="9">
        <f>(J3348/86400) + DATE(1970,1,1)</f>
        <v>42061.024421296301</v>
      </c>
      <c r="L3348">
        <v>1424306110</v>
      </c>
      <c r="M3348" s="9">
        <f>(L3348/86400) + DATE(1970,1,1)</f>
        <v>42054.024421296301</v>
      </c>
      <c r="N3348" s="18">
        <f>YEAR(M3348)</f>
        <v>2015</v>
      </c>
      <c r="O3348" s="18">
        <f xml:space="preserve"> ROUND((J3348-L3348)/86400, 0)</f>
        <v>7</v>
      </c>
      <c r="P3348" t="b">
        <v>0</v>
      </c>
      <c r="Q3348">
        <v>18</v>
      </c>
      <c r="R3348" s="14">
        <f>IFERROR(ROUND(E3348/Q3348,2), "N/A")</f>
        <v>91.67</v>
      </c>
      <c r="S3348" t="b">
        <v>1</v>
      </c>
      <c r="T3348" t="s">
        <v>8275</v>
      </c>
      <c r="U3348" t="s">
        <v>8276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s="12">
        <f>ROUND(E3349/D3349, 0)</f>
        <v>1</v>
      </c>
      <c r="G3349" t="s">
        <v>8218</v>
      </c>
      <c r="H3349" t="s">
        <v>8224</v>
      </c>
      <c r="I3349" t="s">
        <v>8246</v>
      </c>
      <c r="J3349">
        <v>1462741200</v>
      </c>
      <c r="K3349" s="9">
        <f>(J3349/86400) + DATE(1970,1,1)</f>
        <v>42498.875</v>
      </c>
      <c r="L3349">
        <v>1461503654</v>
      </c>
      <c r="M3349" s="9">
        <f>(L3349/86400) + DATE(1970,1,1)</f>
        <v>42484.551550925928</v>
      </c>
      <c r="N3349" s="18">
        <f>YEAR(M3349)</f>
        <v>2016</v>
      </c>
      <c r="O3349" s="18">
        <f xml:space="preserve"> ROUND((J3349-L3349)/86400, 0)</f>
        <v>14</v>
      </c>
      <c r="P3349" t="b">
        <v>0</v>
      </c>
      <c r="Q3349">
        <v>22</v>
      </c>
      <c r="R3349" s="14">
        <f>IFERROR(ROUND(E3349/Q3349,2), "N/A")</f>
        <v>108.59</v>
      </c>
      <c r="S3349" t="b">
        <v>1</v>
      </c>
      <c r="T3349" t="s">
        <v>8275</v>
      </c>
      <c r="U3349" t="s">
        <v>8276</v>
      </c>
    </row>
    <row r="3350" spans="1:21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s="12">
        <f>ROUND(E3350/D3350, 0)</f>
        <v>1</v>
      </c>
      <c r="G3350" t="s">
        <v>8218</v>
      </c>
      <c r="H3350" t="s">
        <v>8223</v>
      </c>
      <c r="I3350" t="s">
        <v>8245</v>
      </c>
      <c r="J3350">
        <v>1461988740</v>
      </c>
      <c r="K3350" s="9">
        <f>(J3350/86400) + DATE(1970,1,1)</f>
        <v>42490.165972222225</v>
      </c>
      <c r="L3350">
        <v>1459949080</v>
      </c>
      <c r="M3350" s="9">
        <f>(L3350/86400) + DATE(1970,1,1)</f>
        <v>42466.558796296296</v>
      </c>
      <c r="N3350" s="18">
        <f>YEAR(M3350)</f>
        <v>2016</v>
      </c>
      <c r="O3350" s="18">
        <f xml:space="preserve"> ROUND((J3350-L3350)/86400, 0)</f>
        <v>24</v>
      </c>
      <c r="P3350" t="b">
        <v>0</v>
      </c>
      <c r="Q3350">
        <v>79</v>
      </c>
      <c r="R3350" s="14">
        <f>IFERROR(ROUND(E3350/Q3350,2), "N/A")</f>
        <v>69.819999999999993</v>
      </c>
      <c r="S3350" t="b">
        <v>1</v>
      </c>
      <c r="T3350" t="s">
        <v>8275</v>
      </c>
      <c r="U3350" t="s">
        <v>8276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s="12">
        <f>ROUND(E3351/D3351, 0)</f>
        <v>2</v>
      </c>
      <c r="G3351" t="s">
        <v>8218</v>
      </c>
      <c r="H3351" t="s">
        <v>8223</v>
      </c>
      <c r="I3351" t="s">
        <v>8245</v>
      </c>
      <c r="J3351">
        <v>1465837200</v>
      </c>
      <c r="K3351" s="9">
        <f>(J3351/86400) + DATE(1970,1,1)</f>
        <v>42534.708333333328</v>
      </c>
      <c r="L3351">
        <v>1463971172</v>
      </c>
      <c r="M3351" s="9">
        <f>(L3351/86400) + DATE(1970,1,1)</f>
        <v>42513.110787037032</v>
      </c>
      <c r="N3351" s="18">
        <f>YEAR(M3351)</f>
        <v>2016</v>
      </c>
      <c r="O3351" s="18">
        <f xml:space="preserve"> ROUND((J3351-L3351)/86400, 0)</f>
        <v>22</v>
      </c>
      <c r="P3351" t="b">
        <v>0</v>
      </c>
      <c r="Q3351">
        <v>14</v>
      </c>
      <c r="R3351" s="14">
        <f>IFERROR(ROUND(E3351/Q3351,2), "N/A")</f>
        <v>109.57</v>
      </c>
      <c r="S3351" t="b">
        <v>1</v>
      </c>
      <c r="T3351" t="s">
        <v>8275</v>
      </c>
      <c r="U3351" t="s">
        <v>8276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s="12">
        <f>ROUND(E3352/D3352, 0)</f>
        <v>1</v>
      </c>
      <c r="G3352" t="s">
        <v>8218</v>
      </c>
      <c r="H3352" t="s">
        <v>8242</v>
      </c>
      <c r="I3352" t="s">
        <v>8248</v>
      </c>
      <c r="J3352">
        <v>1448838000</v>
      </c>
      <c r="K3352" s="9">
        <f>(J3352/86400) + DATE(1970,1,1)</f>
        <v>42337.958333333328</v>
      </c>
      <c r="L3352">
        <v>1445791811</v>
      </c>
      <c r="M3352" s="9">
        <f>(L3352/86400) + DATE(1970,1,1)</f>
        <v>42302.701516203699</v>
      </c>
      <c r="N3352" s="18">
        <f>YEAR(M3352)</f>
        <v>2015</v>
      </c>
      <c r="O3352" s="18">
        <f xml:space="preserve"> ROUND((J3352-L3352)/86400, 0)</f>
        <v>35</v>
      </c>
      <c r="P3352" t="b">
        <v>0</v>
      </c>
      <c r="Q3352">
        <v>51</v>
      </c>
      <c r="R3352" s="14">
        <f>IFERROR(ROUND(E3352/Q3352,2), "N/A")</f>
        <v>71.67</v>
      </c>
      <c r="S3352" t="b">
        <v>1</v>
      </c>
      <c r="T3352" t="s">
        <v>8275</v>
      </c>
      <c r="U3352" t="s">
        <v>8276</v>
      </c>
    </row>
    <row r="3353" spans="1:21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s="12">
        <f>ROUND(E3353/D3353, 0)</f>
        <v>1</v>
      </c>
      <c r="G3353" t="s">
        <v>8218</v>
      </c>
      <c r="H3353" t="s">
        <v>8224</v>
      </c>
      <c r="I3353" t="s">
        <v>8246</v>
      </c>
      <c r="J3353">
        <v>1406113200</v>
      </c>
      <c r="K3353" s="9">
        <f>(J3353/86400) + DATE(1970,1,1)</f>
        <v>41843.458333333336</v>
      </c>
      <c r="L3353">
        <v>1402910965</v>
      </c>
      <c r="M3353" s="9">
        <f>(L3353/86400) + DATE(1970,1,1)</f>
        <v>41806.395428240743</v>
      </c>
      <c r="N3353" s="18">
        <f>YEAR(M3353)</f>
        <v>2014</v>
      </c>
      <c r="O3353" s="18">
        <f xml:space="preserve"> ROUND((J3353-L3353)/86400, 0)</f>
        <v>37</v>
      </c>
      <c r="P3353" t="b">
        <v>0</v>
      </c>
      <c r="Q3353">
        <v>54</v>
      </c>
      <c r="R3353" s="14">
        <f>IFERROR(ROUND(E3353/Q3353,2), "N/A")</f>
        <v>93.61</v>
      </c>
      <c r="S3353" t="b">
        <v>1</v>
      </c>
      <c r="T3353" t="s">
        <v>8275</v>
      </c>
      <c r="U3353" t="s">
        <v>8276</v>
      </c>
    </row>
    <row r="3354" spans="1:21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s="12">
        <f>ROUND(E3354/D3354, 0)</f>
        <v>1</v>
      </c>
      <c r="G3354" t="s">
        <v>8218</v>
      </c>
      <c r="H3354" t="s">
        <v>8224</v>
      </c>
      <c r="I3354" t="s">
        <v>8246</v>
      </c>
      <c r="J3354">
        <v>1467414000</v>
      </c>
      <c r="K3354" s="9">
        <f>(J3354/86400) + DATE(1970,1,1)</f>
        <v>42552.958333333328</v>
      </c>
      <c r="L3354">
        <v>1462492178</v>
      </c>
      <c r="M3354" s="9">
        <f>(L3354/86400) + DATE(1970,1,1)</f>
        <v>42495.992800925931</v>
      </c>
      <c r="N3354" s="18">
        <f>YEAR(M3354)</f>
        <v>2016</v>
      </c>
      <c r="O3354" s="18">
        <f xml:space="preserve"> ROUND((J3354-L3354)/86400, 0)</f>
        <v>57</v>
      </c>
      <c r="P3354" t="b">
        <v>0</v>
      </c>
      <c r="Q3354">
        <v>70</v>
      </c>
      <c r="R3354" s="14">
        <f>IFERROR(ROUND(E3354/Q3354,2), "N/A")</f>
        <v>76.8</v>
      </c>
      <c r="S3354" t="b">
        <v>1</v>
      </c>
      <c r="T3354" t="s">
        <v>8275</v>
      </c>
      <c r="U3354" t="s">
        <v>8276</v>
      </c>
    </row>
    <row r="3355" spans="1:21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s="12">
        <f>ROUND(E3355/D3355, 0)</f>
        <v>3</v>
      </c>
      <c r="G3355" t="s">
        <v>8218</v>
      </c>
      <c r="H3355" t="s">
        <v>8224</v>
      </c>
      <c r="I3355" t="s">
        <v>8246</v>
      </c>
      <c r="J3355">
        <v>1462230000</v>
      </c>
      <c r="K3355" s="9">
        <f>(J3355/86400) + DATE(1970,1,1)</f>
        <v>42492.958333333328</v>
      </c>
      <c r="L3355">
        <v>1461061350</v>
      </c>
      <c r="M3355" s="9">
        <f>(L3355/86400) + DATE(1970,1,1)</f>
        <v>42479.432291666672</v>
      </c>
      <c r="N3355" s="18">
        <f>YEAR(M3355)</f>
        <v>2016</v>
      </c>
      <c r="O3355" s="18">
        <f xml:space="preserve"> ROUND((J3355-L3355)/86400, 0)</f>
        <v>14</v>
      </c>
      <c r="P3355" t="b">
        <v>0</v>
      </c>
      <c r="Q3355">
        <v>44</v>
      </c>
      <c r="R3355" s="14">
        <f>IFERROR(ROUND(E3355/Q3355,2), "N/A")</f>
        <v>35.799999999999997</v>
      </c>
      <c r="S3355" t="b">
        <v>1</v>
      </c>
      <c r="T3355" t="s">
        <v>8275</v>
      </c>
      <c r="U3355" t="s">
        <v>8276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s="12">
        <f>ROUND(E3356/D3356, 0)</f>
        <v>1</v>
      </c>
      <c r="G3356" t="s">
        <v>8218</v>
      </c>
      <c r="H3356" t="s">
        <v>8223</v>
      </c>
      <c r="I3356" t="s">
        <v>8245</v>
      </c>
      <c r="J3356">
        <v>1446091260</v>
      </c>
      <c r="K3356" s="9">
        <f>(J3356/86400) + DATE(1970,1,1)</f>
        <v>42306.167361111111</v>
      </c>
      <c r="L3356">
        <v>1443029206</v>
      </c>
      <c r="M3356" s="9">
        <f>(L3356/86400) + DATE(1970,1,1)</f>
        <v>42270.7269212963</v>
      </c>
      <c r="N3356" s="18">
        <f>YEAR(M3356)</f>
        <v>2015</v>
      </c>
      <c r="O3356" s="18">
        <f xml:space="preserve"> ROUND((J3356-L3356)/86400, 0)</f>
        <v>35</v>
      </c>
      <c r="P3356" t="b">
        <v>0</v>
      </c>
      <c r="Q3356">
        <v>55</v>
      </c>
      <c r="R3356" s="14">
        <f>IFERROR(ROUND(E3356/Q3356,2), "N/A")</f>
        <v>55.6</v>
      </c>
      <c r="S3356" t="b">
        <v>1</v>
      </c>
      <c r="T3356" t="s">
        <v>8275</v>
      </c>
      <c r="U3356" t="s">
        <v>8276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s="12">
        <f>ROUND(E3357/D3357, 0)</f>
        <v>1</v>
      </c>
      <c r="G3357" t="s">
        <v>8218</v>
      </c>
      <c r="H3357" t="s">
        <v>8224</v>
      </c>
      <c r="I3357" t="s">
        <v>8246</v>
      </c>
      <c r="J3357">
        <v>1462879020</v>
      </c>
      <c r="K3357" s="9">
        <f>(J3357/86400) + DATE(1970,1,1)</f>
        <v>42500.470138888893</v>
      </c>
      <c r="L3357">
        <v>1461941527</v>
      </c>
      <c r="M3357" s="9">
        <f>(L3357/86400) + DATE(1970,1,1)</f>
        <v>42489.619525462964</v>
      </c>
      <c r="N3357" s="18">
        <f>YEAR(M3357)</f>
        <v>2016</v>
      </c>
      <c r="O3357" s="18">
        <f xml:space="preserve"> ROUND((J3357-L3357)/86400, 0)</f>
        <v>11</v>
      </c>
      <c r="P3357" t="b">
        <v>0</v>
      </c>
      <c r="Q3357">
        <v>15</v>
      </c>
      <c r="R3357" s="14">
        <f>IFERROR(ROUND(E3357/Q3357,2), "N/A")</f>
        <v>147.33000000000001</v>
      </c>
      <c r="S3357" t="b">
        <v>1</v>
      </c>
      <c r="T3357" t="s">
        <v>8275</v>
      </c>
      <c r="U3357" t="s">
        <v>8276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s="12">
        <f>ROUND(E3358/D3358, 0)</f>
        <v>1</v>
      </c>
      <c r="G3358" t="s">
        <v>8218</v>
      </c>
      <c r="H3358" t="s">
        <v>8224</v>
      </c>
      <c r="I3358" t="s">
        <v>8246</v>
      </c>
      <c r="J3358">
        <v>1468611272</v>
      </c>
      <c r="K3358" s="9">
        <f>(J3358/86400) + DATE(1970,1,1)</f>
        <v>42566.815648148149</v>
      </c>
      <c r="L3358">
        <v>1466019272</v>
      </c>
      <c r="M3358" s="9">
        <f>(L3358/86400) + DATE(1970,1,1)</f>
        <v>42536.815648148149</v>
      </c>
      <c r="N3358" s="18">
        <f>YEAR(M3358)</f>
        <v>2016</v>
      </c>
      <c r="O3358" s="18">
        <f xml:space="preserve"> ROUND((J3358-L3358)/86400, 0)</f>
        <v>30</v>
      </c>
      <c r="P3358" t="b">
        <v>0</v>
      </c>
      <c r="Q3358">
        <v>27</v>
      </c>
      <c r="R3358" s="14">
        <f>IFERROR(ROUND(E3358/Q3358,2), "N/A")</f>
        <v>56.33</v>
      </c>
      <c r="S3358" t="b">
        <v>1</v>
      </c>
      <c r="T3358" t="s">
        <v>8275</v>
      </c>
      <c r="U3358" t="s">
        <v>8276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s="12">
        <f>ROUND(E3359/D3359, 0)</f>
        <v>1</v>
      </c>
      <c r="G3359" t="s">
        <v>8218</v>
      </c>
      <c r="H3359" t="s">
        <v>8224</v>
      </c>
      <c r="I3359" t="s">
        <v>8246</v>
      </c>
      <c r="J3359">
        <v>1406887310</v>
      </c>
      <c r="K3359" s="9">
        <f>(J3359/86400) + DATE(1970,1,1)</f>
        <v>41852.417939814812</v>
      </c>
      <c r="L3359">
        <v>1404295310</v>
      </c>
      <c r="M3359" s="9">
        <f>(L3359/86400) + DATE(1970,1,1)</f>
        <v>41822.417939814812</v>
      </c>
      <c r="N3359" s="18">
        <f>YEAR(M3359)</f>
        <v>2014</v>
      </c>
      <c r="O3359" s="18">
        <f xml:space="preserve"> ROUND((J3359-L3359)/86400, 0)</f>
        <v>30</v>
      </c>
      <c r="P3359" t="b">
        <v>0</v>
      </c>
      <c r="Q3359">
        <v>21</v>
      </c>
      <c r="R3359" s="14">
        <f>IFERROR(ROUND(E3359/Q3359,2), "N/A")</f>
        <v>96.19</v>
      </c>
      <c r="S3359" t="b">
        <v>1</v>
      </c>
      <c r="T3359" t="s">
        <v>8275</v>
      </c>
      <c r="U3359" t="s">
        <v>8276</v>
      </c>
    </row>
    <row r="3360" spans="1:21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s="12">
        <f>ROUND(E3360/D3360, 0)</f>
        <v>1</v>
      </c>
      <c r="G3360" t="s">
        <v>8218</v>
      </c>
      <c r="H3360" t="s">
        <v>8223</v>
      </c>
      <c r="I3360" t="s">
        <v>8245</v>
      </c>
      <c r="J3360">
        <v>1416385679</v>
      </c>
      <c r="K3360" s="9">
        <f>(J3360/86400) + DATE(1970,1,1)</f>
        <v>41962.352766203709</v>
      </c>
      <c r="L3360">
        <v>1413790079</v>
      </c>
      <c r="M3360" s="9">
        <f>(L3360/86400) + DATE(1970,1,1)</f>
        <v>41932.311099537037</v>
      </c>
      <c r="N3360" s="18">
        <f>YEAR(M3360)</f>
        <v>2014</v>
      </c>
      <c r="O3360" s="18">
        <f xml:space="preserve"> ROUND((J3360-L3360)/86400, 0)</f>
        <v>30</v>
      </c>
      <c r="P3360" t="b">
        <v>0</v>
      </c>
      <c r="Q3360">
        <v>162</v>
      </c>
      <c r="R3360" s="14">
        <f>IFERROR(ROUND(E3360/Q3360,2), "N/A")</f>
        <v>63.57</v>
      </c>
      <c r="S3360" t="b">
        <v>1</v>
      </c>
      <c r="T3360" t="s">
        <v>8275</v>
      </c>
      <c r="U3360" t="s">
        <v>8276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s="12">
        <f>ROUND(E3361/D3361, 0)</f>
        <v>1</v>
      </c>
      <c r="G3361" t="s">
        <v>8218</v>
      </c>
      <c r="H3361" t="s">
        <v>8223</v>
      </c>
      <c r="I3361" t="s">
        <v>8245</v>
      </c>
      <c r="J3361">
        <v>1487985734</v>
      </c>
      <c r="K3361" s="9">
        <f>(J3361/86400) + DATE(1970,1,1)</f>
        <v>42791.057106481487</v>
      </c>
      <c r="L3361">
        <v>1484097734</v>
      </c>
      <c r="M3361" s="9">
        <f>(L3361/86400) + DATE(1970,1,1)</f>
        <v>42746.057106481487</v>
      </c>
      <c r="N3361" s="18">
        <f>YEAR(M3361)</f>
        <v>2017</v>
      </c>
      <c r="O3361" s="18">
        <f xml:space="preserve"> ROUND((J3361-L3361)/86400, 0)</f>
        <v>45</v>
      </c>
      <c r="P3361" t="b">
        <v>0</v>
      </c>
      <c r="Q3361">
        <v>23</v>
      </c>
      <c r="R3361" s="14">
        <f>IFERROR(ROUND(E3361/Q3361,2), "N/A")</f>
        <v>184.78</v>
      </c>
      <c r="S3361" t="b">
        <v>1</v>
      </c>
      <c r="T3361" t="s">
        <v>8275</v>
      </c>
      <c r="U3361" t="s">
        <v>8276</v>
      </c>
    </row>
    <row r="3362" spans="1:21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s="12">
        <f>ROUND(E3362/D3362, 0)</f>
        <v>1</v>
      </c>
      <c r="G3362" t="s">
        <v>8218</v>
      </c>
      <c r="H3362" t="s">
        <v>8243</v>
      </c>
      <c r="I3362" t="s">
        <v>8257</v>
      </c>
      <c r="J3362">
        <v>1481731140</v>
      </c>
      <c r="K3362" s="9">
        <f>(J3362/86400) + DATE(1970,1,1)</f>
        <v>42718.665972222225</v>
      </c>
      <c r="L3362">
        <v>1479866343</v>
      </c>
      <c r="M3362" s="9">
        <f>(L3362/86400) + DATE(1970,1,1)</f>
        <v>42697.082673611112</v>
      </c>
      <c r="N3362" s="18">
        <f>YEAR(M3362)</f>
        <v>2016</v>
      </c>
      <c r="O3362" s="18">
        <f xml:space="preserve"> ROUND((J3362-L3362)/86400, 0)</f>
        <v>22</v>
      </c>
      <c r="P3362" t="b">
        <v>0</v>
      </c>
      <c r="Q3362">
        <v>72</v>
      </c>
      <c r="R3362" s="14">
        <f>IFERROR(ROUND(E3362/Q3362,2), "N/A")</f>
        <v>126.72</v>
      </c>
      <c r="S3362" t="b">
        <v>1</v>
      </c>
      <c r="T3362" t="s">
        <v>8275</v>
      </c>
      <c r="U3362" t="s">
        <v>8276</v>
      </c>
    </row>
    <row r="3363" spans="1:21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s="12">
        <f>ROUND(E3363/D3363, 0)</f>
        <v>1</v>
      </c>
      <c r="G3363" t="s">
        <v>8218</v>
      </c>
      <c r="H3363" t="s">
        <v>8223</v>
      </c>
      <c r="I3363" t="s">
        <v>8245</v>
      </c>
      <c r="J3363">
        <v>1409587140</v>
      </c>
      <c r="K3363" s="9">
        <f>(J3363/86400) + DATE(1970,1,1)</f>
        <v>41883.665972222225</v>
      </c>
      <c r="L3363">
        <v>1408062990</v>
      </c>
      <c r="M3363" s="9">
        <f>(L3363/86400) + DATE(1970,1,1)</f>
        <v>41866.025347222225</v>
      </c>
      <c r="N3363" s="18">
        <f>YEAR(M3363)</f>
        <v>2014</v>
      </c>
      <c r="O3363" s="18">
        <f xml:space="preserve"> ROUND((J3363-L3363)/86400, 0)</f>
        <v>18</v>
      </c>
      <c r="P3363" t="b">
        <v>0</v>
      </c>
      <c r="Q3363">
        <v>68</v>
      </c>
      <c r="R3363" s="14">
        <f>IFERROR(ROUND(E3363/Q3363,2), "N/A")</f>
        <v>83.43</v>
      </c>
      <c r="S3363" t="b">
        <v>1</v>
      </c>
      <c r="T3363" t="s">
        <v>8275</v>
      </c>
      <c r="U3363" t="s">
        <v>8276</v>
      </c>
    </row>
    <row r="3364" spans="1:21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s="12">
        <f>ROUND(E3364/D3364, 0)</f>
        <v>2</v>
      </c>
      <c r="G3364" t="s">
        <v>8218</v>
      </c>
      <c r="H3364" t="s">
        <v>8223</v>
      </c>
      <c r="I3364" t="s">
        <v>8245</v>
      </c>
      <c r="J3364">
        <v>1425704100</v>
      </c>
      <c r="K3364" s="9">
        <f>(J3364/86400) + DATE(1970,1,1)</f>
        <v>42070.204861111109</v>
      </c>
      <c r="L3364">
        <v>1424484717</v>
      </c>
      <c r="M3364" s="9">
        <f>(L3364/86400) + DATE(1970,1,1)</f>
        <v>42056.091631944444</v>
      </c>
      <c r="N3364" s="18">
        <f>YEAR(M3364)</f>
        <v>2015</v>
      </c>
      <c r="O3364" s="18">
        <f xml:space="preserve"> ROUND((J3364-L3364)/86400, 0)</f>
        <v>14</v>
      </c>
      <c r="P3364" t="b">
        <v>0</v>
      </c>
      <c r="Q3364">
        <v>20</v>
      </c>
      <c r="R3364" s="14">
        <f>IFERROR(ROUND(E3364/Q3364,2), "N/A")</f>
        <v>54.5</v>
      </c>
      <c r="S3364" t="b">
        <v>1</v>
      </c>
      <c r="T3364" t="s">
        <v>8275</v>
      </c>
      <c r="U3364" t="s">
        <v>8276</v>
      </c>
    </row>
    <row r="3365" spans="1:21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s="12">
        <f>ROUND(E3365/D3365, 0)</f>
        <v>1</v>
      </c>
      <c r="G3365" t="s">
        <v>8218</v>
      </c>
      <c r="H3365" t="s">
        <v>8223</v>
      </c>
      <c r="I3365" t="s">
        <v>8245</v>
      </c>
      <c r="J3365">
        <v>1408464000</v>
      </c>
      <c r="K3365" s="9">
        <f>(J3365/86400) + DATE(1970,1,1)</f>
        <v>41870.666666666664</v>
      </c>
      <c r="L3365">
        <v>1406831445</v>
      </c>
      <c r="M3365" s="9">
        <f>(L3365/86400) + DATE(1970,1,1)</f>
        <v>41851.771354166667</v>
      </c>
      <c r="N3365" s="18">
        <f>YEAR(M3365)</f>
        <v>2014</v>
      </c>
      <c r="O3365" s="18">
        <f xml:space="preserve"> ROUND((J3365-L3365)/86400, 0)</f>
        <v>19</v>
      </c>
      <c r="P3365" t="b">
        <v>0</v>
      </c>
      <c r="Q3365">
        <v>26</v>
      </c>
      <c r="R3365" s="14">
        <f>IFERROR(ROUND(E3365/Q3365,2), "N/A")</f>
        <v>302.31</v>
      </c>
      <c r="S3365" t="b">
        <v>1</v>
      </c>
      <c r="T3365" t="s">
        <v>8275</v>
      </c>
      <c r="U3365" t="s">
        <v>8276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s="12">
        <f>ROUND(E3366/D3366, 0)</f>
        <v>1</v>
      </c>
      <c r="G3366" t="s">
        <v>8218</v>
      </c>
      <c r="H3366" t="s">
        <v>8224</v>
      </c>
      <c r="I3366" t="s">
        <v>8246</v>
      </c>
      <c r="J3366">
        <v>1458075600</v>
      </c>
      <c r="K3366" s="9">
        <f>(J3366/86400) + DATE(1970,1,1)</f>
        <v>42444.875</v>
      </c>
      <c r="L3366">
        <v>1456183649</v>
      </c>
      <c r="M3366" s="9">
        <f>(L3366/86400) + DATE(1970,1,1)</f>
        <v>42422.977418981478</v>
      </c>
      <c r="N3366" s="18">
        <f>YEAR(M3366)</f>
        <v>2016</v>
      </c>
      <c r="O3366" s="18">
        <f xml:space="preserve"> ROUND((J3366-L3366)/86400, 0)</f>
        <v>22</v>
      </c>
      <c r="P3366" t="b">
        <v>0</v>
      </c>
      <c r="Q3366">
        <v>72</v>
      </c>
      <c r="R3366" s="14">
        <f>IFERROR(ROUND(E3366/Q3366,2), "N/A")</f>
        <v>44.14</v>
      </c>
      <c r="S3366" t="b">
        <v>1</v>
      </c>
      <c r="T3366" t="s">
        <v>8275</v>
      </c>
      <c r="U3366" t="s">
        <v>8276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s="12">
        <f>ROUND(E3367/D3367, 0)</f>
        <v>1</v>
      </c>
      <c r="G3367" t="s">
        <v>8218</v>
      </c>
      <c r="H3367" t="s">
        <v>8223</v>
      </c>
      <c r="I3367" t="s">
        <v>8245</v>
      </c>
      <c r="J3367">
        <v>1449973592</v>
      </c>
      <c r="K3367" s="9">
        <f>(J3367/86400) + DATE(1970,1,1)</f>
        <v>42351.101759259254</v>
      </c>
      <c r="L3367">
        <v>1447381592</v>
      </c>
      <c r="M3367" s="9">
        <f>(L3367/86400) + DATE(1970,1,1)</f>
        <v>42321.101759259254</v>
      </c>
      <c r="N3367" s="18">
        <f>YEAR(M3367)</f>
        <v>2015</v>
      </c>
      <c r="O3367" s="18">
        <f xml:space="preserve"> ROUND((J3367-L3367)/86400, 0)</f>
        <v>30</v>
      </c>
      <c r="P3367" t="b">
        <v>0</v>
      </c>
      <c r="Q3367">
        <v>3</v>
      </c>
      <c r="R3367" s="14">
        <f>IFERROR(ROUND(E3367/Q3367,2), "N/A")</f>
        <v>866.67</v>
      </c>
      <c r="S3367" t="b">
        <v>1</v>
      </c>
      <c r="T3367" t="s">
        <v>8275</v>
      </c>
      <c r="U3367" t="s">
        <v>8276</v>
      </c>
    </row>
    <row r="3368" spans="1:21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s="12">
        <f>ROUND(E3368/D3368, 0)</f>
        <v>2</v>
      </c>
      <c r="G3368" t="s">
        <v>8218</v>
      </c>
      <c r="H3368" t="s">
        <v>8223</v>
      </c>
      <c r="I3368" t="s">
        <v>8245</v>
      </c>
      <c r="J3368">
        <v>1431481037</v>
      </c>
      <c r="K3368" s="9">
        <f>(J3368/86400) + DATE(1970,1,1)</f>
        <v>42137.067557870367</v>
      </c>
      <c r="L3368">
        <v>1428889037</v>
      </c>
      <c r="M3368" s="9">
        <f>(L3368/86400) + DATE(1970,1,1)</f>
        <v>42107.067557870367</v>
      </c>
      <c r="N3368" s="18">
        <f>YEAR(M3368)</f>
        <v>2015</v>
      </c>
      <c r="O3368" s="18">
        <f xml:space="preserve"> ROUND((J3368-L3368)/86400, 0)</f>
        <v>30</v>
      </c>
      <c r="P3368" t="b">
        <v>0</v>
      </c>
      <c r="Q3368">
        <v>18</v>
      </c>
      <c r="R3368" s="14">
        <f>IFERROR(ROUND(E3368/Q3368,2), "N/A")</f>
        <v>61.39</v>
      </c>
      <c r="S3368" t="b">
        <v>1</v>
      </c>
      <c r="T3368" t="s">
        <v>8275</v>
      </c>
      <c r="U3368" t="s">
        <v>8276</v>
      </c>
    </row>
    <row r="3369" spans="1:21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s="12">
        <f>ROUND(E3369/D3369, 0)</f>
        <v>1</v>
      </c>
      <c r="G3369" t="s">
        <v>8218</v>
      </c>
      <c r="H3369" t="s">
        <v>8224</v>
      </c>
      <c r="I3369" t="s">
        <v>8246</v>
      </c>
      <c r="J3369">
        <v>1438467894</v>
      </c>
      <c r="K3369" s="9">
        <f>(J3369/86400) + DATE(1970,1,1)</f>
        <v>42217.933958333335</v>
      </c>
      <c r="L3369">
        <v>1436307894</v>
      </c>
      <c r="M3369" s="9">
        <f>(L3369/86400) + DATE(1970,1,1)</f>
        <v>42192.933958333335</v>
      </c>
      <c r="N3369" s="18">
        <f>YEAR(M3369)</f>
        <v>2015</v>
      </c>
      <c r="O3369" s="18">
        <f xml:space="preserve"> ROUND((J3369-L3369)/86400, 0)</f>
        <v>25</v>
      </c>
      <c r="P3369" t="b">
        <v>0</v>
      </c>
      <c r="Q3369">
        <v>30</v>
      </c>
      <c r="R3369" s="14">
        <f>IFERROR(ROUND(E3369/Q3369,2), "N/A")</f>
        <v>29.67</v>
      </c>
      <c r="S3369" t="b">
        <v>1</v>
      </c>
      <c r="T3369" t="s">
        <v>8275</v>
      </c>
      <c r="U3369" t="s">
        <v>8276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s="12">
        <f>ROUND(E3370/D3370, 0)</f>
        <v>1</v>
      </c>
      <c r="G3370" t="s">
        <v>8218</v>
      </c>
      <c r="H3370" t="s">
        <v>8223</v>
      </c>
      <c r="I3370" t="s">
        <v>8245</v>
      </c>
      <c r="J3370">
        <v>1420088400</v>
      </c>
      <c r="K3370" s="9">
        <f>(J3370/86400) + DATE(1970,1,1)</f>
        <v>42005.208333333328</v>
      </c>
      <c r="L3370">
        <v>1416977259</v>
      </c>
      <c r="M3370" s="9">
        <f>(L3370/86400) + DATE(1970,1,1)</f>
        <v>41969.199756944443</v>
      </c>
      <c r="N3370" s="18">
        <f>YEAR(M3370)</f>
        <v>2014</v>
      </c>
      <c r="O3370" s="18">
        <f xml:space="preserve"> ROUND((J3370-L3370)/86400, 0)</f>
        <v>36</v>
      </c>
      <c r="P3370" t="b">
        <v>0</v>
      </c>
      <c r="Q3370">
        <v>23</v>
      </c>
      <c r="R3370" s="14">
        <f>IFERROR(ROUND(E3370/Q3370,2), "N/A")</f>
        <v>45.48</v>
      </c>
      <c r="S3370" t="b">
        <v>1</v>
      </c>
      <c r="T3370" t="s">
        <v>8275</v>
      </c>
      <c r="U3370" t="s">
        <v>8276</v>
      </c>
    </row>
    <row r="3371" spans="1:21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s="12">
        <f>ROUND(E3371/D3371, 0)</f>
        <v>1</v>
      </c>
      <c r="G3371" t="s">
        <v>8218</v>
      </c>
      <c r="H3371" t="s">
        <v>8240</v>
      </c>
      <c r="I3371" t="s">
        <v>8248</v>
      </c>
      <c r="J3371">
        <v>1484441980</v>
      </c>
      <c r="K3371" s="9">
        <f>(J3371/86400) + DATE(1970,1,1)</f>
        <v>42750.041435185187</v>
      </c>
      <c r="L3371">
        <v>1479257980</v>
      </c>
      <c r="M3371" s="9">
        <f>(L3371/86400) + DATE(1970,1,1)</f>
        <v>42690.041435185187</v>
      </c>
      <c r="N3371" s="18">
        <f>YEAR(M3371)</f>
        <v>2016</v>
      </c>
      <c r="O3371" s="18">
        <f xml:space="preserve"> ROUND((J3371-L3371)/86400, 0)</f>
        <v>60</v>
      </c>
      <c r="P3371" t="b">
        <v>0</v>
      </c>
      <c r="Q3371">
        <v>54</v>
      </c>
      <c r="R3371" s="14">
        <f>IFERROR(ROUND(E3371/Q3371,2), "N/A")</f>
        <v>96.2</v>
      </c>
      <c r="S3371" t="b">
        <v>1</v>
      </c>
      <c r="T3371" t="s">
        <v>8275</v>
      </c>
      <c r="U3371" t="s">
        <v>8276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s="12">
        <f>ROUND(E3372/D3372, 0)</f>
        <v>1</v>
      </c>
      <c r="G3372" t="s">
        <v>8218</v>
      </c>
      <c r="H3372" t="s">
        <v>8223</v>
      </c>
      <c r="I3372" t="s">
        <v>8245</v>
      </c>
      <c r="J3372">
        <v>1481961600</v>
      </c>
      <c r="K3372" s="9">
        <f>(J3372/86400) + DATE(1970,1,1)</f>
        <v>42721.333333333328</v>
      </c>
      <c r="L3372">
        <v>1479283285</v>
      </c>
      <c r="M3372" s="9">
        <f>(L3372/86400) + DATE(1970,1,1)</f>
        <v>42690.334317129629</v>
      </c>
      <c r="N3372" s="18">
        <f>YEAR(M3372)</f>
        <v>2016</v>
      </c>
      <c r="O3372" s="18">
        <f xml:space="preserve"> ROUND((J3372-L3372)/86400, 0)</f>
        <v>31</v>
      </c>
      <c r="P3372" t="b">
        <v>0</v>
      </c>
      <c r="Q3372">
        <v>26</v>
      </c>
      <c r="R3372" s="14">
        <f>IFERROR(ROUND(E3372/Q3372,2), "N/A")</f>
        <v>67.92</v>
      </c>
      <c r="S3372" t="b">
        <v>1</v>
      </c>
      <c r="T3372" t="s">
        <v>8275</v>
      </c>
      <c r="U3372" t="s">
        <v>8276</v>
      </c>
    </row>
    <row r="3373" spans="1:21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s="12">
        <f>ROUND(E3373/D3373, 0)</f>
        <v>1</v>
      </c>
      <c r="G3373" t="s">
        <v>8218</v>
      </c>
      <c r="H3373" t="s">
        <v>8223</v>
      </c>
      <c r="I3373" t="s">
        <v>8245</v>
      </c>
      <c r="J3373">
        <v>1449089965</v>
      </c>
      <c r="K3373" s="9">
        <f>(J3373/86400) + DATE(1970,1,1)</f>
        <v>42340.874594907407</v>
      </c>
      <c r="L3373">
        <v>1446670765</v>
      </c>
      <c r="M3373" s="9">
        <f>(L3373/86400) + DATE(1970,1,1)</f>
        <v>42312.874594907407</v>
      </c>
      <c r="N3373" s="18">
        <f>YEAR(M3373)</f>
        <v>2015</v>
      </c>
      <c r="O3373" s="18">
        <f xml:space="preserve"> ROUND((J3373-L3373)/86400, 0)</f>
        <v>28</v>
      </c>
      <c r="P3373" t="b">
        <v>0</v>
      </c>
      <c r="Q3373">
        <v>9</v>
      </c>
      <c r="R3373" s="14">
        <f>IFERROR(ROUND(E3373/Q3373,2), "N/A")</f>
        <v>30.78</v>
      </c>
      <c r="S3373" t="b">
        <v>1</v>
      </c>
      <c r="T3373" t="s">
        <v>8275</v>
      </c>
      <c r="U3373" t="s">
        <v>8276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s="12">
        <f>ROUND(E3374/D3374, 0)</f>
        <v>1</v>
      </c>
      <c r="G3374" t="s">
        <v>8218</v>
      </c>
      <c r="H3374" t="s">
        <v>8223</v>
      </c>
      <c r="I3374" t="s">
        <v>8245</v>
      </c>
      <c r="J3374">
        <v>1408942740</v>
      </c>
      <c r="K3374" s="9">
        <f>(J3374/86400) + DATE(1970,1,1)</f>
        <v>41876.207638888889</v>
      </c>
      <c r="L3374">
        <v>1407157756</v>
      </c>
      <c r="M3374" s="9">
        <f>(L3374/86400) + DATE(1970,1,1)</f>
        <v>41855.548101851848</v>
      </c>
      <c r="N3374" s="18">
        <f>YEAR(M3374)</f>
        <v>2014</v>
      </c>
      <c r="O3374" s="18">
        <f xml:space="preserve"> ROUND((J3374-L3374)/86400, 0)</f>
        <v>21</v>
      </c>
      <c r="P3374" t="b">
        <v>0</v>
      </c>
      <c r="Q3374">
        <v>27</v>
      </c>
      <c r="R3374" s="14">
        <f>IFERROR(ROUND(E3374/Q3374,2), "N/A")</f>
        <v>38.33</v>
      </c>
      <c r="S3374" t="b">
        <v>1</v>
      </c>
      <c r="T3374" t="s">
        <v>8275</v>
      </c>
      <c r="U3374" t="s">
        <v>8276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s="12">
        <f>ROUND(E3375/D3375, 0)</f>
        <v>1</v>
      </c>
      <c r="G3375" t="s">
        <v>8218</v>
      </c>
      <c r="H3375" t="s">
        <v>8224</v>
      </c>
      <c r="I3375" t="s">
        <v>8246</v>
      </c>
      <c r="J3375">
        <v>1437235200</v>
      </c>
      <c r="K3375" s="9">
        <f>(J3375/86400) + DATE(1970,1,1)</f>
        <v>42203.666666666672</v>
      </c>
      <c r="L3375">
        <v>1435177840</v>
      </c>
      <c r="M3375" s="9">
        <f>(L3375/86400) + DATE(1970,1,1)</f>
        <v>42179.854629629626</v>
      </c>
      <c r="N3375" s="18">
        <f>YEAR(M3375)</f>
        <v>2015</v>
      </c>
      <c r="O3375" s="18">
        <f xml:space="preserve"> ROUND((J3375-L3375)/86400, 0)</f>
        <v>24</v>
      </c>
      <c r="P3375" t="b">
        <v>0</v>
      </c>
      <c r="Q3375">
        <v>30</v>
      </c>
      <c r="R3375" s="14">
        <f>IFERROR(ROUND(E3375/Q3375,2), "N/A")</f>
        <v>66.83</v>
      </c>
      <c r="S3375" t="b">
        <v>1</v>
      </c>
      <c r="T3375" t="s">
        <v>8275</v>
      </c>
      <c r="U3375" t="s">
        <v>8276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s="12">
        <f>ROUND(E3376/D3376, 0)</f>
        <v>1</v>
      </c>
      <c r="G3376" t="s">
        <v>8218</v>
      </c>
      <c r="H3376" t="s">
        <v>8228</v>
      </c>
      <c r="I3376" t="s">
        <v>8250</v>
      </c>
      <c r="J3376">
        <v>1446053616</v>
      </c>
      <c r="K3376" s="9">
        <f>(J3376/86400) + DATE(1970,1,1)</f>
        <v>42305.731666666667</v>
      </c>
      <c r="L3376">
        <v>1443461616</v>
      </c>
      <c r="M3376" s="9">
        <f>(L3376/86400) + DATE(1970,1,1)</f>
        <v>42275.731666666667</v>
      </c>
      <c r="N3376" s="18">
        <f>YEAR(M3376)</f>
        <v>2015</v>
      </c>
      <c r="O3376" s="18">
        <f xml:space="preserve"> ROUND((J3376-L3376)/86400, 0)</f>
        <v>30</v>
      </c>
      <c r="P3376" t="b">
        <v>0</v>
      </c>
      <c r="Q3376">
        <v>52</v>
      </c>
      <c r="R3376" s="14">
        <f>IFERROR(ROUND(E3376/Q3376,2), "N/A")</f>
        <v>71.73</v>
      </c>
      <c r="S3376" t="b">
        <v>1</v>
      </c>
      <c r="T3376" t="s">
        <v>8275</v>
      </c>
      <c r="U3376" t="s">
        <v>8276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s="12">
        <f>ROUND(E3377/D3377, 0)</f>
        <v>1</v>
      </c>
      <c r="G3377" t="s">
        <v>8218</v>
      </c>
      <c r="H3377" t="s">
        <v>8224</v>
      </c>
      <c r="I3377" t="s">
        <v>8246</v>
      </c>
      <c r="J3377">
        <v>1400423973</v>
      </c>
      <c r="K3377" s="9">
        <f>(J3377/86400) + DATE(1970,1,1)</f>
        <v>41777.610798611109</v>
      </c>
      <c r="L3377">
        <v>1399387173</v>
      </c>
      <c r="M3377" s="9">
        <f>(L3377/86400) + DATE(1970,1,1)</f>
        <v>41765.610798611109</v>
      </c>
      <c r="N3377" s="18">
        <f>YEAR(M3377)</f>
        <v>2014</v>
      </c>
      <c r="O3377" s="18">
        <f xml:space="preserve"> ROUND((J3377-L3377)/86400, 0)</f>
        <v>12</v>
      </c>
      <c r="P3377" t="b">
        <v>0</v>
      </c>
      <c r="Q3377">
        <v>17</v>
      </c>
      <c r="R3377" s="14">
        <f>IFERROR(ROUND(E3377/Q3377,2), "N/A")</f>
        <v>176.47</v>
      </c>
      <c r="S3377" t="b">
        <v>1</v>
      </c>
      <c r="T3377" t="s">
        <v>8275</v>
      </c>
      <c r="U3377" t="s">
        <v>8276</v>
      </c>
    </row>
    <row r="3378" spans="1:21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s="12">
        <f>ROUND(E3378/D3378, 0)</f>
        <v>1</v>
      </c>
      <c r="G3378" t="s">
        <v>8218</v>
      </c>
      <c r="H3378" t="s">
        <v>8223</v>
      </c>
      <c r="I3378" t="s">
        <v>8245</v>
      </c>
      <c r="J3378">
        <v>1429976994</v>
      </c>
      <c r="K3378" s="9">
        <f>(J3378/86400) + DATE(1970,1,1)</f>
        <v>42119.659652777773</v>
      </c>
      <c r="L3378">
        <v>1424796594</v>
      </c>
      <c r="M3378" s="9">
        <f>(L3378/86400) + DATE(1970,1,1)</f>
        <v>42059.701319444444</v>
      </c>
      <c r="N3378" s="18">
        <f>YEAR(M3378)</f>
        <v>2015</v>
      </c>
      <c r="O3378" s="18">
        <f xml:space="preserve"> ROUND((J3378-L3378)/86400, 0)</f>
        <v>60</v>
      </c>
      <c r="P3378" t="b">
        <v>0</v>
      </c>
      <c r="Q3378">
        <v>19</v>
      </c>
      <c r="R3378" s="14">
        <f>IFERROR(ROUND(E3378/Q3378,2), "N/A")</f>
        <v>421.11</v>
      </c>
      <c r="S3378" t="b">
        <v>1</v>
      </c>
      <c r="T3378" t="s">
        <v>8275</v>
      </c>
      <c r="U3378" t="s">
        <v>8276</v>
      </c>
    </row>
    <row r="3379" spans="1:21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s="12">
        <f>ROUND(E3379/D3379, 0)</f>
        <v>1</v>
      </c>
      <c r="G3379" t="s">
        <v>8218</v>
      </c>
      <c r="H3379" t="s">
        <v>8224</v>
      </c>
      <c r="I3379" t="s">
        <v>8246</v>
      </c>
      <c r="J3379">
        <v>1426870560</v>
      </c>
      <c r="K3379" s="9">
        <f>(J3379/86400) + DATE(1970,1,1)</f>
        <v>42083.705555555556</v>
      </c>
      <c r="L3379">
        <v>1424280899</v>
      </c>
      <c r="M3379" s="9">
        <f>(L3379/86400) + DATE(1970,1,1)</f>
        <v>42053.732627314814</v>
      </c>
      <c r="N3379" s="18">
        <f>YEAR(M3379)</f>
        <v>2015</v>
      </c>
      <c r="O3379" s="18">
        <f xml:space="preserve"> ROUND((J3379-L3379)/86400, 0)</f>
        <v>30</v>
      </c>
      <c r="P3379" t="b">
        <v>0</v>
      </c>
      <c r="Q3379">
        <v>77</v>
      </c>
      <c r="R3379" s="14">
        <f>IFERROR(ROUND(E3379/Q3379,2), "N/A")</f>
        <v>104.99</v>
      </c>
      <c r="S3379" t="b">
        <v>1</v>
      </c>
      <c r="T3379" t="s">
        <v>8275</v>
      </c>
      <c r="U3379" t="s">
        <v>8276</v>
      </c>
    </row>
    <row r="3380" spans="1:21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s="12">
        <f>ROUND(E3380/D3380, 0)</f>
        <v>1</v>
      </c>
      <c r="G3380" t="s">
        <v>8218</v>
      </c>
      <c r="H3380" t="s">
        <v>8224</v>
      </c>
      <c r="I3380" t="s">
        <v>8246</v>
      </c>
      <c r="J3380">
        <v>1409490480</v>
      </c>
      <c r="K3380" s="9">
        <f>(J3380/86400) + DATE(1970,1,1)</f>
        <v>41882.547222222223</v>
      </c>
      <c r="L3380">
        <v>1407400306</v>
      </c>
      <c r="M3380" s="9">
        <f>(L3380/86400) + DATE(1970,1,1)</f>
        <v>41858.355393518519</v>
      </c>
      <c r="N3380" s="18">
        <f>YEAR(M3380)</f>
        <v>2014</v>
      </c>
      <c r="O3380" s="18">
        <f xml:space="preserve"> ROUND((J3380-L3380)/86400, 0)</f>
        <v>24</v>
      </c>
      <c r="P3380" t="b">
        <v>0</v>
      </c>
      <c r="Q3380">
        <v>21</v>
      </c>
      <c r="R3380" s="14">
        <f>IFERROR(ROUND(E3380/Q3380,2), "N/A")</f>
        <v>28.19</v>
      </c>
      <c r="S3380" t="b">
        <v>1</v>
      </c>
      <c r="T3380" t="s">
        <v>8275</v>
      </c>
      <c r="U3380" t="s">
        <v>8276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s="12">
        <f>ROUND(E3381/D3381, 0)</f>
        <v>1</v>
      </c>
      <c r="G3381" t="s">
        <v>8218</v>
      </c>
      <c r="H3381" t="s">
        <v>8224</v>
      </c>
      <c r="I3381" t="s">
        <v>8246</v>
      </c>
      <c r="J3381">
        <v>1440630000</v>
      </c>
      <c r="K3381" s="9">
        <f>(J3381/86400) + DATE(1970,1,1)</f>
        <v>42242.958333333328</v>
      </c>
      <c r="L3381">
        <v>1439122800</v>
      </c>
      <c r="M3381" s="9">
        <f>(L3381/86400) + DATE(1970,1,1)</f>
        <v>42225.513888888891</v>
      </c>
      <c r="N3381" s="18">
        <f>YEAR(M3381)</f>
        <v>2015</v>
      </c>
      <c r="O3381" s="18">
        <f xml:space="preserve"> ROUND((J3381-L3381)/86400, 0)</f>
        <v>17</v>
      </c>
      <c r="P3381" t="b">
        <v>0</v>
      </c>
      <c r="Q3381">
        <v>38</v>
      </c>
      <c r="R3381" s="14">
        <f>IFERROR(ROUND(E3381/Q3381,2), "N/A")</f>
        <v>54.55</v>
      </c>
      <c r="S3381" t="b">
        <v>1</v>
      </c>
      <c r="T3381" t="s">
        <v>8275</v>
      </c>
      <c r="U3381" t="s">
        <v>8276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s="12">
        <f>ROUND(E3382/D3382, 0)</f>
        <v>1</v>
      </c>
      <c r="G3382" t="s">
        <v>8218</v>
      </c>
      <c r="H3382" t="s">
        <v>8223</v>
      </c>
      <c r="I3382" t="s">
        <v>8245</v>
      </c>
      <c r="J3382">
        <v>1417305178</v>
      </c>
      <c r="K3382" s="9">
        <f>(J3382/86400) + DATE(1970,1,1)</f>
        <v>41972.995115740741</v>
      </c>
      <c r="L3382">
        <v>1414277578</v>
      </c>
      <c r="M3382" s="9">
        <f>(L3382/86400) + DATE(1970,1,1)</f>
        <v>41937.953449074077</v>
      </c>
      <c r="N3382" s="18">
        <f>YEAR(M3382)</f>
        <v>2014</v>
      </c>
      <c r="O3382" s="18">
        <f xml:space="preserve"> ROUND((J3382-L3382)/86400, 0)</f>
        <v>35</v>
      </c>
      <c r="P3382" t="b">
        <v>0</v>
      </c>
      <c r="Q3382">
        <v>28</v>
      </c>
      <c r="R3382" s="14">
        <f>IFERROR(ROUND(E3382/Q3382,2), "N/A")</f>
        <v>111.89</v>
      </c>
      <c r="S3382" t="b">
        <v>1</v>
      </c>
      <c r="T3382" t="s">
        <v>8275</v>
      </c>
      <c r="U3382" t="s">
        <v>8276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s="12">
        <f>ROUND(E3383/D3383, 0)</f>
        <v>1</v>
      </c>
      <c r="G3383" t="s">
        <v>8218</v>
      </c>
      <c r="H3383" t="s">
        <v>8223</v>
      </c>
      <c r="I3383" t="s">
        <v>8245</v>
      </c>
      <c r="J3383">
        <v>1426044383</v>
      </c>
      <c r="K3383" s="9">
        <f>(J3383/86400) + DATE(1970,1,1)</f>
        <v>42074.143321759257</v>
      </c>
      <c r="L3383">
        <v>1423455983</v>
      </c>
      <c r="M3383" s="9">
        <f>(L3383/86400) + DATE(1970,1,1)</f>
        <v>42044.184988425928</v>
      </c>
      <c r="N3383" s="18">
        <f>YEAR(M3383)</f>
        <v>2015</v>
      </c>
      <c r="O3383" s="18">
        <f xml:space="preserve"> ROUND((J3383-L3383)/86400, 0)</f>
        <v>30</v>
      </c>
      <c r="P3383" t="b">
        <v>0</v>
      </c>
      <c r="Q3383">
        <v>48</v>
      </c>
      <c r="R3383" s="14">
        <f>IFERROR(ROUND(E3383/Q3383,2), "N/A")</f>
        <v>85.21</v>
      </c>
      <c r="S3383" t="b">
        <v>1</v>
      </c>
      <c r="T3383" t="s">
        <v>8275</v>
      </c>
      <c r="U3383" t="s">
        <v>8276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s="12">
        <f>ROUND(E3384/D3384, 0)</f>
        <v>1</v>
      </c>
      <c r="G3384" t="s">
        <v>8218</v>
      </c>
      <c r="H3384" t="s">
        <v>8224</v>
      </c>
      <c r="I3384" t="s">
        <v>8246</v>
      </c>
      <c r="J3384">
        <v>1470092340</v>
      </c>
      <c r="K3384" s="9">
        <f>(J3384/86400) + DATE(1970,1,1)</f>
        <v>42583.957638888889</v>
      </c>
      <c r="L3384">
        <v>1467973256</v>
      </c>
      <c r="M3384" s="9">
        <f>(L3384/86400) + DATE(1970,1,1)</f>
        <v>42559.431203703702</v>
      </c>
      <c r="N3384" s="18">
        <f>YEAR(M3384)</f>
        <v>2016</v>
      </c>
      <c r="O3384" s="18">
        <f xml:space="preserve"> ROUND((J3384-L3384)/86400, 0)</f>
        <v>25</v>
      </c>
      <c r="P3384" t="b">
        <v>0</v>
      </c>
      <c r="Q3384">
        <v>46</v>
      </c>
      <c r="R3384" s="14">
        <f>IFERROR(ROUND(E3384/Q3384,2), "N/A")</f>
        <v>76.650000000000006</v>
      </c>
      <c r="S3384" t="b">
        <v>1</v>
      </c>
      <c r="T3384" t="s">
        <v>8275</v>
      </c>
      <c r="U3384" t="s">
        <v>8276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s="12">
        <f>ROUND(E3385/D3385, 0)</f>
        <v>1</v>
      </c>
      <c r="G3385" t="s">
        <v>8218</v>
      </c>
      <c r="H3385" t="s">
        <v>8223</v>
      </c>
      <c r="I3385" t="s">
        <v>8245</v>
      </c>
      <c r="J3385">
        <v>1466707620</v>
      </c>
      <c r="K3385" s="9">
        <f>(J3385/86400) + DATE(1970,1,1)</f>
        <v>42544.782638888893</v>
      </c>
      <c r="L3385">
        <v>1464979620</v>
      </c>
      <c r="M3385" s="9">
        <f>(L3385/86400) + DATE(1970,1,1)</f>
        <v>42524.782638888893</v>
      </c>
      <c r="N3385" s="18">
        <f>YEAR(M3385)</f>
        <v>2016</v>
      </c>
      <c r="O3385" s="18">
        <f xml:space="preserve"> ROUND((J3385-L3385)/86400, 0)</f>
        <v>20</v>
      </c>
      <c r="P3385" t="b">
        <v>0</v>
      </c>
      <c r="Q3385">
        <v>30</v>
      </c>
      <c r="R3385" s="14">
        <f>IFERROR(ROUND(E3385/Q3385,2), "N/A")</f>
        <v>65.17</v>
      </c>
      <c r="S3385" t="b">
        <v>1</v>
      </c>
      <c r="T3385" t="s">
        <v>8275</v>
      </c>
      <c r="U3385" t="s">
        <v>8276</v>
      </c>
    </row>
    <row r="3386" spans="1:21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s="12">
        <f>ROUND(E3386/D3386, 0)</f>
        <v>1</v>
      </c>
      <c r="G3386" t="s">
        <v>8218</v>
      </c>
      <c r="H3386" t="s">
        <v>8223</v>
      </c>
      <c r="I3386" t="s">
        <v>8245</v>
      </c>
      <c r="J3386">
        <v>1448074800</v>
      </c>
      <c r="K3386" s="9">
        <f>(J3386/86400) + DATE(1970,1,1)</f>
        <v>42329.125</v>
      </c>
      <c r="L3386">
        <v>1444874768</v>
      </c>
      <c r="M3386" s="9">
        <f>(L3386/86400) + DATE(1970,1,1)</f>
        <v>42292.087592592594</v>
      </c>
      <c r="N3386" s="18">
        <f>YEAR(M3386)</f>
        <v>2015</v>
      </c>
      <c r="O3386" s="18">
        <f xml:space="preserve"> ROUND((J3386-L3386)/86400, 0)</f>
        <v>37</v>
      </c>
      <c r="P3386" t="b">
        <v>0</v>
      </c>
      <c r="Q3386">
        <v>64</v>
      </c>
      <c r="R3386" s="14">
        <f>IFERROR(ROUND(E3386/Q3386,2), "N/A")</f>
        <v>93.76</v>
      </c>
      <c r="S3386" t="b">
        <v>1</v>
      </c>
      <c r="T3386" t="s">
        <v>8275</v>
      </c>
      <c r="U3386" t="s">
        <v>8276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s="12">
        <f>ROUND(E3387/D3387, 0)</f>
        <v>1</v>
      </c>
      <c r="G3387" t="s">
        <v>8218</v>
      </c>
      <c r="H3387" t="s">
        <v>8223</v>
      </c>
      <c r="I3387" t="s">
        <v>8245</v>
      </c>
      <c r="J3387">
        <v>1418244552</v>
      </c>
      <c r="K3387" s="9">
        <f>(J3387/86400) + DATE(1970,1,1)</f>
        <v>41983.8675</v>
      </c>
      <c r="L3387">
        <v>1415652552</v>
      </c>
      <c r="M3387" s="9">
        <f>(L3387/86400) + DATE(1970,1,1)</f>
        <v>41953.8675</v>
      </c>
      <c r="N3387" s="18">
        <f>YEAR(M3387)</f>
        <v>2014</v>
      </c>
      <c r="O3387" s="18">
        <f xml:space="preserve"> ROUND((J3387-L3387)/86400, 0)</f>
        <v>30</v>
      </c>
      <c r="P3387" t="b">
        <v>0</v>
      </c>
      <c r="Q3387">
        <v>15</v>
      </c>
      <c r="R3387" s="14">
        <f>IFERROR(ROUND(E3387/Q3387,2), "N/A")</f>
        <v>133.33000000000001</v>
      </c>
      <c r="S3387" t="b">
        <v>1</v>
      </c>
      <c r="T3387" t="s">
        <v>8275</v>
      </c>
      <c r="U3387" t="s">
        <v>8276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s="12">
        <f>ROUND(E3388/D3388, 0)</f>
        <v>1</v>
      </c>
      <c r="G3388" t="s">
        <v>8218</v>
      </c>
      <c r="H3388" t="s">
        <v>8223</v>
      </c>
      <c r="I3388" t="s">
        <v>8245</v>
      </c>
      <c r="J3388">
        <v>1417620506</v>
      </c>
      <c r="K3388" s="9">
        <f>(J3388/86400) + DATE(1970,1,1)</f>
        <v>41976.644745370373</v>
      </c>
      <c r="L3388">
        <v>1415028506</v>
      </c>
      <c r="M3388" s="9">
        <f>(L3388/86400) + DATE(1970,1,1)</f>
        <v>41946.644745370373</v>
      </c>
      <c r="N3388" s="18">
        <f>YEAR(M3388)</f>
        <v>2014</v>
      </c>
      <c r="O3388" s="18">
        <f xml:space="preserve"> ROUND((J3388-L3388)/86400, 0)</f>
        <v>30</v>
      </c>
      <c r="P3388" t="b">
        <v>0</v>
      </c>
      <c r="Q3388">
        <v>41</v>
      </c>
      <c r="R3388" s="14">
        <f>IFERROR(ROUND(E3388/Q3388,2), "N/A")</f>
        <v>51.22</v>
      </c>
      <c r="S3388" t="b">
        <v>1</v>
      </c>
      <c r="T3388" t="s">
        <v>8275</v>
      </c>
      <c r="U3388" t="s">
        <v>8276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s="12">
        <f>ROUND(E3389/D3389, 0)</f>
        <v>1</v>
      </c>
      <c r="G3389" t="s">
        <v>8218</v>
      </c>
      <c r="H3389" t="s">
        <v>8223</v>
      </c>
      <c r="I3389" t="s">
        <v>8245</v>
      </c>
      <c r="J3389">
        <v>1418581088</v>
      </c>
      <c r="K3389" s="9">
        <f>(J3389/86400) + DATE(1970,1,1)</f>
        <v>41987.762592592597</v>
      </c>
      <c r="L3389">
        <v>1415125088</v>
      </c>
      <c r="M3389" s="9">
        <f>(L3389/86400) + DATE(1970,1,1)</f>
        <v>41947.762592592597</v>
      </c>
      <c r="N3389" s="18">
        <f>YEAR(M3389)</f>
        <v>2014</v>
      </c>
      <c r="O3389" s="18">
        <f xml:space="preserve"> ROUND((J3389-L3389)/86400, 0)</f>
        <v>40</v>
      </c>
      <c r="P3389" t="b">
        <v>0</v>
      </c>
      <c r="Q3389">
        <v>35</v>
      </c>
      <c r="R3389" s="14">
        <f>IFERROR(ROUND(E3389/Q3389,2), "N/A")</f>
        <v>100.17</v>
      </c>
      <c r="S3389" t="b">
        <v>1</v>
      </c>
      <c r="T3389" t="s">
        <v>8275</v>
      </c>
      <c r="U3389" t="s">
        <v>8276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s="12">
        <f>ROUND(E3390/D3390, 0)</f>
        <v>1</v>
      </c>
      <c r="G3390" t="s">
        <v>8218</v>
      </c>
      <c r="H3390" t="s">
        <v>8224</v>
      </c>
      <c r="I3390" t="s">
        <v>8246</v>
      </c>
      <c r="J3390">
        <v>1434625441</v>
      </c>
      <c r="K3390" s="9">
        <f>(J3390/86400) + DATE(1970,1,1)</f>
        <v>42173.461122685185</v>
      </c>
      <c r="L3390">
        <v>1432033441</v>
      </c>
      <c r="M3390" s="9">
        <f>(L3390/86400) + DATE(1970,1,1)</f>
        <v>42143.461122685185</v>
      </c>
      <c r="N3390" s="18">
        <f>YEAR(M3390)</f>
        <v>2015</v>
      </c>
      <c r="O3390" s="18">
        <f xml:space="preserve"> ROUND((J3390-L3390)/86400, 0)</f>
        <v>30</v>
      </c>
      <c r="P3390" t="b">
        <v>0</v>
      </c>
      <c r="Q3390">
        <v>45</v>
      </c>
      <c r="R3390" s="14">
        <f>IFERROR(ROUND(E3390/Q3390,2), "N/A")</f>
        <v>34.6</v>
      </c>
      <c r="S3390" t="b">
        <v>1</v>
      </c>
      <c r="T3390" t="s">
        <v>8275</v>
      </c>
      <c r="U3390" t="s">
        <v>8276</v>
      </c>
    </row>
    <row r="3391" spans="1:21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s="12">
        <f>ROUND(E3391/D3391, 0)</f>
        <v>1</v>
      </c>
      <c r="G3391" t="s">
        <v>8218</v>
      </c>
      <c r="H3391" t="s">
        <v>8223</v>
      </c>
      <c r="I3391" t="s">
        <v>8245</v>
      </c>
      <c r="J3391">
        <v>1464960682</v>
      </c>
      <c r="K3391" s="9">
        <f>(J3391/86400) + DATE(1970,1,1)</f>
        <v>42524.563449074078</v>
      </c>
      <c r="L3391">
        <v>1462368682</v>
      </c>
      <c r="M3391" s="9">
        <f>(L3391/86400) + DATE(1970,1,1)</f>
        <v>42494.563449074078</v>
      </c>
      <c r="N3391" s="18">
        <f>YEAR(M3391)</f>
        <v>2016</v>
      </c>
      <c r="O3391" s="18">
        <f xml:space="preserve"> ROUND((J3391-L3391)/86400, 0)</f>
        <v>30</v>
      </c>
      <c r="P3391" t="b">
        <v>0</v>
      </c>
      <c r="Q3391">
        <v>62</v>
      </c>
      <c r="R3391" s="14">
        <f>IFERROR(ROUND(E3391/Q3391,2), "N/A")</f>
        <v>184.68</v>
      </c>
      <c r="S3391" t="b">
        <v>1</v>
      </c>
      <c r="T3391" t="s">
        <v>8275</v>
      </c>
      <c r="U3391" t="s">
        <v>8276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s="12">
        <f>ROUND(E3392/D3392, 0)</f>
        <v>1</v>
      </c>
      <c r="G3392" t="s">
        <v>8218</v>
      </c>
      <c r="H3392" t="s">
        <v>8223</v>
      </c>
      <c r="I3392" t="s">
        <v>8245</v>
      </c>
      <c r="J3392">
        <v>1405017345</v>
      </c>
      <c r="K3392" s="9">
        <f>(J3392/86400) + DATE(1970,1,1)</f>
        <v>41830.774826388893</v>
      </c>
      <c r="L3392">
        <v>1403721345</v>
      </c>
      <c r="M3392" s="9">
        <f>(L3392/86400) + DATE(1970,1,1)</f>
        <v>41815.774826388893</v>
      </c>
      <c r="N3392" s="18">
        <f>YEAR(M3392)</f>
        <v>2014</v>
      </c>
      <c r="O3392" s="18">
        <f xml:space="preserve"> ROUND((J3392-L3392)/86400, 0)</f>
        <v>15</v>
      </c>
      <c r="P3392" t="b">
        <v>0</v>
      </c>
      <c r="Q3392">
        <v>22</v>
      </c>
      <c r="R3392" s="14">
        <f>IFERROR(ROUND(E3392/Q3392,2), "N/A")</f>
        <v>69.819999999999993</v>
      </c>
      <c r="S3392" t="b">
        <v>1</v>
      </c>
      <c r="T3392" t="s">
        <v>8275</v>
      </c>
      <c r="U3392" t="s">
        <v>8276</v>
      </c>
    </row>
    <row r="3393" spans="1:21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s="12">
        <f>ROUND(E3393/D3393, 0)</f>
        <v>2</v>
      </c>
      <c r="G3393" t="s">
        <v>8218</v>
      </c>
      <c r="H3393" t="s">
        <v>8223</v>
      </c>
      <c r="I3393" t="s">
        <v>8245</v>
      </c>
      <c r="J3393">
        <v>1407536880</v>
      </c>
      <c r="K3393" s="9">
        <f>(J3393/86400) + DATE(1970,1,1)</f>
        <v>41859.936111111107</v>
      </c>
      <c r="L3393">
        <v>1404997548</v>
      </c>
      <c r="M3393" s="9">
        <f>(L3393/86400) + DATE(1970,1,1)</f>
        <v>41830.545694444445</v>
      </c>
      <c r="N3393" s="18">
        <f>YEAR(M3393)</f>
        <v>2014</v>
      </c>
      <c r="O3393" s="18">
        <f xml:space="preserve"> ROUND((J3393-L3393)/86400, 0)</f>
        <v>29</v>
      </c>
      <c r="P3393" t="b">
        <v>0</v>
      </c>
      <c r="Q3393">
        <v>18</v>
      </c>
      <c r="R3393" s="14">
        <f>IFERROR(ROUND(E3393/Q3393,2), "N/A")</f>
        <v>61.94</v>
      </c>
      <c r="S3393" t="b">
        <v>1</v>
      </c>
      <c r="T3393" t="s">
        <v>8275</v>
      </c>
      <c r="U3393" t="s">
        <v>8276</v>
      </c>
    </row>
    <row r="3394" spans="1:21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s="12">
        <f>ROUND(E3394/D3394, 0)</f>
        <v>1</v>
      </c>
      <c r="G3394" t="s">
        <v>8218</v>
      </c>
      <c r="H3394" t="s">
        <v>8224</v>
      </c>
      <c r="I3394" t="s">
        <v>8246</v>
      </c>
      <c r="J3394">
        <v>1462565855</v>
      </c>
      <c r="K3394" s="9">
        <f>(J3394/86400) + DATE(1970,1,1)</f>
        <v>42496.845543981486</v>
      </c>
      <c r="L3394">
        <v>1458245855</v>
      </c>
      <c r="M3394" s="9">
        <f>(L3394/86400) + DATE(1970,1,1)</f>
        <v>42446.845543981486</v>
      </c>
      <c r="N3394" s="18">
        <f>YEAR(M3394)</f>
        <v>2016</v>
      </c>
      <c r="O3394" s="18">
        <f xml:space="preserve"> ROUND((J3394-L3394)/86400, 0)</f>
        <v>50</v>
      </c>
      <c r="P3394" t="b">
        <v>0</v>
      </c>
      <c r="Q3394">
        <v>12</v>
      </c>
      <c r="R3394" s="14">
        <f>IFERROR(ROUND(E3394/Q3394,2), "N/A")</f>
        <v>41.67</v>
      </c>
      <c r="S3394" t="b">
        <v>1</v>
      </c>
      <c r="T3394" t="s">
        <v>8275</v>
      </c>
      <c r="U3394" t="s">
        <v>8276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s="12">
        <f>ROUND(E3395/D3395, 0)</f>
        <v>1</v>
      </c>
      <c r="G3395" t="s">
        <v>8218</v>
      </c>
      <c r="H3395" t="s">
        <v>8223</v>
      </c>
      <c r="I3395" t="s">
        <v>8245</v>
      </c>
      <c r="J3395">
        <v>1415234760</v>
      </c>
      <c r="K3395" s="9">
        <f>(J3395/86400) + DATE(1970,1,1)</f>
        <v>41949.031944444447</v>
      </c>
      <c r="L3395">
        <v>1413065230</v>
      </c>
      <c r="M3395" s="9">
        <f>(L3395/86400) + DATE(1970,1,1)</f>
        <v>41923.921643518523</v>
      </c>
      <c r="N3395" s="18">
        <f>YEAR(M3395)</f>
        <v>2014</v>
      </c>
      <c r="O3395" s="18">
        <f xml:space="preserve"> ROUND((J3395-L3395)/86400, 0)</f>
        <v>25</v>
      </c>
      <c r="P3395" t="b">
        <v>0</v>
      </c>
      <c r="Q3395">
        <v>44</v>
      </c>
      <c r="R3395" s="14">
        <f>IFERROR(ROUND(E3395/Q3395,2), "N/A")</f>
        <v>36.07</v>
      </c>
      <c r="S3395" t="b">
        <v>1</v>
      </c>
      <c r="T3395" t="s">
        <v>8275</v>
      </c>
      <c r="U3395" t="s">
        <v>8276</v>
      </c>
    </row>
    <row r="3396" spans="1:21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s="12">
        <f>ROUND(E3396/D3396, 0)</f>
        <v>1</v>
      </c>
      <c r="G3396" t="s">
        <v>8218</v>
      </c>
      <c r="H3396" t="s">
        <v>8224</v>
      </c>
      <c r="I3396" t="s">
        <v>8246</v>
      </c>
      <c r="J3396">
        <v>1406470645</v>
      </c>
      <c r="K3396" s="9">
        <f>(J3396/86400) + DATE(1970,1,1)</f>
        <v>41847.59542824074</v>
      </c>
      <c r="L3396">
        <v>1403878645</v>
      </c>
      <c r="M3396" s="9">
        <f>(L3396/86400) + DATE(1970,1,1)</f>
        <v>41817.59542824074</v>
      </c>
      <c r="N3396" s="18">
        <f>YEAR(M3396)</f>
        <v>2014</v>
      </c>
      <c r="O3396" s="18">
        <f xml:space="preserve"> ROUND((J3396-L3396)/86400, 0)</f>
        <v>30</v>
      </c>
      <c r="P3396" t="b">
        <v>0</v>
      </c>
      <c r="Q3396">
        <v>27</v>
      </c>
      <c r="R3396" s="14">
        <f>IFERROR(ROUND(E3396/Q3396,2), "N/A")</f>
        <v>29</v>
      </c>
      <c r="S3396" t="b">
        <v>1</v>
      </c>
      <c r="T3396" t="s">
        <v>8275</v>
      </c>
      <c r="U3396" t="s">
        <v>8276</v>
      </c>
    </row>
    <row r="3397" spans="1:21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s="12">
        <f>ROUND(E3397/D3397, 0)</f>
        <v>2</v>
      </c>
      <c r="G3397" t="s">
        <v>8218</v>
      </c>
      <c r="H3397" t="s">
        <v>8224</v>
      </c>
      <c r="I3397" t="s">
        <v>8246</v>
      </c>
      <c r="J3397">
        <v>1433009400</v>
      </c>
      <c r="K3397" s="9">
        <f>(J3397/86400) + DATE(1970,1,1)</f>
        <v>42154.756944444445</v>
      </c>
      <c r="L3397">
        <v>1431795944</v>
      </c>
      <c r="M3397" s="9">
        <f>(L3397/86400) + DATE(1970,1,1)</f>
        <v>42140.712314814809</v>
      </c>
      <c r="N3397" s="18">
        <f>YEAR(M3397)</f>
        <v>2015</v>
      </c>
      <c r="O3397" s="18">
        <f xml:space="preserve"> ROUND((J3397-L3397)/86400, 0)</f>
        <v>14</v>
      </c>
      <c r="P3397" t="b">
        <v>0</v>
      </c>
      <c r="Q3397">
        <v>38</v>
      </c>
      <c r="R3397" s="14">
        <f>IFERROR(ROUND(E3397/Q3397,2), "N/A")</f>
        <v>24.21</v>
      </c>
      <c r="S3397" t="b">
        <v>1</v>
      </c>
      <c r="T3397" t="s">
        <v>8275</v>
      </c>
      <c r="U3397" t="s">
        <v>8276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s="12">
        <f>ROUND(E3398/D3398, 0)</f>
        <v>1</v>
      </c>
      <c r="G3398" t="s">
        <v>8218</v>
      </c>
      <c r="H3398" t="s">
        <v>8223</v>
      </c>
      <c r="I3398" t="s">
        <v>8245</v>
      </c>
      <c r="J3398">
        <v>1401595140</v>
      </c>
      <c r="K3398" s="9">
        <f>(J3398/86400) + DATE(1970,1,1)</f>
        <v>41791.165972222225</v>
      </c>
      <c r="L3398">
        <v>1399286589</v>
      </c>
      <c r="M3398" s="9">
        <f>(L3398/86400) + DATE(1970,1,1)</f>
        <v>41764.446631944447</v>
      </c>
      <c r="N3398" s="18">
        <f>YEAR(M3398)</f>
        <v>2014</v>
      </c>
      <c r="O3398" s="18">
        <f xml:space="preserve"> ROUND((J3398-L3398)/86400, 0)</f>
        <v>27</v>
      </c>
      <c r="P3398" t="b">
        <v>0</v>
      </c>
      <c r="Q3398">
        <v>28</v>
      </c>
      <c r="R3398" s="14">
        <f>IFERROR(ROUND(E3398/Q3398,2), "N/A")</f>
        <v>55.89</v>
      </c>
      <c r="S3398" t="b">
        <v>1</v>
      </c>
      <c r="T3398" t="s">
        <v>8275</v>
      </c>
      <c r="U3398" t="s">
        <v>8276</v>
      </c>
    </row>
    <row r="3399" spans="1:21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s="12">
        <f>ROUND(E3399/D3399, 0)</f>
        <v>1</v>
      </c>
      <c r="G3399" t="s">
        <v>8218</v>
      </c>
      <c r="H3399" t="s">
        <v>8224</v>
      </c>
      <c r="I3399" t="s">
        <v>8246</v>
      </c>
      <c r="J3399">
        <v>1455832800</v>
      </c>
      <c r="K3399" s="9">
        <f>(J3399/86400) + DATE(1970,1,1)</f>
        <v>42418.916666666672</v>
      </c>
      <c r="L3399">
        <v>1452338929</v>
      </c>
      <c r="M3399" s="9">
        <f>(L3399/86400) + DATE(1970,1,1)</f>
        <v>42378.478344907402</v>
      </c>
      <c r="N3399" s="18">
        <f>YEAR(M3399)</f>
        <v>2016</v>
      </c>
      <c r="O3399" s="18">
        <f xml:space="preserve"> ROUND((J3399-L3399)/86400, 0)</f>
        <v>40</v>
      </c>
      <c r="P3399" t="b">
        <v>0</v>
      </c>
      <c r="Q3399">
        <v>24</v>
      </c>
      <c r="R3399" s="14">
        <f>IFERROR(ROUND(E3399/Q3399,2), "N/A")</f>
        <v>11.67</v>
      </c>
      <c r="S3399" t="b">
        <v>1</v>
      </c>
      <c r="T3399" t="s">
        <v>8275</v>
      </c>
      <c r="U3399" t="s">
        <v>8276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s="12">
        <f>ROUND(E3400/D3400, 0)</f>
        <v>1</v>
      </c>
      <c r="G3400" t="s">
        <v>8218</v>
      </c>
      <c r="H3400" t="s">
        <v>8223</v>
      </c>
      <c r="I3400" t="s">
        <v>8245</v>
      </c>
      <c r="J3400">
        <v>1416589200</v>
      </c>
      <c r="K3400" s="9">
        <f>(J3400/86400) + DATE(1970,1,1)</f>
        <v>41964.708333333328</v>
      </c>
      <c r="L3400">
        <v>1414605776</v>
      </c>
      <c r="M3400" s="9">
        <f>(L3400/86400) + DATE(1970,1,1)</f>
        <v>41941.752037037033</v>
      </c>
      <c r="N3400" s="18">
        <f>YEAR(M3400)</f>
        <v>2014</v>
      </c>
      <c r="O3400" s="18">
        <f xml:space="preserve"> ROUND((J3400-L3400)/86400, 0)</f>
        <v>23</v>
      </c>
      <c r="P3400" t="b">
        <v>0</v>
      </c>
      <c r="Q3400">
        <v>65</v>
      </c>
      <c r="R3400" s="14">
        <f>IFERROR(ROUND(E3400/Q3400,2), "N/A")</f>
        <v>68.349999999999994</v>
      </c>
      <c r="S3400" t="b">
        <v>1</v>
      </c>
      <c r="T3400" t="s">
        <v>8275</v>
      </c>
      <c r="U3400" t="s">
        <v>8276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s="12">
        <f>ROUND(E3401/D3401, 0)</f>
        <v>1</v>
      </c>
      <c r="G3401" t="s">
        <v>8218</v>
      </c>
      <c r="H3401" t="s">
        <v>8224</v>
      </c>
      <c r="I3401" t="s">
        <v>8246</v>
      </c>
      <c r="J3401">
        <v>1424556325</v>
      </c>
      <c r="K3401" s="9">
        <f>(J3401/86400) + DATE(1970,1,1)</f>
        <v>42056.920428240745</v>
      </c>
      <c r="L3401">
        <v>1421964325</v>
      </c>
      <c r="M3401" s="9">
        <f>(L3401/86400) + DATE(1970,1,1)</f>
        <v>42026.920428240745</v>
      </c>
      <c r="N3401" s="18">
        <f>YEAR(M3401)</f>
        <v>2015</v>
      </c>
      <c r="O3401" s="18">
        <f xml:space="preserve"> ROUND((J3401-L3401)/86400, 0)</f>
        <v>30</v>
      </c>
      <c r="P3401" t="b">
        <v>0</v>
      </c>
      <c r="Q3401">
        <v>46</v>
      </c>
      <c r="R3401" s="14">
        <f>IFERROR(ROUND(E3401/Q3401,2), "N/A")</f>
        <v>27.07</v>
      </c>
      <c r="S3401" t="b">
        <v>1</v>
      </c>
      <c r="T3401" t="s">
        <v>8275</v>
      </c>
      <c r="U3401" t="s">
        <v>8276</v>
      </c>
    </row>
    <row r="3402" spans="1:21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s="12">
        <f>ROUND(E3402/D3402, 0)</f>
        <v>1</v>
      </c>
      <c r="G3402" t="s">
        <v>8218</v>
      </c>
      <c r="H3402" t="s">
        <v>8223</v>
      </c>
      <c r="I3402" t="s">
        <v>8245</v>
      </c>
      <c r="J3402">
        <v>1409266414</v>
      </c>
      <c r="K3402" s="9">
        <f>(J3402/86400) + DATE(1970,1,1)</f>
        <v>41879.953865740739</v>
      </c>
      <c r="L3402">
        <v>1405378414</v>
      </c>
      <c r="M3402" s="9">
        <f>(L3402/86400) + DATE(1970,1,1)</f>
        <v>41834.953865740739</v>
      </c>
      <c r="N3402" s="18">
        <f>YEAR(M3402)</f>
        <v>2014</v>
      </c>
      <c r="O3402" s="18">
        <f xml:space="preserve"> ROUND((J3402-L3402)/86400, 0)</f>
        <v>45</v>
      </c>
      <c r="P3402" t="b">
        <v>0</v>
      </c>
      <c r="Q3402">
        <v>85</v>
      </c>
      <c r="R3402" s="14">
        <f>IFERROR(ROUND(E3402/Q3402,2), "N/A")</f>
        <v>118.13</v>
      </c>
      <c r="S3402" t="b">
        <v>1</v>
      </c>
      <c r="T3402" t="s">
        <v>8275</v>
      </c>
      <c r="U3402" t="s">
        <v>8276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s="12">
        <f>ROUND(E3403/D3403, 0)</f>
        <v>1</v>
      </c>
      <c r="G3403" t="s">
        <v>8218</v>
      </c>
      <c r="H3403" t="s">
        <v>8224</v>
      </c>
      <c r="I3403" t="s">
        <v>8246</v>
      </c>
      <c r="J3403">
        <v>1438968146</v>
      </c>
      <c r="K3403" s="9">
        <f>(J3403/86400) + DATE(1970,1,1)</f>
        <v>42223.723912037036</v>
      </c>
      <c r="L3403">
        <v>1436376146</v>
      </c>
      <c r="M3403" s="9">
        <f>(L3403/86400) + DATE(1970,1,1)</f>
        <v>42193.723912037036</v>
      </c>
      <c r="N3403" s="18">
        <f>YEAR(M3403)</f>
        <v>2015</v>
      </c>
      <c r="O3403" s="18">
        <f xml:space="preserve"> ROUND((J3403-L3403)/86400, 0)</f>
        <v>30</v>
      </c>
      <c r="P3403" t="b">
        <v>0</v>
      </c>
      <c r="Q3403">
        <v>66</v>
      </c>
      <c r="R3403" s="14">
        <f>IFERROR(ROUND(E3403/Q3403,2), "N/A")</f>
        <v>44.76</v>
      </c>
      <c r="S3403" t="b">
        <v>1</v>
      </c>
      <c r="T3403" t="s">
        <v>8275</v>
      </c>
      <c r="U3403" t="s">
        <v>8276</v>
      </c>
    </row>
    <row r="3404" spans="1:21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s="12">
        <f>ROUND(E3404/D3404, 0)</f>
        <v>1</v>
      </c>
      <c r="G3404" t="s">
        <v>8218</v>
      </c>
      <c r="H3404" t="s">
        <v>8223</v>
      </c>
      <c r="I3404" t="s">
        <v>8245</v>
      </c>
      <c r="J3404">
        <v>1447295460</v>
      </c>
      <c r="K3404" s="9">
        <f>(J3404/86400) + DATE(1970,1,1)</f>
        <v>42320.104861111111</v>
      </c>
      <c r="L3404">
        <v>1444747843</v>
      </c>
      <c r="M3404" s="9">
        <f>(L3404/86400) + DATE(1970,1,1)</f>
        <v>42290.61855324074</v>
      </c>
      <c r="N3404" s="18">
        <f>YEAR(M3404)</f>
        <v>2015</v>
      </c>
      <c r="O3404" s="18">
        <f xml:space="preserve"> ROUND((J3404-L3404)/86400, 0)</f>
        <v>29</v>
      </c>
      <c r="P3404" t="b">
        <v>0</v>
      </c>
      <c r="Q3404">
        <v>165</v>
      </c>
      <c r="R3404" s="14">
        <f>IFERROR(ROUND(E3404/Q3404,2), "N/A")</f>
        <v>99.79</v>
      </c>
      <c r="S3404" t="b">
        <v>1</v>
      </c>
      <c r="T3404" t="s">
        <v>8275</v>
      </c>
      <c r="U3404" t="s">
        <v>8276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s="12">
        <f>ROUND(E3405/D3405, 0)</f>
        <v>1</v>
      </c>
      <c r="G3405" t="s">
        <v>8218</v>
      </c>
      <c r="H3405" t="s">
        <v>8224</v>
      </c>
      <c r="I3405" t="s">
        <v>8246</v>
      </c>
      <c r="J3405">
        <v>1435230324</v>
      </c>
      <c r="K3405" s="9">
        <f>(J3405/86400) + DATE(1970,1,1)</f>
        <v>42180.462083333332</v>
      </c>
      <c r="L3405">
        <v>1432638324</v>
      </c>
      <c r="M3405" s="9">
        <f>(L3405/86400) + DATE(1970,1,1)</f>
        <v>42150.462083333332</v>
      </c>
      <c r="N3405" s="18">
        <f>YEAR(M3405)</f>
        <v>2015</v>
      </c>
      <c r="O3405" s="18">
        <f xml:space="preserve"> ROUND((J3405-L3405)/86400, 0)</f>
        <v>30</v>
      </c>
      <c r="P3405" t="b">
        <v>0</v>
      </c>
      <c r="Q3405">
        <v>17</v>
      </c>
      <c r="R3405" s="14">
        <f>IFERROR(ROUND(E3405/Q3405,2), "N/A")</f>
        <v>117.65</v>
      </c>
      <c r="S3405" t="b">
        <v>1</v>
      </c>
      <c r="T3405" t="s">
        <v>8275</v>
      </c>
      <c r="U3405" t="s">
        <v>8276</v>
      </c>
    </row>
    <row r="3406" spans="1:21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s="12">
        <f>ROUND(E3406/D3406, 0)</f>
        <v>1</v>
      </c>
      <c r="G3406" t="s">
        <v>8218</v>
      </c>
      <c r="H3406" t="s">
        <v>8223</v>
      </c>
      <c r="I3406" t="s">
        <v>8245</v>
      </c>
      <c r="J3406">
        <v>1434542702</v>
      </c>
      <c r="K3406" s="9">
        <f>(J3406/86400) + DATE(1970,1,1)</f>
        <v>42172.503495370373</v>
      </c>
      <c r="L3406">
        <v>1432814702</v>
      </c>
      <c r="M3406" s="9">
        <f>(L3406/86400) + DATE(1970,1,1)</f>
        <v>42152.503495370373</v>
      </c>
      <c r="N3406" s="18">
        <f>YEAR(M3406)</f>
        <v>2015</v>
      </c>
      <c r="O3406" s="18">
        <f xml:space="preserve"> ROUND((J3406-L3406)/86400, 0)</f>
        <v>20</v>
      </c>
      <c r="P3406" t="b">
        <v>0</v>
      </c>
      <c r="Q3406">
        <v>3</v>
      </c>
      <c r="R3406" s="14">
        <f>IFERROR(ROUND(E3406/Q3406,2), "N/A")</f>
        <v>203.33</v>
      </c>
      <c r="S3406" t="b">
        <v>1</v>
      </c>
      <c r="T3406" t="s">
        <v>8275</v>
      </c>
      <c r="U3406" t="s">
        <v>8276</v>
      </c>
    </row>
    <row r="3407" spans="1:21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s="12">
        <f>ROUND(E3407/D3407, 0)</f>
        <v>1</v>
      </c>
      <c r="G3407" t="s">
        <v>8218</v>
      </c>
      <c r="H3407" t="s">
        <v>8224</v>
      </c>
      <c r="I3407" t="s">
        <v>8246</v>
      </c>
      <c r="J3407">
        <v>1456876740</v>
      </c>
      <c r="K3407" s="9">
        <f>(J3407/86400) + DATE(1970,1,1)</f>
        <v>42430.999305555553</v>
      </c>
      <c r="L3407">
        <v>1455063886</v>
      </c>
      <c r="M3407" s="9">
        <f>(L3407/86400) + DATE(1970,1,1)</f>
        <v>42410.017199074078</v>
      </c>
      <c r="N3407" s="18">
        <f>YEAR(M3407)</f>
        <v>2016</v>
      </c>
      <c r="O3407" s="18">
        <f xml:space="preserve"> ROUND((J3407-L3407)/86400, 0)</f>
        <v>21</v>
      </c>
      <c r="P3407" t="b">
        <v>0</v>
      </c>
      <c r="Q3407">
        <v>17</v>
      </c>
      <c r="R3407" s="14">
        <f>IFERROR(ROUND(E3407/Q3407,2), "N/A")</f>
        <v>28.32</v>
      </c>
      <c r="S3407" t="b">
        <v>1</v>
      </c>
      <c r="T3407" t="s">
        <v>8275</v>
      </c>
      <c r="U3407" t="s">
        <v>8276</v>
      </c>
    </row>
    <row r="3408" spans="1:21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s="12">
        <f>ROUND(E3408/D3408, 0)</f>
        <v>1</v>
      </c>
      <c r="G3408" t="s">
        <v>8218</v>
      </c>
      <c r="H3408" t="s">
        <v>8223</v>
      </c>
      <c r="I3408" t="s">
        <v>8245</v>
      </c>
      <c r="J3408">
        <v>1405511376</v>
      </c>
      <c r="K3408" s="9">
        <f>(J3408/86400) + DATE(1970,1,1)</f>
        <v>41836.492777777778</v>
      </c>
      <c r="L3408">
        <v>1401623376</v>
      </c>
      <c r="M3408" s="9">
        <f>(L3408/86400) + DATE(1970,1,1)</f>
        <v>41791.492777777778</v>
      </c>
      <c r="N3408" s="18">
        <f>YEAR(M3408)</f>
        <v>2014</v>
      </c>
      <c r="O3408" s="18">
        <f xml:space="preserve"> ROUND((J3408-L3408)/86400, 0)</f>
        <v>45</v>
      </c>
      <c r="P3408" t="b">
        <v>0</v>
      </c>
      <c r="Q3408">
        <v>91</v>
      </c>
      <c r="R3408" s="14">
        <f>IFERROR(ROUND(E3408/Q3408,2), "N/A")</f>
        <v>110.23</v>
      </c>
      <c r="S3408" t="b">
        <v>1</v>
      </c>
      <c r="T3408" t="s">
        <v>8275</v>
      </c>
      <c r="U3408" t="s">
        <v>8276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s="12">
        <f>ROUND(E3409/D3409, 0)</f>
        <v>1</v>
      </c>
      <c r="G3409" t="s">
        <v>8218</v>
      </c>
      <c r="H3409" t="s">
        <v>8224</v>
      </c>
      <c r="I3409" t="s">
        <v>8246</v>
      </c>
      <c r="J3409">
        <v>1404641289</v>
      </c>
      <c r="K3409" s="9">
        <f>(J3409/86400) + DATE(1970,1,1)</f>
        <v>41826.422326388885</v>
      </c>
      <c r="L3409">
        <v>1402049289</v>
      </c>
      <c r="M3409" s="9">
        <f>(L3409/86400) + DATE(1970,1,1)</f>
        <v>41796.422326388885</v>
      </c>
      <c r="N3409" s="18">
        <f>YEAR(M3409)</f>
        <v>2014</v>
      </c>
      <c r="O3409" s="18">
        <f xml:space="preserve"> ROUND((J3409-L3409)/86400, 0)</f>
        <v>30</v>
      </c>
      <c r="P3409" t="b">
        <v>0</v>
      </c>
      <c r="Q3409">
        <v>67</v>
      </c>
      <c r="R3409" s="14">
        <f>IFERROR(ROUND(E3409/Q3409,2), "N/A")</f>
        <v>31.97</v>
      </c>
      <c r="S3409" t="b">
        <v>1</v>
      </c>
      <c r="T3409" t="s">
        <v>8275</v>
      </c>
      <c r="U3409" t="s">
        <v>8276</v>
      </c>
    </row>
    <row r="3410" spans="1:21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s="12">
        <f>ROUND(E3410/D3410, 0)</f>
        <v>2</v>
      </c>
      <c r="G3410" t="s">
        <v>8218</v>
      </c>
      <c r="H3410" t="s">
        <v>8223</v>
      </c>
      <c r="I3410" t="s">
        <v>8245</v>
      </c>
      <c r="J3410">
        <v>1405727304</v>
      </c>
      <c r="K3410" s="9">
        <f>(J3410/86400) + DATE(1970,1,1)</f>
        <v>41838.991944444446</v>
      </c>
      <c r="L3410">
        <v>1403135304</v>
      </c>
      <c r="M3410" s="9">
        <f>(L3410/86400) + DATE(1970,1,1)</f>
        <v>41808.991944444446</v>
      </c>
      <c r="N3410" s="18">
        <f>YEAR(M3410)</f>
        <v>2014</v>
      </c>
      <c r="O3410" s="18">
        <f xml:space="preserve"> ROUND((J3410-L3410)/86400, 0)</f>
        <v>30</v>
      </c>
      <c r="P3410" t="b">
        <v>0</v>
      </c>
      <c r="Q3410">
        <v>18</v>
      </c>
      <c r="R3410" s="14">
        <f>IFERROR(ROUND(E3410/Q3410,2), "N/A")</f>
        <v>58.61</v>
      </c>
      <c r="S3410" t="b">
        <v>1</v>
      </c>
      <c r="T3410" t="s">
        <v>8275</v>
      </c>
      <c r="U3410" t="s">
        <v>8276</v>
      </c>
    </row>
    <row r="3411" spans="1:21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s="12">
        <f>ROUND(E3411/D3411, 0)</f>
        <v>1</v>
      </c>
      <c r="G3411" t="s">
        <v>8218</v>
      </c>
      <c r="H3411" t="s">
        <v>8224</v>
      </c>
      <c r="I3411" t="s">
        <v>8246</v>
      </c>
      <c r="J3411">
        <v>1469998680</v>
      </c>
      <c r="K3411" s="9">
        <f>(J3411/86400) + DATE(1970,1,1)</f>
        <v>42582.873611111107</v>
      </c>
      <c r="L3411">
        <v>1466710358</v>
      </c>
      <c r="M3411" s="9">
        <f>(L3411/86400) + DATE(1970,1,1)</f>
        <v>42544.814328703702</v>
      </c>
      <c r="N3411" s="18">
        <f>YEAR(M3411)</f>
        <v>2016</v>
      </c>
      <c r="O3411" s="18">
        <f xml:space="preserve"> ROUND((J3411-L3411)/86400, 0)</f>
        <v>38</v>
      </c>
      <c r="P3411" t="b">
        <v>0</v>
      </c>
      <c r="Q3411">
        <v>21</v>
      </c>
      <c r="R3411" s="14">
        <f>IFERROR(ROUND(E3411/Q3411,2), "N/A")</f>
        <v>29.43</v>
      </c>
      <c r="S3411" t="b">
        <v>1</v>
      </c>
      <c r="T3411" t="s">
        <v>8275</v>
      </c>
      <c r="U3411" t="s">
        <v>8276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s="12">
        <f>ROUND(E3412/D3412, 0)</f>
        <v>1</v>
      </c>
      <c r="G3412" t="s">
        <v>8218</v>
      </c>
      <c r="H3412" t="s">
        <v>8223</v>
      </c>
      <c r="I3412" t="s">
        <v>8245</v>
      </c>
      <c r="J3412">
        <v>1465196400</v>
      </c>
      <c r="K3412" s="9">
        <f>(J3412/86400) + DATE(1970,1,1)</f>
        <v>42527.291666666672</v>
      </c>
      <c r="L3412">
        <v>1462841990</v>
      </c>
      <c r="M3412" s="9">
        <f>(L3412/86400) + DATE(1970,1,1)</f>
        <v>42500.041550925926</v>
      </c>
      <c r="N3412" s="18">
        <f>YEAR(M3412)</f>
        <v>2016</v>
      </c>
      <c r="O3412" s="18">
        <f xml:space="preserve"> ROUND((J3412-L3412)/86400, 0)</f>
        <v>27</v>
      </c>
      <c r="P3412" t="b">
        <v>0</v>
      </c>
      <c r="Q3412">
        <v>40</v>
      </c>
      <c r="R3412" s="14">
        <f>IFERROR(ROUND(E3412/Q3412,2), "N/A")</f>
        <v>81.38</v>
      </c>
      <c r="S3412" t="b">
        <v>1</v>
      </c>
      <c r="T3412" t="s">
        <v>8275</v>
      </c>
      <c r="U3412" t="s">
        <v>8276</v>
      </c>
    </row>
    <row r="3413" spans="1:21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s="12">
        <f>ROUND(E3413/D3413, 0)</f>
        <v>1</v>
      </c>
      <c r="G3413" t="s">
        <v>8218</v>
      </c>
      <c r="H3413" t="s">
        <v>8223</v>
      </c>
      <c r="I3413" t="s">
        <v>8245</v>
      </c>
      <c r="J3413">
        <v>1444264372</v>
      </c>
      <c r="K3413" s="9">
        <f>(J3413/86400) + DATE(1970,1,1)</f>
        <v>42285.022824074069</v>
      </c>
      <c r="L3413">
        <v>1442536372</v>
      </c>
      <c r="M3413" s="9">
        <f>(L3413/86400) + DATE(1970,1,1)</f>
        <v>42265.022824074069</v>
      </c>
      <c r="N3413" s="18">
        <f>YEAR(M3413)</f>
        <v>2015</v>
      </c>
      <c r="O3413" s="18">
        <f xml:space="preserve"> ROUND((J3413-L3413)/86400, 0)</f>
        <v>20</v>
      </c>
      <c r="P3413" t="b">
        <v>0</v>
      </c>
      <c r="Q3413">
        <v>78</v>
      </c>
      <c r="R3413" s="14">
        <f>IFERROR(ROUND(E3413/Q3413,2), "N/A")</f>
        <v>199.17</v>
      </c>
      <c r="S3413" t="b">
        <v>1</v>
      </c>
      <c r="T3413" t="s">
        <v>8275</v>
      </c>
      <c r="U3413" t="s">
        <v>8276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s="12">
        <f>ROUND(E3414/D3414, 0)</f>
        <v>1</v>
      </c>
      <c r="G3414" t="s">
        <v>8218</v>
      </c>
      <c r="H3414" t="s">
        <v>8224</v>
      </c>
      <c r="I3414" t="s">
        <v>8246</v>
      </c>
      <c r="J3414">
        <v>1411858862</v>
      </c>
      <c r="K3414" s="9">
        <f>(J3414/86400) + DATE(1970,1,1)</f>
        <v>41909.959050925929</v>
      </c>
      <c r="L3414">
        <v>1409266862</v>
      </c>
      <c r="M3414" s="9">
        <f>(L3414/86400) + DATE(1970,1,1)</f>
        <v>41879.959050925929</v>
      </c>
      <c r="N3414" s="18">
        <f>YEAR(M3414)</f>
        <v>2014</v>
      </c>
      <c r="O3414" s="18">
        <f xml:space="preserve"> ROUND((J3414-L3414)/86400, 0)</f>
        <v>30</v>
      </c>
      <c r="P3414" t="b">
        <v>0</v>
      </c>
      <c r="Q3414">
        <v>26</v>
      </c>
      <c r="R3414" s="14">
        <f>IFERROR(ROUND(E3414/Q3414,2), "N/A")</f>
        <v>115.38</v>
      </c>
      <c r="S3414" t="b">
        <v>1</v>
      </c>
      <c r="T3414" t="s">
        <v>8275</v>
      </c>
      <c r="U3414" t="s">
        <v>8276</v>
      </c>
    </row>
    <row r="3415" spans="1:21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s="12">
        <f>ROUND(E3415/D3415, 0)</f>
        <v>1</v>
      </c>
      <c r="G3415" t="s">
        <v>8218</v>
      </c>
      <c r="H3415" t="s">
        <v>8223</v>
      </c>
      <c r="I3415" t="s">
        <v>8245</v>
      </c>
      <c r="J3415">
        <v>1425099540</v>
      </c>
      <c r="K3415" s="9">
        <f>(J3415/86400) + DATE(1970,1,1)</f>
        <v>42063.207638888889</v>
      </c>
      <c r="L3415">
        <v>1424280938</v>
      </c>
      <c r="M3415" s="9">
        <f>(L3415/86400) + DATE(1970,1,1)</f>
        <v>42053.733078703706</v>
      </c>
      <c r="N3415" s="18">
        <f>YEAR(M3415)</f>
        <v>2015</v>
      </c>
      <c r="O3415" s="18">
        <f xml:space="preserve"> ROUND((J3415-L3415)/86400, 0)</f>
        <v>9</v>
      </c>
      <c r="P3415" t="b">
        <v>0</v>
      </c>
      <c r="Q3415">
        <v>14</v>
      </c>
      <c r="R3415" s="14">
        <f>IFERROR(ROUND(E3415/Q3415,2), "N/A")</f>
        <v>46.43</v>
      </c>
      <c r="S3415" t="b">
        <v>1</v>
      </c>
      <c r="T3415" t="s">
        <v>8275</v>
      </c>
      <c r="U3415" t="s">
        <v>8276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s="12">
        <f>ROUND(E3416/D3416, 0)</f>
        <v>1</v>
      </c>
      <c r="G3416" t="s">
        <v>8218</v>
      </c>
      <c r="H3416" t="s">
        <v>8223</v>
      </c>
      <c r="I3416" t="s">
        <v>8245</v>
      </c>
      <c r="J3416">
        <v>1480579140</v>
      </c>
      <c r="K3416" s="9">
        <f>(J3416/86400) + DATE(1970,1,1)</f>
        <v>42705.332638888889</v>
      </c>
      <c r="L3416">
        <v>1478030325</v>
      </c>
      <c r="M3416" s="9">
        <f>(L3416/86400) + DATE(1970,1,1)</f>
        <v>42675.832465277781</v>
      </c>
      <c r="N3416" s="18">
        <f>YEAR(M3416)</f>
        <v>2016</v>
      </c>
      <c r="O3416" s="18">
        <f xml:space="preserve"> ROUND((J3416-L3416)/86400, 0)</f>
        <v>30</v>
      </c>
      <c r="P3416" t="b">
        <v>0</v>
      </c>
      <c r="Q3416">
        <v>44</v>
      </c>
      <c r="R3416" s="14">
        <f>IFERROR(ROUND(E3416/Q3416,2), "N/A")</f>
        <v>70.569999999999993</v>
      </c>
      <c r="S3416" t="b">
        <v>1</v>
      </c>
      <c r="T3416" t="s">
        <v>8275</v>
      </c>
      <c r="U3416" t="s">
        <v>8276</v>
      </c>
    </row>
    <row r="3417" spans="1:21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s="12">
        <f>ROUND(E3417/D3417, 0)</f>
        <v>1</v>
      </c>
      <c r="G3417" t="s">
        <v>8218</v>
      </c>
      <c r="H3417" t="s">
        <v>8223</v>
      </c>
      <c r="I3417" t="s">
        <v>8245</v>
      </c>
      <c r="J3417">
        <v>1460935800</v>
      </c>
      <c r="K3417" s="9">
        <f>(J3417/86400) + DATE(1970,1,1)</f>
        <v>42477.979166666672</v>
      </c>
      <c r="L3417">
        <v>1459999656</v>
      </c>
      <c r="M3417" s="9">
        <f>(L3417/86400) + DATE(1970,1,1)</f>
        <v>42467.144166666665</v>
      </c>
      <c r="N3417" s="18">
        <f>YEAR(M3417)</f>
        <v>2016</v>
      </c>
      <c r="O3417" s="18">
        <f xml:space="preserve"> ROUND((J3417-L3417)/86400, 0)</f>
        <v>11</v>
      </c>
      <c r="P3417" t="b">
        <v>0</v>
      </c>
      <c r="Q3417">
        <v>9</v>
      </c>
      <c r="R3417" s="14">
        <f>IFERROR(ROUND(E3417/Q3417,2), "N/A")</f>
        <v>22.22</v>
      </c>
      <c r="S3417" t="b">
        <v>1</v>
      </c>
      <c r="T3417" t="s">
        <v>8275</v>
      </c>
      <c r="U3417" t="s">
        <v>8276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s="12">
        <f>ROUND(E3418/D3418, 0)</f>
        <v>1</v>
      </c>
      <c r="G3418" t="s">
        <v>8218</v>
      </c>
      <c r="H3418" t="s">
        <v>8224</v>
      </c>
      <c r="I3418" t="s">
        <v>8246</v>
      </c>
      <c r="J3418">
        <v>1429813800</v>
      </c>
      <c r="K3418" s="9">
        <f>(J3418/86400) + DATE(1970,1,1)</f>
        <v>42117.770833333328</v>
      </c>
      <c r="L3418">
        <v>1427363645</v>
      </c>
      <c r="M3418" s="9">
        <f>(L3418/86400) + DATE(1970,1,1)</f>
        <v>42089.412557870368</v>
      </c>
      <c r="N3418" s="18">
        <f>YEAR(M3418)</f>
        <v>2015</v>
      </c>
      <c r="O3418" s="18">
        <f xml:space="preserve"> ROUND((J3418-L3418)/86400, 0)</f>
        <v>28</v>
      </c>
      <c r="P3418" t="b">
        <v>0</v>
      </c>
      <c r="Q3418">
        <v>30</v>
      </c>
      <c r="R3418" s="14">
        <f>IFERROR(ROUND(E3418/Q3418,2), "N/A")</f>
        <v>159.47</v>
      </c>
      <c r="S3418" t="b">
        <v>1</v>
      </c>
      <c r="T3418" t="s">
        <v>8275</v>
      </c>
      <c r="U3418" t="s">
        <v>8276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s="12">
        <f>ROUND(E3419/D3419, 0)</f>
        <v>1</v>
      </c>
      <c r="G3419" t="s">
        <v>8218</v>
      </c>
      <c r="H3419" t="s">
        <v>8223</v>
      </c>
      <c r="I3419" t="s">
        <v>8245</v>
      </c>
      <c r="J3419">
        <v>1414284180</v>
      </c>
      <c r="K3419" s="9">
        <f>(J3419/86400) + DATE(1970,1,1)</f>
        <v>41938.029861111107</v>
      </c>
      <c r="L3419">
        <v>1410558948</v>
      </c>
      <c r="M3419" s="9">
        <f>(L3419/86400) + DATE(1970,1,1)</f>
        <v>41894.91375</v>
      </c>
      <c r="N3419" s="18">
        <f>YEAR(M3419)</f>
        <v>2014</v>
      </c>
      <c r="O3419" s="18">
        <f xml:space="preserve"> ROUND((J3419-L3419)/86400, 0)</f>
        <v>43</v>
      </c>
      <c r="P3419" t="b">
        <v>0</v>
      </c>
      <c r="Q3419">
        <v>45</v>
      </c>
      <c r="R3419" s="14">
        <f>IFERROR(ROUND(E3419/Q3419,2), "N/A")</f>
        <v>37.78</v>
      </c>
      <c r="S3419" t="b">
        <v>1</v>
      </c>
      <c r="T3419" t="s">
        <v>8275</v>
      </c>
      <c r="U3419" t="s">
        <v>8276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s="12">
        <f>ROUND(E3420/D3420, 0)</f>
        <v>1</v>
      </c>
      <c r="G3420" t="s">
        <v>8218</v>
      </c>
      <c r="H3420" t="s">
        <v>8223</v>
      </c>
      <c r="I3420" t="s">
        <v>8245</v>
      </c>
      <c r="J3420">
        <v>1400875307</v>
      </c>
      <c r="K3420" s="9">
        <f>(J3420/86400) + DATE(1970,1,1)</f>
        <v>41782.83457175926</v>
      </c>
      <c r="L3420">
        <v>1398283307</v>
      </c>
      <c r="M3420" s="9">
        <f>(L3420/86400) + DATE(1970,1,1)</f>
        <v>41752.83457175926</v>
      </c>
      <c r="N3420" s="18">
        <f>YEAR(M3420)</f>
        <v>2014</v>
      </c>
      <c r="O3420" s="18">
        <f xml:space="preserve"> ROUND((J3420-L3420)/86400, 0)</f>
        <v>30</v>
      </c>
      <c r="P3420" t="b">
        <v>0</v>
      </c>
      <c r="Q3420">
        <v>56</v>
      </c>
      <c r="R3420" s="14">
        <f>IFERROR(ROUND(E3420/Q3420,2), "N/A")</f>
        <v>72.05</v>
      </c>
      <c r="S3420" t="b">
        <v>1</v>
      </c>
      <c r="T3420" t="s">
        <v>8275</v>
      </c>
      <c r="U3420" t="s">
        <v>8276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s="12">
        <f>ROUND(E3421/D3421, 0)</f>
        <v>1</v>
      </c>
      <c r="G3421" t="s">
        <v>8218</v>
      </c>
      <c r="H3421" t="s">
        <v>8240</v>
      </c>
      <c r="I3421" t="s">
        <v>8248</v>
      </c>
      <c r="J3421">
        <v>1459978200</v>
      </c>
      <c r="K3421" s="9">
        <f>(J3421/86400) + DATE(1970,1,1)</f>
        <v>42466.895833333328</v>
      </c>
      <c r="L3421">
        <v>1458416585</v>
      </c>
      <c r="M3421" s="9">
        <f>(L3421/86400) + DATE(1970,1,1)</f>
        <v>42448.821585648147</v>
      </c>
      <c r="N3421" s="18">
        <f>YEAR(M3421)</f>
        <v>2016</v>
      </c>
      <c r="O3421" s="18">
        <f xml:space="preserve"> ROUND((J3421-L3421)/86400, 0)</f>
        <v>18</v>
      </c>
      <c r="P3421" t="b">
        <v>0</v>
      </c>
      <c r="Q3421">
        <v>46</v>
      </c>
      <c r="R3421" s="14">
        <f>IFERROR(ROUND(E3421/Q3421,2), "N/A")</f>
        <v>63.7</v>
      </c>
      <c r="S3421" t="b">
        <v>1</v>
      </c>
      <c r="T3421" t="s">
        <v>8275</v>
      </c>
      <c r="U3421" t="s">
        <v>8276</v>
      </c>
    </row>
    <row r="3422" spans="1:21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s="12">
        <f>ROUND(E3422/D3422, 0)</f>
        <v>1</v>
      </c>
      <c r="G3422" t="s">
        <v>8218</v>
      </c>
      <c r="H3422" t="s">
        <v>8224</v>
      </c>
      <c r="I3422" t="s">
        <v>8246</v>
      </c>
      <c r="J3422">
        <v>1455408000</v>
      </c>
      <c r="K3422" s="9">
        <f>(J3422/86400) + DATE(1970,1,1)</f>
        <v>42414</v>
      </c>
      <c r="L3422">
        <v>1454638202</v>
      </c>
      <c r="M3422" s="9">
        <f>(L3422/86400) + DATE(1970,1,1)</f>
        <v>42405.090300925927</v>
      </c>
      <c r="N3422" s="18">
        <f>YEAR(M3422)</f>
        <v>2016</v>
      </c>
      <c r="O3422" s="18">
        <f xml:space="preserve"> ROUND((J3422-L3422)/86400, 0)</f>
        <v>9</v>
      </c>
      <c r="P3422" t="b">
        <v>0</v>
      </c>
      <c r="Q3422">
        <v>34</v>
      </c>
      <c r="R3422" s="14">
        <f>IFERROR(ROUND(E3422/Q3422,2), "N/A")</f>
        <v>28.41</v>
      </c>
      <c r="S3422" t="b">
        <v>1</v>
      </c>
      <c r="T3422" t="s">
        <v>8275</v>
      </c>
      <c r="U3422" t="s">
        <v>8276</v>
      </c>
    </row>
    <row r="3423" spans="1:21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s="12">
        <f>ROUND(E3423/D3423, 0)</f>
        <v>1</v>
      </c>
      <c r="G3423" t="s">
        <v>8218</v>
      </c>
      <c r="H3423" t="s">
        <v>8223</v>
      </c>
      <c r="I3423" t="s">
        <v>8245</v>
      </c>
      <c r="J3423">
        <v>1425495563</v>
      </c>
      <c r="K3423" s="9">
        <f>(J3423/86400) + DATE(1970,1,1)</f>
        <v>42067.791238425925</v>
      </c>
      <c r="L3423">
        <v>1422903563</v>
      </c>
      <c r="M3423" s="9">
        <f>(L3423/86400) + DATE(1970,1,1)</f>
        <v>42037.791238425925</v>
      </c>
      <c r="N3423" s="18">
        <f>YEAR(M3423)</f>
        <v>2015</v>
      </c>
      <c r="O3423" s="18">
        <f xml:space="preserve"> ROUND((J3423-L3423)/86400, 0)</f>
        <v>30</v>
      </c>
      <c r="P3423" t="b">
        <v>0</v>
      </c>
      <c r="Q3423">
        <v>98</v>
      </c>
      <c r="R3423" s="14">
        <f>IFERROR(ROUND(E3423/Q3423,2), "N/A")</f>
        <v>103.21</v>
      </c>
      <c r="S3423" t="b">
        <v>1</v>
      </c>
      <c r="T3423" t="s">
        <v>8275</v>
      </c>
      <c r="U3423" t="s">
        <v>8276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s="12">
        <f>ROUND(E3424/D3424, 0)</f>
        <v>1</v>
      </c>
      <c r="G3424" t="s">
        <v>8218</v>
      </c>
      <c r="H3424" t="s">
        <v>8224</v>
      </c>
      <c r="I3424" t="s">
        <v>8246</v>
      </c>
      <c r="J3424">
        <v>1450051200</v>
      </c>
      <c r="K3424" s="9">
        <f>(J3424/86400) + DATE(1970,1,1)</f>
        <v>42352</v>
      </c>
      <c r="L3424">
        <v>1447594176</v>
      </c>
      <c r="M3424" s="9">
        <f>(L3424/86400) + DATE(1970,1,1)</f>
        <v>42323.562222222223</v>
      </c>
      <c r="N3424" s="18">
        <f>YEAR(M3424)</f>
        <v>2015</v>
      </c>
      <c r="O3424" s="18">
        <f xml:space="preserve"> ROUND((J3424-L3424)/86400, 0)</f>
        <v>28</v>
      </c>
      <c r="P3424" t="b">
        <v>0</v>
      </c>
      <c r="Q3424">
        <v>46</v>
      </c>
      <c r="R3424" s="14">
        <f>IFERROR(ROUND(E3424/Q3424,2), "N/A")</f>
        <v>71.150000000000006</v>
      </c>
      <c r="S3424" t="b">
        <v>1</v>
      </c>
      <c r="T3424" t="s">
        <v>8275</v>
      </c>
      <c r="U3424" t="s">
        <v>8276</v>
      </c>
    </row>
    <row r="3425" spans="1:21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s="12">
        <f>ROUND(E3425/D3425, 0)</f>
        <v>1</v>
      </c>
      <c r="G3425" t="s">
        <v>8218</v>
      </c>
      <c r="H3425" t="s">
        <v>8223</v>
      </c>
      <c r="I3425" t="s">
        <v>8245</v>
      </c>
      <c r="J3425">
        <v>1429912341</v>
      </c>
      <c r="K3425" s="9">
        <f>(J3425/86400) + DATE(1970,1,1)</f>
        <v>42118.911354166667</v>
      </c>
      <c r="L3425">
        <v>1427320341</v>
      </c>
      <c r="M3425" s="9">
        <f>(L3425/86400) + DATE(1970,1,1)</f>
        <v>42088.911354166667</v>
      </c>
      <c r="N3425" s="18">
        <f>YEAR(M3425)</f>
        <v>2015</v>
      </c>
      <c r="O3425" s="18">
        <f xml:space="preserve"> ROUND((J3425-L3425)/86400, 0)</f>
        <v>30</v>
      </c>
      <c r="P3425" t="b">
        <v>0</v>
      </c>
      <c r="Q3425">
        <v>10</v>
      </c>
      <c r="R3425" s="14">
        <f>IFERROR(ROUND(E3425/Q3425,2), "N/A")</f>
        <v>35</v>
      </c>
      <c r="S3425" t="b">
        <v>1</v>
      </c>
      <c r="T3425" t="s">
        <v>8275</v>
      </c>
      <c r="U3425" t="s">
        <v>8276</v>
      </c>
    </row>
    <row r="3426" spans="1:21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s="12">
        <f>ROUND(E3426/D3426, 0)</f>
        <v>1</v>
      </c>
      <c r="G3426" t="s">
        <v>8218</v>
      </c>
      <c r="H3426" t="s">
        <v>8223</v>
      </c>
      <c r="I3426" t="s">
        <v>8245</v>
      </c>
      <c r="J3426">
        <v>1423119540</v>
      </c>
      <c r="K3426" s="9">
        <f>(J3426/86400) + DATE(1970,1,1)</f>
        <v>42040.290972222225</v>
      </c>
      <c r="L3426">
        <v>1421252084</v>
      </c>
      <c r="M3426" s="9">
        <f>(L3426/86400) + DATE(1970,1,1)</f>
        <v>42018.676898148144</v>
      </c>
      <c r="N3426" s="18">
        <f>YEAR(M3426)</f>
        <v>2015</v>
      </c>
      <c r="O3426" s="18">
        <f xml:space="preserve"> ROUND((J3426-L3426)/86400, 0)</f>
        <v>22</v>
      </c>
      <c r="P3426" t="b">
        <v>0</v>
      </c>
      <c r="Q3426">
        <v>76</v>
      </c>
      <c r="R3426" s="14">
        <f>IFERROR(ROUND(E3426/Q3426,2), "N/A")</f>
        <v>81.78</v>
      </c>
      <c r="S3426" t="b">
        <v>1</v>
      </c>
      <c r="T3426" t="s">
        <v>8275</v>
      </c>
      <c r="U3426" t="s">
        <v>8276</v>
      </c>
    </row>
    <row r="3427" spans="1:21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s="12">
        <f>ROUND(E3427/D3427, 0)</f>
        <v>1</v>
      </c>
      <c r="G3427" t="s">
        <v>8218</v>
      </c>
      <c r="H3427" t="s">
        <v>8223</v>
      </c>
      <c r="I3427" t="s">
        <v>8245</v>
      </c>
      <c r="J3427">
        <v>1412434136</v>
      </c>
      <c r="K3427" s="9">
        <f>(J3427/86400) + DATE(1970,1,1)</f>
        <v>41916.617314814815</v>
      </c>
      <c r="L3427">
        <v>1409669336</v>
      </c>
      <c r="M3427" s="9">
        <f>(L3427/86400) + DATE(1970,1,1)</f>
        <v>41884.617314814815</v>
      </c>
      <c r="N3427" s="18">
        <f>YEAR(M3427)</f>
        <v>2014</v>
      </c>
      <c r="O3427" s="18">
        <f xml:space="preserve"> ROUND((J3427-L3427)/86400, 0)</f>
        <v>32</v>
      </c>
      <c r="P3427" t="b">
        <v>0</v>
      </c>
      <c r="Q3427">
        <v>104</v>
      </c>
      <c r="R3427" s="14">
        <f>IFERROR(ROUND(E3427/Q3427,2), "N/A")</f>
        <v>297.02999999999997</v>
      </c>
      <c r="S3427" t="b">
        <v>1</v>
      </c>
      <c r="T3427" t="s">
        <v>8275</v>
      </c>
      <c r="U3427" t="s">
        <v>8276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s="12">
        <f>ROUND(E3428/D3428, 0)</f>
        <v>1</v>
      </c>
      <c r="G3428" t="s">
        <v>8218</v>
      </c>
      <c r="H3428" t="s">
        <v>8223</v>
      </c>
      <c r="I3428" t="s">
        <v>8245</v>
      </c>
      <c r="J3428">
        <v>1411264800</v>
      </c>
      <c r="K3428" s="9">
        <f>(J3428/86400) + DATE(1970,1,1)</f>
        <v>41903.083333333336</v>
      </c>
      <c r="L3428">
        <v>1409620903</v>
      </c>
      <c r="M3428" s="9">
        <f>(L3428/86400) + DATE(1970,1,1)</f>
        <v>41884.056747685187</v>
      </c>
      <c r="N3428" s="18">
        <f>YEAR(M3428)</f>
        <v>2014</v>
      </c>
      <c r="O3428" s="18">
        <f xml:space="preserve"> ROUND((J3428-L3428)/86400, 0)</f>
        <v>19</v>
      </c>
      <c r="P3428" t="b">
        <v>0</v>
      </c>
      <c r="Q3428">
        <v>87</v>
      </c>
      <c r="R3428" s="14">
        <f>IFERROR(ROUND(E3428/Q3428,2), "N/A")</f>
        <v>46.61</v>
      </c>
      <c r="S3428" t="b">
        <v>1</v>
      </c>
      <c r="T3428" t="s">
        <v>8275</v>
      </c>
      <c r="U3428" t="s">
        <v>8276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s="12">
        <f>ROUND(E3429/D3429, 0)</f>
        <v>1</v>
      </c>
      <c r="G3429" t="s">
        <v>8218</v>
      </c>
      <c r="H3429" t="s">
        <v>8224</v>
      </c>
      <c r="I3429" t="s">
        <v>8246</v>
      </c>
      <c r="J3429">
        <v>1404314952</v>
      </c>
      <c r="K3429" s="9">
        <f>(J3429/86400) + DATE(1970,1,1)</f>
        <v>41822.645277777774</v>
      </c>
      <c r="L3429">
        <v>1401722952</v>
      </c>
      <c r="M3429" s="9">
        <f>(L3429/86400) + DATE(1970,1,1)</f>
        <v>41792.645277777774</v>
      </c>
      <c r="N3429" s="18">
        <f>YEAR(M3429)</f>
        <v>2014</v>
      </c>
      <c r="O3429" s="18">
        <f xml:space="preserve"> ROUND((J3429-L3429)/86400, 0)</f>
        <v>30</v>
      </c>
      <c r="P3429" t="b">
        <v>0</v>
      </c>
      <c r="Q3429">
        <v>29</v>
      </c>
      <c r="R3429" s="14">
        <f>IFERROR(ROUND(E3429/Q3429,2), "N/A")</f>
        <v>51.72</v>
      </c>
      <c r="S3429" t="b">
        <v>1</v>
      </c>
      <c r="T3429" t="s">
        <v>8275</v>
      </c>
      <c r="U3429" t="s">
        <v>8276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s="12">
        <f>ROUND(E3430/D3430, 0)</f>
        <v>1</v>
      </c>
      <c r="G3430" t="s">
        <v>8218</v>
      </c>
      <c r="H3430" t="s">
        <v>8224</v>
      </c>
      <c r="I3430" t="s">
        <v>8246</v>
      </c>
      <c r="J3430">
        <v>1425142800</v>
      </c>
      <c r="K3430" s="9">
        <f>(J3430/86400) + DATE(1970,1,1)</f>
        <v>42063.708333333328</v>
      </c>
      <c r="L3430">
        <v>1422983847</v>
      </c>
      <c r="M3430" s="9">
        <f>(L3430/86400) + DATE(1970,1,1)</f>
        <v>42038.720451388886</v>
      </c>
      <c r="N3430" s="18">
        <f>YEAR(M3430)</f>
        <v>2015</v>
      </c>
      <c r="O3430" s="18">
        <f xml:space="preserve"> ROUND((J3430-L3430)/86400, 0)</f>
        <v>25</v>
      </c>
      <c r="P3430" t="b">
        <v>0</v>
      </c>
      <c r="Q3430">
        <v>51</v>
      </c>
      <c r="R3430" s="14">
        <f>IFERROR(ROUND(E3430/Q3430,2), "N/A")</f>
        <v>40.29</v>
      </c>
      <c r="S3430" t="b">
        <v>1</v>
      </c>
      <c r="T3430" t="s">
        <v>8275</v>
      </c>
      <c r="U3430" t="s">
        <v>8276</v>
      </c>
    </row>
    <row r="3431" spans="1:21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s="12">
        <f>ROUND(E3431/D3431, 0)</f>
        <v>1</v>
      </c>
      <c r="G3431" t="s">
        <v>8218</v>
      </c>
      <c r="H3431" t="s">
        <v>8224</v>
      </c>
      <c r="I3431" t="s">
        <v>8246</v>
      </c>
      <c r="J3431">
        <v>1478046661</v>
      </c>
      <c r="K3431" s="9">
        <f>(J3431/86400) + DATE(1970,1,1)</f>
        <v>42676.021539351852</v>
      </c>
      <c r="L3431">
        <v>1476837061</v>
      </c>
      <c r="M3431" s="9">
        <f>(L3431/86400) + DATE(1970,1,1)</f>
        <v>42662.021539351852</v>
      </c>
      <c r="N3431" s="18">
        <f>YEAR(M3431)</f>
        <v>2016</v>
      </c>
      <c r="O3431" s="18">
        <f xml:space="preserve"> ROUND((J3431-L3431)/86400, 0)</f>
        <v>14</v>
      </c>
      <c r="P3431" t="b">
        <v>0</v>
      </c>
      <c r="Q3431">
        <v>12</v>
      </c>
      <c r="R3431" s="14">
        <f>IFERROR(ROUND(E3431/Q3431,2), "N/A")</f>
        <v>16.25</v>
      </c>
      <c r="S3431" t="b">
        <v>1</v>
      </c>
      <c r="T3431" t="s">
        <v>8275</v>
      </c>
      <c r="U3431" t="s">
        <v>8276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s="12">
        <f>ROUND(E3432/D3432, 0)</f>
        <v>1</v>
      </c>
      <c r="G3432" t="s">
        <v>8218</v>
      </c>
      <c r="H3432" t="s">
        <v>8224</v>
      </c>
      <c r="I3432" t="s">
        <v>8246</v>
      </c>
      <c r="J3432">
        <v>1406760101</v>
      </c>
      <c r="K3432" s="9">
        <f>(J3432/86400) + DATE(1970,1,1)</f>
        <v>41850.945613425924</v>
      </c>
      <c r="L3432">
        <v>1404168101</v>
      </c>
      <c r="M3432" s="9">
        <f>(L3432/86400) + DATE(1970,1,1)</f>
        <v>41820.945613425924</v>
      </c>
      <c r="N3432" s="18">
        <f>YEAR(M3432)</f>
        <v>2014</v>
      </c>
      <c r="O3432" s="18">
        <f xml:space="preserve"> ROUND((J3432-L3432)/86400, 0)</f>
        <v>30</v>
      </c>
      <c r="P3432" t="b">
        <v>0</v>
      </c>
      <c r="Q3432">
        <v>72</v>
      </c>
      <c r="R3432" s="14">
        <f>IFERROR(ROUND(E3432/Q3432,2), "N/A")</f>
        <v>30.15</v>
      </c>
      <c r="S3432" t="b">
        <v>1</v>
      </c>
      <c r="T3432" t="s">
        <v>8275</v>
      </c>
      <c r="U3432" t="s">
        <v>8276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s="12">
        <f>ROUND(E3433/D3433, 0)</f>
        <v>1</v>
      </c>
      <c r="G3433" t="s">
        <v>8218</v>
      </c>
      <c r="H3433" t="s">
        <v>8223</v>
      </c>
      <c r="I3433" t="s">
        <v>8245</v>
      </c>
      <c r="J3433">
        <v>1408383153</v>
      </c>
      <c r="K3433" s="9">
        <f>(J3433/86400) + DATE(1970,1,1)</f>
        <v>41869.730937500004</v>
      </c>
      <c r="L3433">
        <v>1405791153</v>
      </c>
      <c r="M3433" s="9">
        <f>(L3433/86400) + DATE(1970,1,1)</f>
        <v>41839.730937500004</v>
      </c>
      <c r="N3433" s="18">
        <f>YEAR(M3433)</f>
        <v>2014</v>
      </c>
      <c r="O3433" s="18">
        <f xml:space="preserve"> ROUND((J3433-L3433)/86400, 0)</f>
        <v>30</v>
      </c>
      <c r="P3433" t="b">
        <v>0</v>
      </c>
      <c r="Q3433">
        <v>21</v>
      </c>
      <c r="R3433" s="14">
        <f>IFERROR(ROUND(E3433/Q3433,2), "N/A")</f>
        <v>95.24</v>
      </c>
      <c r="S3433" t="b">
        <v>1</v>
      </c>
      <c r="T3433" t="s">
        <v>8275</v>
      </c>
      <c r="U3433" t="s">
        <v>8276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s="12">
        <f>ROUND(E3434/D3434, 0)</f>
        <v>1</v>
      </c>
      <c r="G3434" t="s">
        <v>8218</v>
      </c>
      <c r="H3434" t="s">
        <v>8223</v>
      </c>
      <c r="I3434" t="s">
        <v>8245</v>
      </c>
      <c r="J3434">
        <v>1454709600</v>
      </c>
      <c r="K3434" s="9">
        <f>(J3434/86400) + DATE(1970,1,1)</f>
        <v>42405.916666666672</v>
      </c>
      <c r="L3434">
        <v>1452520614</v>
      </c>
      <c r="M3434" s="9">
        <f>(L3434/86400) + DATE(1970,1,1)</f>
        <v>42380.581180555557</v>
      </c>
      <c r="N3434" s="18">
        <f>YEAR(M3434)</f>
        <v>2016</v>
      </c>
      <c r="O3434" s="18">
        <f xml:space="preserve"> ROUND((J3434-L3434)/86400, 0)</f>
        <v>25</v>
      </c>
      <c r="P3434" t="b">
        <v>0</v>
      </c>
      <c r="Q3434">
        <v>42</v>
      </c>
      <c r="R3434" s="14">
        <f>IFERROR(ROUND(E3434/Q3434,2), "N/A")</f>
        <v>52.21</v>
      </c>
      <c r="S3434" t="b">
        <v>1</v>
      </c>
      <c r="T3434" t="s">
        <v>8275</v>
      </c>
      <c r="U3434" t="s">
        <v>8276</v>
      </c>
    </row>
    <row r="3435" spans="1:21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s="12">
        <f>ROUND(E3435/D3435, 0)</f>
        <v>1</v>
      </c>
      <c r="G3435" t="s">
        <v>8218</v>
      </c>
      <c r="H3435" t="s">
        <v>8223</v>
      </c>
      <c r="I3435" t="s">
        <v>8245</v>
      </c>
      <c r="J3435">
        <v>1402974000</v>
      </c>
      <c r="K3435" s="9">
        <f>(J3435/86400) + DATE(1970,1,1)</f>
        <v>41807.125</v>
      </c>
      <c r="L3435">
        <v>1400290255</v>
      </c>
      <c r="M3435" s="9">
        <f>(L3435/86400) + DATE(1970,1,1)</f>
        <v>41776.06313657407</v>
      </c>
      <c r="N3435" s="18">
        <f>YEAR(M3435)</f>
        <v>2014</v>
      </c>
      <c r="O3435" s="18">
        <f xml:space="preserve"> ROUND((J3435-L3435)/86400, 0)</f>
        <v>31</v>
      </c>
      <c r="P3435" t="b">
        <v>0</v>
      </c>
      <c r="Q3435">
        <v>71</v>
      </c>
      <c r="R3435" s="14">
        <f>IFERROR(ROUND(E3435/Q3435,2), "N/A")</f>
        <v>134.15</v>
      </c>
      <c r="S3435" t="b">
        <v>1</v>
      </c>
      <c r="T3435" t="s">
        <v>8275</v>
      </c>
      <c r="U3435" t="s">
        <v>8276</v>
      </c>
    </row>
    <row r="3436" spans="1:21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s="12">
        <f>ROUND(E3436/D3436, 0)</f>
        <v>1</v>
      </c>
      <c r="G3436" t="s">
        <v>8218</v>
      </c>
      <c r="H3436" t="s">
        <v>8223</v>
      </c>
      <c r="I3436" t="s">
        <v>8245</v>
      </c>
      <c r="J3436">
        <v>1404983269</v>
      </c>
      <c r="K3436" s="9">
        <f>(J3436/86400) + DATE(1970,1,1)</f>
        <v>41830.380428240736</v>
      </c>
      <c r="L3436">
        <v>1402391269</v>
      </c>
      <c r="M3436" s="9">
        <f>(L3436/86400) + DATE(1970,1,1)</f>
        <v>41800.380428240736</v>
      </c>
      <c r="N3436" s="18">
        <f>YEAR(M3436)</f>
        <v>2014</v>
      </c>
      <c r="O3436" s="18">
        <f xml:space="preserve"> ROUND((J3436-L3436)/86400, 0)</f>
        <v>30</v>
      </c>
      <c r="P3436" t="b">
        <v>0</v>
      </c>
      <c r="Q3436">
        <v>168</v>
      </c>
      <c r="R3436" s="14">
        <f>IFERROR(ROUND(E3436/Q3436,2), "N/A")</f>
        <v>62.83</v>
      </c>
      <c r="S3436" t="b">
        <v>1</v>
      </c>
      <c r="T3436" t="s">
        <v>8275</v>
      </c>
      <c r="U3436" t="s">
        <v>8276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s="12">
        <f>ROUND(E3437/D3437, 0)</f>
        <v>1</v>
      </c>
      <c r="G3437" t="s">
        <v>8218</v>
      </c>
      <c r="H3437" t="s">
        <v>8223</v>
      </c>
      <c r="I3437" t="s">
        <v>8245</v>
      </c>
      <c r="J3437">
        <v>1470538800</v>
      </c>
      <c r="K3437" s="9">
        <f>(J3437/86400) + DATE(1970,1,1)</f>
        <v>42589.125</v>
      </c>
      <c r="L3437">
        <v>1469112493</v>
      </c>
      <c r="M3437" s="9">
        <f>(L3437/86400) + DATE(1970,1,1)</f>
        <v>42572.61681712963</v>
      </c>
      <c r="N3437" s="18">
        <f>YEAR(M3437)</f>
        <v>2016</v>
      </c>
      <c r="O3437" s="18">
        <f xml:space="preserve"> ROUND((J3437-L3437)/86400, 0)</f>
        <v>17</v>
      </c>
      <c r="P3437" t="b">
        <v>0</v>
      </c>
      <c r="Q3437">
        <v>19</v>
      </c>
      <c r="R3437" s="14">
        <f>IFERROR(ROUND(E3437/Q3437,2), "N/A")</f>
        <v>58.95</v>
      </c>
      <c r="S3437" t="b">
        <v>1</v>
      </c>
      <c r="T3437" t="s">
        <v>8275</v>
      </c>
      <c r="U3437" t="s">
        <v>8276</v>
      </c>
    </row>
    <row r="3438" spans="1:21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s="12">
        <f>ROUND(E3438/D3438, 0)</f>
        <v>1</v>
      </c>
      <c r="G3438" t="s">
        <v>8218</v>
      </c>
      <c r="H3438" t="s">
        <v>8223</v>
      </c>
      <c r="I3438" t="s">
        <v>8245</v>
      </c>
      <c r="J3438">
        <v>1408638480</v>
      </c>
      <c r="K3438" s="9">
        <f>(J3438/86400) + DATE(1970,1,1)</f>
        <v>41872.686111111107</v>
      </c>
      <c r="L3438">
        <v>1406811593</v>
      </c>
      <c r="M3438" s="9">
        <f>(L3438/86400) + DATE(1970,1,1)</f>
        <v>41851.541585648149</v>
      </c>
      <c r="N3438" s="18">
        <f>YEAR(M3438)</f>
        <v>2014</v>
      </c>
      <c r="O3438" s="18">
        <f xml:space="preserve"> ROUND((J3438-L3438)/86400, 0)</f>
        <v>21</v>
      </c>
      <c r="P3438" t="b">
        <v>0</v>
      </c>
      <c r="Q3438">
        <v>37</v>
      </c>
      <c r="R3438" s="14">
        <f>IFERROR(ROUND(E3438/Q3438,2), "N/A")</f>
        <v>143.11000000000001</v>
      </c>
      <c r="S3438" t="b">
        <v>1</v>
      </c>
      <c r="T3438" t="s">
        <v>8275</v>
      </c>
      <c r="U3438" t="s">
        <v>8276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s="12">
        <f>ROUND(E3439/D3439, 0)</f>
        <v>1</v>
      </c>
      <c r="G3439" t="s">
        <v>8218</v>
      </c>
      <c r="H3439" t="s">
        <v>8223</v>
      </c>
      <c r="I3439" t="s">
        <v>8245</v>
      </c>
      <c r="J3439">
        <v>1440003820</v>
      </c>
      <c r="K3439" s="9">
        <f>(J3439/86400) + DATE(1970,1,1)</f>
        <v>42235.710879629631</v>
      </c>
      <c r="L3439">
        <v>1437411820</v>
      </c>
      <c r="M3439" s="9">
        <f>(L3439/86400) + DATE(1970,1,1)</f>
        <v>42205.710879629631</v>
      </c>
      <c r="N3439" s="18">
        <f>YEAR(M3439)</f>
        <v>2015</v>
      </c>
      <c r="O3439" s="18">
        <f xml:space="preserve"> ROUND((J3439-L3439)/86400, 0)</f>
        <v>30</v>
      </c>
      <c r="P3439" t="b">
        <v>0</v>
      </c>
      <c r="Q3439">
        <v>36</v>
      </c>
      <c r="R3439" s="14">
        <f>IFERROR(ROUND(E3439/Q3439,2), "N/A")</f>
        <v>84.17</v>
      </c>
      <c r="S3439" t="b">
        <v>1</v>
      </c>
      <c r="T3439" t="s">
        <v>8275</v>
      </c>
      <c r="U3439" t="s">
        <v>8276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s="12">
        <f>ROUND(E3440/D3440, 0)</f>
        <v>1</v>
      </c>
      <c r="G3440" t="s">
        <v>8218</v>
      </c>
      <c r="H3440" t="s">
        <v>8224</v>
      </c>
      <c r="I3440" t="s">
        <v>8246</v>
      </c>
      <c r="J3440">
        <v>1430600400</v>
      </c>
      <c r="K3440" s="9">
        <f>(J3440/86400) + DATE(1970,1,1)</f>
        <v>42126.875</v>
      </c>
      <c r="L3440">
        <v>1428358567</v>
      </c>
      <c r="M3440" s="9">
        <f>(L3440/86400) + DATE(1970,1,1)</f>
        <v>42100.927858796298</v>
      </c>
      <c r="N3440" s="18">
        <f>YEAR(M3440)</f>
        <v>2015</v>
      </c>
      <c r="O3440" s="18">
        <f xml:space="preserve"> ROUND((J3440-L3440)/86400, 0)</f>
        <v>26</v>
      </c>
      <c r="P3440" t="b">
        <v>0</v>
      </c>
      <c r="Q3440">
        <v>14</v>
      </c>
      <c r="R3440" s="14">
        <f>IFERROR(ROUND(E3440/Q3440,2), "N/A")</f>
        <v>186.07</v>
      </c>
      <c r="S3440" t="b">
        <v>1</v>
      </c>
      <c r="T3440" t="s">
        <v>8275</v>
      </c>
      <c r="U3440" t="s">
        <v>8276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s="12">
        <f>ROUND(E3441/D3441, 0)</f>
        <v>1</v>
      </c>
      <c r="G3441" t="s">
        <v>8218</v>
      </c>
      <c r="H3441" t="s">
        <v>8223</v>
      </c>
      <c r="I3441" t="s">
        <v>8245</v>
      </c>
      <c r="J3441">
        <v>1453179540</v>
      </c>
      <c r="K3441" s="9">
        <f>(J3441/86400) + DATE(1970,1,1)</f>
        <v>42388.207638888889</v>
      </c>
      <c r="L3441">
        <v>1452030730</v>
      </c>
      <c r="M3441" s="9">
        <f>(L3441/86400) + DATE(1970,1,1)</f>
        <v>42374.911226851851</v>
      </c>
      <c r="N3441" s="18">
        <f>YEAR(M3441)</f>
        <v>2016</v>
      </c>
      <c r="O3441" s="18">
        <f xml:space="preserve"> ROUND((J3441-L3441)/86400, 0)</f>
        <v>13</v>
      </c>
      <c r="P3441" t="b">
        <v>0</v>
      </c>
      <c r="Q3441">
        <v>18</v>
      </c>
      <c r="R3441" s="14">
        <f>IFERROR(ROUND(E3441/Q3441,2), "N/A")</f>
        <v>89.79</v>
      </c>
      <c r="S3441" t="b">
        <v>1</v>
      </c>
      <c r="T3441" t="s">
        <v>8275</v>
      </c>
      <c r="U3441" t="s">
        <v>8276</v>
      </c>
    </row>
    <row r="3442" spans="1:21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s="12">
        <f>ROUND(E3442/D3442, 0)</f>
        <v>1</v>
      </c>
      <c r="G3442" t="s">
        <v>8218</v>
      </c>
      <c r="H3442" t="s">
        <v>8223</v>
      </c>
      <c r="I3442" t="s">
        <v>8245</v>
      </c>
      <c r="J3442">
        <v>1405095300</v>
      </c>
      <c r="K3442" s="9">
        <f>(J3442/86400) + DATE(1970,1,1)</f>
        <v>41831.677083333336</v>
      </c>
      <c r="L3442">
        <v>1403146628</v>
      </c>
      <c r="M3442" s="9">
        <f>(L3442/86400) + DATE(1970,1,1)</f>
        <v>41809.12300925926</v>
      </c>
      <c r="N3442" s="18">
        <f>YEAR(M3442)</f>
        <v>2014</v>
      </c>
      <c r="O3442" s="18">
        <f xml:space="preserve"> ROUND((J3442-L3442)/86400, 0)</f>
        <v>23</v>
      </c>
      <c r="P3442" t="b">
        <v>0</v>
      </c>
      <c r="Q3442">
        <v>82</v>
      </c>
      <c r="R3442" s="14">
        <f>IFERROR(ROUND(E3442/Q3442,2), "N/A")</f>
        <v>64.16</v>
      </c>
      <c r="S3442" t="b">
        <v>1</v>
      </c>
      <c r="T3442" t="s">
        <v>8275</v>
      </c>
      <c r="U3442" t="s">
        <v>8276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s="12">
        <f>ROUND(E3443/D3443, 0)</f>
        <v>1</v>
      </c>
      <c r="G3443" t="s">
        <v>8218</v>
      </c>
      <c r="H3443" t="s">
        <v>8223</v>
      </c>
      <c r="I3443" t="s">
        <v>8245</v>
      </c>
      <c r="J3443">
        <v>1447445820</v>
      </c>
      <c r="K3443" s="9">
        <f>(J3443/86400) + DATE(1970,1,1)</f>
        <v>42321.845138888893</v>
      </c>
      <c r="L3443">
        <v>1445077121</v>
      </c>
      <c r="M3443" s="9">
        <f>(L3443/86400) + DATE(1970,1,1)</f>
        <v>42294.429641203707</v>
      </c>
      <c r="N3443" s="18">
        <f>YEAR(M3443)</f>
        <v>2015</v>
      </c>
      <c r="O3443" s="18">
        <f xml:space="preserve"> ROUND((J3443-L3443)/86400, 0)</f>
        <v>27</v>
      </c>
      <c r="P3443" t="b">
        <v>0</v>
      </c>
      <c r="Q3443">
        <v>43</v>
      </c>
      <c r="R3443" s="14">
        <f>IFERROR(ROUND(E3443/Q3443,2), "N/A")</f>
        <v>59.65</v>
      </c>
      <c r="S3443" t="b">
        <v>1</v>
      </c>
      <c r="T3443" t="s">
        <v>8275</v>
      </c>
      <c r="U3443" t="s">
        <v>8276</v>
      </c>
    </row>
    <row r="3444" spans="1:21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s="12">
        <f>ROUND(E3444/D3444, 0)</f>
        <v>1</v>
      </c>
      <c r="G3444" t="s">
        <v>8218</v>
      </c>
      <c r="H3444" t="s">
        <v>8223</v>
      </c>
      <c r="I3444" t="s">
        <v>8245</v>
      </c>
      <c r="J3444">
        <v>1433016672</v>
      </c>
      <c r="K3444" s="9">
        <f>(J3444/86400) + DATE(1970,1,1)</f>
        <v>42154.841111111113</v>
      </c>
      <c r="L3444">
        <v>1430424672</v>
      </c>
      <c r="M3444" s="9">
        <f>(L3444/86400) + DATE(1970,1,1)</f>
        <v>42124.841111111113</v>
      </c>
      <c r="N3444" s="18">
        <f>YEAR(M3444)</f>
        <v>2015</v>
      </c>
      <c r="O3444" s="18">
        <f xml:space="preserve"> ROUND((J3444-L3444)/86400, 0)</f>
        <v>30</v>
      </c>
      <c r="P3444" t="b">
        <v>0</v>
      </c>
      <c r="Q3444">
        <v>8</v>
      </c>
      <c r="R3444" s="14">
        <f>IFERROR(ROUND(E3444/Q3444,2), "N/A")</f>
        <v>31.25</v>
      </c>
      <c r="S3444" t="b">
        <v>1</v>
      </c>
      <c r="T3444" t="s">
        <v>8275</v>
      </c>
      <c r="U3444" t="s">
        <v>8276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s="12">
        <f>ROUND(E3445/D3445, 0)</f>
        <v>2</v>
      </c>
      <c r="G3445" t="s">
        <v>8218</v>
      </c>
      <c r="H3445" t="s">
        <v>8223</v>
      </c>
      <c r="I3445" t="s">
        <v>8245</v>
      </c>
      <c r="J3445">
        <v>1410266146</v>
      </c>
      <c r="K3445" s="9">
        <f>(J3445/86400) + DATE(1970,1,1)</f>
        <v>41891.524837962963</v>
      </c>
      <c r="L3445">
        <v>1407674146</v>
      </c>
      <c r="M3445" s="9">
        <f>(L3445/86400) + DATE(1970,1,1)</f>
        <v>41861.524837962963</v>
      </c>
      <c r="N3445" s="18">
        <f>YEAR(M3445)</f>
        <v>2014</v>
      </c>
      <c r="O3445" s="18">
        <f xml:space="preserve"> ROUND((J3445-L3445)/86400, 0)</f>
        <v>30</v>
      </c>
      <c r="P3445" t="b">
        <v>0</v>
      </c>
      <c r="Q3445">
        <v>45</v>
      </c>
      <c r="R3445" s="14">
        <f>IFERROR(ROUND(E3445/Q3445,2), "N/A")</f>
        <v>41.22</v>
      </c>
      <c r="S3445" t="b">
        <v>1</v>
      </c>
      <c r="T3445" t="s">
        <v>8275</v>
      </c>
      <c r="U3445" t="s">
        <v>8276</v>
      </c>
    </row>
    <row r="3446" spans="1:21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s="12">
        <f>ROUND(E3446/D3446, 0)</f>
        <v>3</v>
      </c>
      <c r="G3446" t="s">
        <v>8218</v>
      </c>
      <c r="H3446" t="s">
        <v>8225</v>
      </c>
      <c r="I3446" t="s">
        <v>8247</v>
      </c>
      <c r="J3446">
        <v>1465394340</v>
      </c>
      <c r="K3446" s="9">
        <f>(J3446/86400) + DATE(1970,1,1)</f>
        <v>42529.582638888889</v>
      </c>
      <c r="L3446">
        <v>1464677986</v>
      </c>
      <c r="M3446" s="9">
        <f>(L3446/86400) + DATE(1970,1,1)</f>
        <v>42521.291504629626</v>
      </c>
      <c r="N3446" s="18">
        <f>YEAR(M3446)</f>
        <v>2016</v>
      </c>
      <c r="O3446" s="18">
        <f xml:space="preserve"> ROUND((J3446-L3446)/86400, 0)</f>
        <v>8</v>
      </c>
      <c r="P3446" t="b">
        <v>0</v>
      </c>
      <c r="Q3446">
        <v>20</v>
      </c>
      <c r="R3446" s="14">
        <f>IFERROR(ROUND(E3446/Q3446,2), "N/A")</f>
        <v>43.35</v>
      </c>
      <c r="S3446" t="b">
        <v>1</v>
      </c>
      <c r="T3446" t="s">
        <v>8275</v>
      </c>
      <c r="U3446" t="s">
        <v>8276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s="12">
        <f>ROUND(E3447/D3447, 0)</f>
        <v>1</v>
      </c>
      <c r="G3447" t="s">
        <v>8218</v>
      </c>
      <c r="H3447" t="s">
        <v>8224</v>
      </c>
      <c r="I3447" t="s">
        <v>8246</v>
      </c>
      <c r="J3447">
        <v>1445604236</v>
      </c>
      <c r="K3447" s="9">
        <f>(J3447/86400) + DATE(1970,1,1)</f>
        <v>42300.530509259261</v>
      </c>
      <c r="L3447">
        <v>1443185036</v>
      </c>
      <c r="M3447" s="9">
        <f>(L3447/86400) + DATE(1970,1,1)</f>
        <v>42272.530509259261</v>
      </c>
      <c r="N3447" s="18">
        <f>YEAR(M3447)</f>
        <v>2015</v>
      </c>
      <c r="O3447" s="18">
        <f xml:space="preserve"> ROUND((J3447-L3447)/86400, 0)</f>
        <v>28</v>
      </c>
      <c r="P3447" t="b">
        <v>0</v>
      </c>
      <c r="Q3447">
        <v>31</v>
      </c>
      <c r="R3447" s="14">
        <f>IFERROR(ROUND(E3447/Q3447,2), "N/A")</f>
        <v>64.52</v>
      </c>
      <c r="S3447" t="b">
        <v>1</v>
      </c>
      <c r="T3447" t="s">
        <v>8275</v>
      </c>
      <c r="U3447" t="s">
        <v>8276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s="12">
        <f>ROUND(E3448/D3448, 0)</f>
        <v>1</v>
      </c>
      <c r="G3448" t="s">
        <v>8218</v>
      </c>
      <c r="H3448" t="s">
        <v>8224</v>
      </c>
      <c r="I3448" t="s">
        <v>8246</v>
      </c>
      <c r="J3448">
        <v>1423138800</v>
      </c>
      <c r="K3448" s="9">
        <f>(J3448/86400) + DATE(1970,1,1)</f>
        <v>42040.513888888891</v>
      </c>
      <c r="L3448">
        <v>1421092725</v>
      </c>
      <c r="M3448" s="9">
        <f>(L3448/86400) + DATE(1970,1,1)</f>
        <v>42016.832465277781</v>
      </c>
      <c r="N3448" s="18">
        <f>YEAR(M3448)</f>
        <v>2015</v>
      </c>
      <c r="O3448" s="18">
        <f xml:space="preserve"> ROUND((J3448-L3448)/86400, 0)</f>
        <v>24</v>
      </c>
      <c r="P3448" t="b">
        <v>0</v>
      </c>
      <c r="Q3448">
        <v>25</v>
      </c>
      <c r="R3448" s="14">
        <f>IFERROR(ROUND(E3448/Q3448,2), "N/A")</f>
        <v>43.28</v>
      </c>
      <c r="S3448" t="b">
        <v>1</v>
      </c>
      <c r="T3448" t="s">
        <v>8275</v>
      </c>
      <c r="U3448" t="s">
        <v>8276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s="12">
        <f>ROUND(E3449/D3449, 0)</f>
        <v>1</v>
      </c>
      <c r="G3449" t="s">
        <v>8218</v>
      </c>
      <c r="H3449" t="s">
        <v>8223</v>
      </c>
      <c r="I3449" t="s">
        <v>8245</v>
      </c>
      <c r="J3449">
        <v>1458332412</v>
      </c>
      <c r="K3449" s="9">
        <f>(J3449/86400) + DATE(1970,1,1)</f>
        <v>42447.847361111111</v>
      </c>
      <c r="L3449">
        <v>1454448012</v>
      </c>
      <c r="M3449" s="9">
        <f>(L3449/86400) + DATE(1970,1,1)</f>
        <v>42402.889027777783</v>
      </c>
      <c r="N3449" s="18">
        <f>YEAR(M3449)</f>
        <v>2016</v>
      </c>
      <c r="O3449" s="18">
        <f xml:space="preserve"> ROUND((J3449-L3449)/86400, 0)</f>
        <v>45</v>
      </c>
      <c r="P3449" t="b">
        <v>0</v>
      </c>
      <c r="Q3449">
        <v>14</v>
      </c>
      <c r="R3449" s="14">
        <f>IFERROR(ROUND(E3449/Q3449,2), "N/A")</f>
        <v>77</v>
      </c>
      <c r="S3449" t="b">
        <v>1</v>
      </c>
      <c r="T3449" t="s">
        <v>8275</v>
      </c>
      <c r="U3449" t="s">
        <v>8276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s="12">
        <f>ROUND(E3450/D3450, 0)</f>
        <v>1</v>
      </c>
      <c r="G3450" t="s">
        <v>8218</v>
      </c>
      <c r="H3450" t="s">
        <v>8223</v>
      </c>
      <c r="I3450" t="s">
        <v>8245</v>
      </c>
      <c r="J3450">
        <v>1418784689</v>
      </c>
      <c r="K3450" s="9">
        <f>(J3450/86400) + DATE(1970,1,1)</f>
        <v>41990.119085648148</v>
      </c>
      <c r="L3450">
        <v>1416192689</v>
      </c>
      <c r="M3450" s="9">
        <f>(L3450/86400) + DATE(1970,1,1)</f>
        <v>41960.119085648148</v>
      </c>
      <c r="N3450" s="18">
        <f>YEAR(M3450)</f>
        <v>2014</v>
      </c>
      <c r="O3450" s="18">
        <f xml:space="preserve"> ROUND((J3450-L3450)/86400, 0)</f>
        <v>30</v>
      </c>
      <c r="P3450" t="b">
        <v>0</v>
      </c>
      <c r="Q3450">
        <v>45</v>
      </c>
      <c r="R3450" s="14">
        <f>IFERROR(ROUND(E3450/Q3450,2), "N/A")</f>
        <v>51.22</v>
      </c>
      <c r="S3450" t="b">
        <v>1</v>
      </c>
      <c r="T3450" t="s">
        <v>8275</v>
      </c>
      <c r="U3450" t="s">
        <v>8276</v>
      </c>
    </row>
    <row r="3451" spans="1:21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s="12">
        <f>ROUND(E3451/D3451, 0)</f>
        <v>2</v>
      </c>
      <c r="G3451" t="s">
        <v>8218</v>
      </c>
      <c r="H3451" t="s">
        <v>8223</v>
      </c>
      <c r="I3451" t="s">
        <v>8245</v>
      </c>
      <c r="J3451">
        <v>1468036800</v>
      </c>
      <c r="K3451" s="9">
        <f>(J3451/86400) + DATE(1970,1,1)</f>
        <v>42560.166666666672</v>
      </c>
      <c r="L3451">
        <v>1465607738</v>
      </c>
      <c r="M3451" s="9">
        <f>(L3451/86400) + DATE(1970,1,1)</f>
        <v>42532.052523148144</v>
      </c>
      <c r="N3451" s="18">
        <f>YEAR(M3451)</f>
        <v>2016</v>
      </c>
      <c r="O3451" s="18">
        <f xml:space="preserve"> ROUND((J3451-L3451)/86400, 0)</f>
        <v>28</v>
      </c>
      <c r="P3451" t="b">
        <v>0</v>
      </c>
      <c r="Q3451">
        <v>20</v>
      </c>
      <c r="R3451" s="14">
        <f>IFERROR(ROUND(E3451/Q3451,2), "N/A")</f>
        <v>68.25</v>
      </c>
      <c r="S3451" t="b">
        <v>1</v>
      </c>
      <c r="T3451" t="s">
        <v>8275</v>
      </c>
      <c r="U3451" t="s">
        <v>8276</v>
      </c>
    </row>
    <row r="3452" spans="1:21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s="12">
        <f>ROUND(E3452/D3452, 0)</f>
        <v>2</v>
      </c>
      <c r="G3452" t="s">
        <v>8218</v>
      </c>
      <c r="H3452" t="s">
        <v>8224</v>
      </c>
      <c r="I3452" t="s">
        <v>8246</v>
      </c>
      <c r="J3452">
        <v>1427990071</v>
      </c>
      <c r="K3452" s="9">
        <f>(J3452/86400) + DATE(1970,1,1)</f>
        <v>42096.662858796291</v>
      </c>
      <c r="L3452">
        <v>1422809671</v>
      </c>
      <c r="M3452" s="9">
        <f>(L3452/86400) + DATE(1970,1,1)</f>
        <v>42036.704525462963</v>
      </c>
      <c r="N3452" s="18">
        <f>YEAR(M3452)</f>
        <v>2015</v>
      </c>
      <c r="O3452" s="18">
        <f xml:space="preserve"> ROUND((J3452-L3452)/86400, 0)</f>
        <v>60</v>
      </c>
      <c r="P3452" t="b">
        <v>0</v>
      </c>
      <c r="Q3452">
        <v>39</v>
      </c>
      <c r="R3452" s="14">
        <f>IFERROR(ROUND(E3452/Q3452,2), "N/A")</f>
        <v>19.489999999999998</v>
      </c>
      <c r="S3452" t="b">
        <v>1</v>
      </c>
      <c r="T3452" t="s">
        <v>8275</v>
      </c>
      <c r="U3452" t="s">
        <v>8276</v>
      </c>
    </row>
    <row r="3453" spans="1:21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s="12">
        <f>ROUND(E3453/D3453, 0)</f>
        <v>1</v>
      </c>
      <c r="G3453" t="s">
        <v>8218</v>
      </c>
      <c r="H3453" t="s">
        <v>8223</v>
      </c>
      <c r="I3453" t="s">
        <v>8245</v>
      </c>
      <c r="J3453">
        <v>1429636927</v>
      </c>
      <c r="K3453" s="9">
        <f>(J3453/86400) + DATE(1970,1,1)</f>
        <v>42115.723692129628</v>
      </c>
      <c r="L3453">
        <v>1427304127</v>
      </c>
      <c r="M3453" s="9">
        <f>(L3453/86400) + DATE(1970,1,1)</f>
        <v>42088.723692129628</v>
      </c>
      <c r="N3453" s="18">
        <f>YEAR(M3453)</f>
        <v>2015</v>
      </c>
      <c r="O3453" s="18">
        <f xml:space="preserve"> ROUND((J3453-L3453)/86400, 0)</f>
        <v>27</v>
      </c>
      <c r="P3453" t="b">
        <v>0</v>
      </c>
      <c r="Q3453">
        <v>16</v>
      </c>
      <c r="R3453" s="14">
        <f>IFERROR(ROUND(E3453/Q3453,2), "N/A")</f>
        <v>41.13</v>
      </c>
      <c r="S3453" t="b">
        <v>1</v>
      </c>
      <c r="T3453" t="s">
        <v>8275</v>
      </c>
      <c r="U3453" t="s">
        <v>8276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s="12">
        <f>ROUND(E3454/D3454, 0)</f>
        <v>2</v>
      </c>
      <c r="G3454" t="s">
        <v>8218</v>
      </c>
      <c r="H3454" t="s">
        <v>8223</v>
      </c>
      <c r="I3454" t="s">
        <v>8245</v>
      </c>
      <c r="J3454">
        <v>1406087940</v>
      </c>
      <c r="K3454" s="9">
        <f>(J3454/86400) + DATE(1970,1,1)</f>
        <v>41843.165972222225</v>
      </c>
      <c r="L3454">
        <v>1404141626</v>
      </c>
      <c r="M3454" s="9">
        <f>(L3454/86400) + DATE(1970,1,1)</f>
        <v>41820.639189814814</v>
      </c>
      <c r="N3454" s="18">
        <f>YEAR(M3454)</f>
        <v>2014</v>
      </c>
      <c r="O3454" s="18">
        <f xml:space="preserve"> ROUND((J3454-L3454)/86400, 0)</f>
        <v>23</v>
      </c>
      <c r="P3454" t="b">
        <v>0</v>
      </c>
      <c r="Q3454">
        <v>37</v>
      </c>
      <c r="R3454" s="14">
        <f>IFERROR(ROUND(E3454/Q3454,2), "N/A")</f>
        <v>41.41</v>
      </c>
      <c r="S3454" t="b">
        <v>1</v>
      </c>
      <c r="T3454" t="s">
        <v>8275</v>
      </c>
      <c r="U3454" t="s">
        <v>8276</v>
      </c>
    </row>
    <row r="3455" spans="1:21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s="12">
        <f>ROUND(E3455/D3455, 0)</f>
        <v>1</v>
      </c>
      <c r="G3455" t="s">
        <v>8218</v>
      </c>
      <c r="H3455" t="s">
        <v>8224</v>
      </c>
      <c r="I3455" t="s">
        <v>8246</v>
      </c>
      <c r="J3455">
        <v>1471130956</v>
      </c>
      <c r="K3455" s="9">
        <f>(J3455/86400) + DATE(1970,1,1)</f>
        <v>42595.97865740741</v>
      </c>
      <c r="L3455">
        <v>1465946956</v>
      </c>
      <c r="M3455" s="9">
        <f>(L3455/86400) + DATE(1970,1,1)</f>
        <v>42535.97865740741</v>
      </c>
      <c r="N3455" s="18">
        <f>YEAR(M3455)</f>
        <v>2016</v>
      </c>
      <c r="O3455" s="18">
        <f xml:space="preserve"> ROUND((J3455-L3455)/86400, 0)</f>
        <v>60</v>
      </c>
      <c r="P3455" t="b">
        <v>0</v>
      </c>
      <c r="Q3455">
        <v>14</v>
      </c>
      <c r="R3455" s="14">
        <f>IFERROR(ROUND(E3455/Q3455,2), "N/A")</f>
        <v>27.5</v>
      </c>
      <c r="S3455" t="b">
        <v>1</v>
      </c>
      <c r="T3455" t="s">
        <v>8275</v>
      </c>
      <c r="U3455" t="s">
        <v>8276</v>
      </c>
    </row>
    <row r="3456" spans="1:21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s="12">
        <f>ROUND(E3456/D3456, 0)</f>
        <v>1</v>
      </c>
      <c r="G3456" t="s">
        <v>8218</v>
      </c>
      <c r="H3456" t="s">
        <v>8224</v>
      </c>
      <c r="I3456" t="s">
        <v>8246</v>
      </c>
      <c r="J3456">
        <v>1406825159</v>
      </c>
      <c r="K3456" s="9">
        <f>(J3456/86400) + DATE(1970,1,1)</f>
        <v>41851.698599537034</v>
      </c>
      <c r="L3456">
        <v>1404233159</v>
      </c>
      <c r="M3456" s="9">
        <f>(L3456/86400) + DATE(1970,1,1)</f>
        <v>41821.698599537034</v>
      </c>
      <c r="N3456" s="18">
        <f>YEAR(M3456)</f>
        <v>2014</v>
      </c>
      <c r="O3456" s="18">
        <f xml:space="preserve"> ROUND((J3456-L3456)/86400, 0)</f>
        <v>30</v>
      </c>
      <c r="P3456" t="b">
        <v>0</v>
      </c>
      <c r="Q3456">
        <v>21</v>
      </c>
      <c r="R3456" s="14">
        <f>IFERROR(ROUND(E3456/Q3456,2), "N/A")</f>
        <v>33.57</v>
      </c>
      <c r="S3456" t="b">
        <v>1</v>
      </c>
      <c r="T3456" t="s">
        <v>8275</v>
      </c>
      <c r="U3456" t="s">
        <v>8276</v>
      </c>
    </row>
    <row r="3457" spans="1:21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s="12">
        <f>ROUND(E3457/D3457, 0)</f>
        <v>1</v>
      </c>
      <c r="G3457" t="s">
        <v>8218</v>
      </c>
      <c r="H3457" t="s">
        <v>8223</v>
      </c>
      <c r="I3457" t="s">
        <v>8245</v>
      </c>
      <c r="J3457">
        <v>1476381627</v>
      </c>
      <c r="K3457" s="9">
        <f>(J3457/86400) + DATE(1970,1,1)</f>
        <v>42656.7503125</v>
      </c>
      <c r="L3457">
        <v>1473789627</v>
      </c>
      <c r="M3457" s="9">
        <f>(L3457/86400) + DATE(1970,1,1)</f>
        <v>42626.7503125</v>
      </c>
      <c r="N3457" s="18">
        <f>YEAR(M3457)</f>
        <v>2016</v>
      </c>
      <c r="O3457" s="18">
        <f xml:space="preserve"> ROUND((J3457-L3457)/86400, 0)</f>
        <v>30</v>
      </c>
      <c r="P3457" t="b">
        <v>0</v>
      </c>
      <c r="Q3457">
        <v>69</v>
      </c>
      <c r="R3457" s="14">
        <f>IFERROR(ROUND(E3457/Q3457,2), "N/A")</f>
        <v>145.87</v>
      </c>
      <c r="S3457" t="b">
        <v>1</v>
      </c>
      <c r="T3457" t="s">
        <v>8275</v>
      </c>
      <c r="U3457" t="s">
        <v>8276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s="12">
        <f>ROUND(E3458/D3458, 0)</f>
        <v>2</v>
      </c>
      <c r="G3458" t="s">
        <v>8218</v>
      </c>
      <c r="H3458" t="s">
        <v>8223</v>
      </c>
      <c r="I3458" t="s">
        <v>8245</v>
      </c>
      <c r="J3458">
        <v>1406876340</v>
      </c>
      <c r="K3458" s="9">
        <f>(J3458/86400) + DATE(1970,1,1)</f>
        <v>41852.290972222225</v>
      </c>
      <c r="L3458">
        <v>1404190567</v>
      </c>
      <c r="M3458" s="9">
        <f>(L3458/86400) + DATE(1970,1,1)</f>
        <v>41821.205636574072</v>
      </c>
      <c r="N3458" s="18">
        <f>YEAR(M3458)</f>
        <v>2014</v>
      </c>
      <c r="O3458" s="18">
        <f xml:space="preserve"> ROUND((J3458-L3458)/86400, 0)</f>
        <v>31</v>
      </c>
      <c r="P3458" t="b">
        <v>0</v>
      </c>
      <c r="Q3458">
        <v>16</v>
      </c>
      <c r="R3458" s="14">
        <f>IFERROR(ROUND(E3458/Q3458,2), "N/A")</f>
        <v>358.69</v>
      </c>
      <c r="S3458" t="b">
        <v>1</v>
      </c>
      <c r="T3458" t="s">
        <v>8275</v>
      </c>
      <c r="U3458" t="s">
        <v>8276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s="12">
        <f>ROUND(E3459/D3459, 0)</f>
        <v>1</v>
      </c>
      <c r="G3459" t="s">
        <v>8218</v>
      </c>
      <c r="H3459" t="s">
        <v>8223</v>
      </c>
      <c r="I3459" t="s">
        <v>8245</v>
      </c>
      <c r="J3459">
        <v>1423720740</v>
      </c>
      <c r="K3459" s="9">
        <f>(J3459/86400) + DATE(1970,1,1)</f>
        <v>42047.249305555553</v>
      </c>
      <c r="L3459">
        <v>1421081857</v>
      </c>
      <c r="M3459" s="9">
        <f>(L3459/86400) + DATE(1970,1,1)</f>
        <v>42016.706678240742</v>
      </c>
      <c r="N3459" s="18">
        <f>YEAR(M3459)</f>
        <v>2015</v>
      </c>
      <c r="O3459" s="18">
        <f xml:space="preserve"> ROUND((J3459-L3459)/86400, 0)</f>
        <v>31</v>
      </c>
      <c r="P3459" t="b">
        <v>0</v>
      </c>
      <c r="Q3459">
        <v>55</v>
      </c>
      <c r="R3459" s="14">
        <f>IFERROR(ROUND(E3459/Q3459,2), "N/A")</f>
        <v>50.98</v>
      </c>
      <c r="S3459" t="b">
        <v>1</v>
      </c>
      <c r="T3459" t="s">
        <v>8275</v>
      </c>
      <c r="U3459" t="s">
        <v>8276</v>
      </c>
    </row>
    <row r="3460" spans="1:21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s="12">
        <f>ROUND(E3460/D3460, 0)</f>
        <v>1</v>
      </c>
      <c r="G3460" t="s">
        <v>8218</v>
      </c>
      <c r="H3460" t="s">
        <v>8223</v>
      </c>
      <c r="I3460" t="s">
        <v>8245</v>
      </c>
      <c r="J3460">
        <v>1422937620</v>
      </c>
      <c r="K3460" s="9">
        <f>(J3460/86400) + DATE(1970,1,1)</f>
        <v>42038.185416666667</v>
      </c>
      <c r="L3460">
        <v>1420606303</v>
      </c>
      <c r="M3460" s="9">
        <f>(L3460/86400) + DATE(1970,1,1)</f>
        <v>42011.202581018515</v>
      </c>
      <c r="N3460" s="18">
        <f>YEAR(M3460)</f>
        <v>2015</v>
      </c>
      <c r="O3460" s="18">
        <f xml:space="preserve"> ROUND((J3460-L3460)/86400, 0)</f>
        <v>27</v>
      </c>
      <c r="P3460" t="b">
        <v>0</v>
      </c>
      <c r="Q3460">
        <v>27</v>
      </c>
      <c r="R3460" s="14">
        <f>IFERROR(ROUND(E3460/Q3460,2), "N/A")</f>
        <v>45.04</v>
      </c>
      <c r="S3460" t="b">
        <v>1</v>
      </c>
      <c r="T3460" t="s">
        <v>8275</v>
      </c>
      <c r="U3460" t="s">
        <v>8276</v>
      </c>
    </row>
    <row r="3461" spans="1:21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s="12">
        <f>ROUND(E3461/D3461, 0)</f>
        <v>1</v>
      </c>
      <c r="G3461" t="s">
        <v>8218</v>
      </c>
      <c r="H3461" t="s">
        <v>8224</v>
      </c>
      <c r="I3461" t="s">
        <v>8246</v>
      </c>
      <c r="J3461">
        <v>1463743860</v>
      </c>
      <c r="K3461" s="9">
        <f>(J3461/86400) + DATE(1970,1,1)</f>
        <v>42510.479861111111</v>
      </c>
      <c r="L3461">
        <v>1461151860</v>
      </c>
      <c r="M3461" s="9">
        <f>(L3461/86400) + DATE(1970,1,1)</f>
        <v>42480.479861111111</v>
      </c>
      <c r="N3461" s="18">
        <f>YEAR(M3461)</f>
        <v>2016</v>
      </c>
      <c r="O3461" s="18">
        <f xml:space="preserve"> ROUND((J3461-L3461)/86400, 0)</f>
        <v>30</v>
      </c>
      <c r="P3461" t="b">
        <v>0</v>
      </c>
      <c r="Q3461">
        <v>36</v>
      </c>
      <c r="R3461" s="14">
        <f>IFERROR(ROUND(E3461/Q3461,2), "N/A")</f>
        <v>17.53</v>
      </c>
      <c r="S3461" t="b">
        <v>1</v>
      </c>
      <c r="T3461" t="s">
        <v>8275</v>
      </c>
      <c r="U3461" t="s">
        <v>8276</v>
      </c>
    </row>
    <row r="3462" spans="1:21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s="12">
        <f>ROUND(E3462/D3462, 0)</f>
        <v>2</v>
      </c>
      <c r="G3462" t="s">
        <v>8218</v>
      </c>
      <c r="H3462" t="s">
        <v>8224</v>
      </c>
      <c r="I3462" t="s">
        <v>8246</v>
      </c>
      <c r="J3462">
        <v>1408106352</v>
      </c>
      <c r="K3462" s="9">
        <f>(J3462/86400) + DATE(1970,1,1)</f>
        <v>41866.527222222227</v>
      </c>
      <c r="L3462">
        <v>1406896752</v>
      </c>
      <c r="M3462" s="9">
        <f>(L3462/86400) + DATE(1970,1,1)</f>
        <v>41852.527222222227</v>
      </c>
      <c r="N3462" s="18">
        <f>YEAR(M3462)</f>
        <v>2014</v>
      </c>
      <c r="O3462" s="18">
        <f xml:space="preserve"> ROUND((J3462-L3462)/86400, 0)</f>
        <v>14</v>
      </c>
      <c r="P3462" t="b">
        <v>0</v>
      </c>
      <c r="Q3462">
        <v>19</v>
      </c>
      <c r="R3462" s="14">
        <f>IFERROR(ROUND(E3462/Q3462,2), "N/A")</f>
        <v>50</v>
      </c>
      <c r="S3462" t="b">
        <v>1</v>
      </c>
      <c r="T3462" t="s">
        <v>8275</v>
      </c>
      <c r="U3462" t="s">
        <v>8276</v>
      </c>
    </row>
    <row r="3463" spans="1:21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s="12">
        <f>ROUND(E3463/D3463, 0)</f>
        <v>1</v>
      </c>
      <c r="G3463" t="s">
        <v>8218</v>
      </c>
      <c r="H3463" t="s">
        <v>8223</v>
      </c>
      <c r="I3463" t="s">
        <v>8245</v>
      </c>
      <c r="J3463">
        <v>1477710000</v>
      </c>
      <c r="K3463" s="9">
        <f>(J3463/86400) + DATE(1970,1,1)</f>
        <v>42672.125</v>
      </c>
      <c r="L3463">
        <v>1475248279</v>
      </c>
      <c r="M3463" s="9">
        <f>(L3463/86400) + DATE(1970,1,1)</f>
        <v>42643.632858796293</v>
      </c>
      <c r="N3463" s="18">
        <f>YEAR(M3463)</f>
        <v>2016</v>
      </c>
      <c r="O3463" s="18">
        <f xml:space="preserve"> ROUND((J3463-L3463)/86400, 0)</f>
        <v>28</v>
      </c>
      <c r="P3463" t="b">
        <v>0</v>
      </c>
      <c r="Q3463">
        <v>12</v>
      </c>
      <c r="R3463" s="14">
        <f>IFERROR(ROUND(E3463/Q3463,2), "N/A")</f>
        <v>57.92</v>
      </c>
      <c r="S3463" t="b">
        <v>1</v>
      </c>
      <c r="T3463" t="s">
        <v>8275</v>
      </c>
      <c r="U3463" t="s">
        <v>8276</v>
      </c>
    </row>
    <row r="3464" spans="1:21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s="12">
        <f>ROUND(E3464/D3464, 0)</f>
        <v>2</v>
      </c>
      <c r="G3464" t="s">
        <v>8218</v>
      </c>
      <c r="H3464" t="s">
        <v>8223</v>
      </c>
      <c r="I3464" t="s">
        <v>8245</v>
      </c>
      <c r="J3464">
        <v>1436551200</v>
      </c>
      <c r="K3464" s="9">
        <f>(J3464/86400) + DATE(1970,1,1)</f>
        <v>42195.75</v>
      </c>
      <c r="L3464">
        <v>1435181628</v>
      </c>
      <c r="M3464" s="9">
        <f>(L3464/86400) + DATE(1970,1,1)</f>
        <v>42179.898472222223</v>
      </c>
      <c r="N3464" s="18">
        <f>YEAR(M3464)</f>
        <v>2015</v>
      </c>
      <c r="O3464" s="18">
        <f xml:space="preserve"> ROUND((J3464-L3464)/86400, 0)</f>
        <v>16</v>
      </c>
      <c r="P3464" t="b">
        <v>0</v>
      </c>
      <c r="Q3464">
        <v>17</v>
      </c>
      <c r="R3464" s="14">
        <f>IFERROR(ROUND(E3464/Q3464,2), "N/A")</f>
        <v>29.71</v>
      </c>
      <c r="S3464" t="b">
        <v>1</v>
      </c>
      <c r="T3464" t="s">
        <v>8275</v>
      </c>
      <c r="U3464" t="s">
        <v>8276</v>
      </c>
    </row>
    <row r="3465" spans="1:21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s="12">
        <f>ROUND(E3465/D3465, 0)</f>
        <v>1</v>
      </c>
      <c r="G3465" t="s">
        <v>8218</v>
      </c>
      <c r="H3465" t="s">
        <v>8228</v>
      </c>
      <c r="I3465" t="s">
        <v>8250</v>
      </c>
      <c r="J3465">
        <v>1476158340</v>
      </c>
      <c r="K3465" s="9">
        <f>(J3465/86400) + DATE(1970,1,1)</f>
        <v>42654.165972222225</v>
      </c>
      <c r="L3465">
        <v>1472594585</v>
      </c>
      <c r="M3465" s="9">
        <f>(L3465/86400) + DATE(1970,1,1)</f>
        <v>42612.918807870374</v>
      </c>
      <c r="N3465" s="18">
        <f>YEAR(M3465)</f>
        <v>2016</v>
      </c>
      <c r="O3465" s="18">
        <f xml:space="preserve"> ROUND((J3465-L3465)/86400, 0)</f>
        <v>41</v>
      </c>
      <c r="P3465" t="b">
        <v>0</v>
      </c>
      <c r="Q3465">
        <v>114</v>
      </c>
      <c r="R3465" s="14">
        <f>IFERROR(ROUND(E3465/Q3465,2), "N/A")</f>
        <v>90.68</v>
      </c>
      <c r="S3465" t="b">
        <v>1</v>
      </c>
      <c r="T3465" t="s">
        <v>8275</v>
      </c>
      <c r="U3465" t="s">
        <v>8276</v>
      </c>
    </row>
    <row r="3466" spans="1:21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s="12">
        <f>ROUND(E3466/D3466, 0)</f>
        <v>1</v>
      </c>
      <c r="G3466" t="s">
        <v>8218</v>
      </c>
      <c r="H3466" t="s">
        <v>8223</v>
      </c>
      <c r="I3466" t="s">
        <v>8245</v>
      </c>
      <c r="J3466">
        <v>1471921637</v>
      </c>
      <c r="K3466" s="9">
        <f>(J3466/86400) + DATE(1970,1,1)</f>
        <v>42605.130057870367</v>
      </c>
      <c r="L3466">
        <v>1469329637</v>
      </c>
      <c r="M3466" s="9">
        <f>(L3466/86400) + DATE(1970,1,1)</f>
        <v>42575.130057870367</v>
      </c>
      <c r="N3466" s="18">
        <f>YEAR(M3466)</f>
        <v>2016</v>
      </c>
      <c r="O3466" s="18">
        <f xml:space="preserve"> ROUND((J3466-L3466)/86400, 0)</f>
        <v>30</v>
      </c>
      <c r="P3466" t="b">
        <v>0</v>
      </c>
      <c r="Q3466">
        <v>93</v>
      </c>
      <c r="R3466" s="14">
        <f>IFERROR(ROUND(E3466/Q3466,2), "N/A")</f>
        <v>55.01</v>
      </c>
      <c r="S3466" t="b">
        <v>1</v>
      </c>
      <c r="T3466" t="s">
        <v>8275</v>
      </c>
      <c r="U3466" t="s">
        <v>8276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s="12">
        <f>ROUND(E3467/D3467, 0)</f>
        <v>1</v>
      </c>
      <c r="G3467" t="s">
        <v>8218</v>
      </c>
      <c r="H3467" t="s">
        <v>8224</v>
      </c>
      <c r="I3467" t="s">
        <v>8246</v>
      </c>
      <c r="J3467">
        <v>1439136000</v>
      </c>
      <c r="K3467" s="9">
        <f>(J3467/86400) + DATE(1970,1,1)</f>
        <v>42225.666666666672</v>
      </c>
      <c r="L3467">
        <v>1436972472</v>
      </c>
      <c r="M3467" s="9">
        <f>(L3467/86400) + DATE(1970,1,1)</f>
        <v>42200.625833333332</v>
      </c>
      <c r="N3467" s="18">
        <f>YEAR(M3467)</f>
        <v>2015</v>
      </c>
      <c r="O3467" s="18">
        <f xml:space="preserve"> ROUND((J3467-L3467)/86400, 0)</f>
        <v>25</v>
      </c>
      <c r="P3467" t="b">
        <v>0</v>
      </c>
      <c r="Q3467">
        <v>36</v>
      </c>
      <c r="R3467" s="14">
        <f>IFERROR(ROUND(E3467/Q3467,2), "N/A")</f>
        <v>57.22</v>
      </c>
      <c r="S3467" t="b">
        <v>1</v>
      </c>
      <c r="T3467" t="s">
        <v>8275</v>
      </c>
      <c r="U3467" t="s">
        <v>8276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s="12">
        <f>ROUND(E3468/D3468, 0)</f>
        <v>1</v>
      </c>
      <c r="G3468" t="s">
        <v>8218</v>
      </c>
      <c r="H3468" t="s">
        <v>8223</v>
      </c>
      <c r="I3468" t="s">
        <v>8245</v>
      </c>
      <c r="J3468">
        <v>1461108450</v>
      </c>
      <c r="K3468" s="9">
        <f>(J3468/86400) + DATE(1970,1,1)</f>
        <v>42479.977430555555</v>
      </c>
      <c r="L3468">
        <v>1455928050</v>
      </c>
      <c r="M3468" s="9">
        <f>(L3468/86400) + DATE(1970,1,1)</f>
        <v>42420.019097222219</v>
      </c>
      <c r="N3468" s="18">
        <f>YEAR(M3468)</f>
        <v>2016</v>
      </c>
      <c r="O3468" s="18">
        <f xml:space="preserve"> ROUND((J3468-L3468)/86400, 0)</f>
        <v>60</v>
      </c>
      <c r="P3468" t="b">
        <v>0</v>
      </c>
      <c r="Q3468">
        <v>61</v>
      </c>
      <c r="R3468" s="14">
        <f>IFERROR(ROUND(E3468/Q3468,2), "N/A")</f>
        <v>72.95</v>
      </c>
      <c r="S3468" t="b">
        <v>1</v>
      </c>
      <c r="T3468" t="s">
        <v>8275</v>
      </c>
      <c r="U3468" t="s">
        <v>8276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s="12">
        <f>ROUND(E3469/D3469, 0)</f>
        <v>1</v>
      </c>
      <c r="G3469" t="s">
        <v>8218</v>
      </c>
      <c r="H3469" t="s">
        <v>8223</v>
      </c>
      <c r="I3469" t="s">
        <v>8245</v>
      </c>
      <c r="J3469">
        <v>1426864032</v>
      </c>
      <c r="K3469" s="9">
        <f>(J3469/86400) + DATE(1970,1,1)</f>
        <v>42083.630000000005</v>
      </c>
      <c r="L3469">
        <v>1424275632</v>
      </c>
      <c r="M3469" s="9">
        <f>(L3469/86400) + DATE(1970,1,1)</f>
        <v>42053.671666666662</v>
      </c>
      <c r="N3469" s="18">
        <f>YEAR(M3469)</f>
        <v>2015</v>
      </c>
      <c r="O3469" s="18">
        <f xml:space="preserve"> ROUND((J3469-L3469)/86400, 0)</f>
        <v>30</v>
      </c>
      <c r="P3469" t="b">
        <v>0</v>
      </c>
      <c r="Q3469">
        <v>47</v>
      </c>
      <c r="R3469" s="14">
        <f>IFERROR(ROUND(E3469/Q3469,2), "N/A")</f>
        <v>64.47</v>
      </c>
      <c r="S3469" t="b">
        <v>1</v>
      </c>
      <c r="T3469" t="s">
        <v>8275</v>
      </c>
      <c r="U3469" t="s">
        <v>8276</v>
      </c>
    </row>
    <row r="3470" spans="1:21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s="12">
        <f>ROUND(E3470/D3470, 0)</f>
        <v>1</v>
      </c>
      <c r="G3470" t="s">
        <v>8218</v>
      </c>
      <c r="H3470" t="s">
        <v>8223</v>
      </c>
      <c r="I3470" t="s">
        <v>8245</v>
      </c>
      <c r="J3470">
        <v>1474426800</v>
      </c>
      <c r="K3470" s="9">
        <f>(J3470/86400) + DATE(1970,1,1)</f>
        <v>42634.125</v>
      </c>
      <c r="L3470">
        <v>1471976529</v>
      </c>
      <c r="M3470" s="9">
        <f>(L3470/86400) + DATE(1970,1,1)</f>
        <v>42605.765381944446</v>
      </c>
      <c r="N3470" s="18">
        <f>YEAR(M3470)</f>
        <v>2016</v>
      </c>
      <c r="O3470" s="18">
        <f xml:space="preserve"> ROUND((J3470-L3470)/86400, 0)</f>
        <v>28</v>
      </c>
      <c r="P3470" t="b">
        <v>0</v>
      </c>
      <c r="Q3470">
        <v>17</v>
      </c>
      <c r="R3470" s="14">
        <f>IFERROR(ROUND(E3470/Q3470,2), "N/A")</f>
        <v>716.35</v>
      </c>
      <c r="S3470" t="b">
        <v>1</v>
      </c>
      <c r="T3470" t="s">
        <v>8275</v>
      </c>
      <c r="U3470" t="s">
        <v>8276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s="12">
        <f>ROUND(E3471/D3471, 0)</f>
        <v>1</v>
      </c>
      <c r="G3471" t="s">
        <v>8218</v>
      </c>
      <c r="H3471" t="s">
        <v>8223</v>
      </c>
      <c r="I3471" t="s">
        <v>8245</v>
      </c>
      <c r="J3471">
        <v>1461857045</v>
      </c>
      <c r="K3471" s="9">
        <f>(J3471/86400) + DATE(1970,1,1)</f>
        <v>42488.641724537039</v>
      </c>
      <c r="L3471">
        <v>1459265045</v>
      </c>
      <c r="M3471" s="9">
        <f>(L3471/86400) + DATE(1970,1,1)</f>
        <v>42458.641724537039</v>
      </c>
      <c r="N3471" s="18">
        <f>YEAR(M3471)</f>
        <v>2016</v>
      </c>
      <c r="O3471" s="18">
        <f xml:space="preserve"> ROUND((J3471-L3471)/86400, 0)</f>
        <v>30</v>
      </c>
      <c r="P3471" t="b">
        <v>0</v>
      </c>
      <c r="Q3471">
        <v>63</v>
      </c>
      <c r="R3471" s="14">
        <f>IFERROR(ROUND(E3471/Q3471,2), "N/A")</f>
        <v>50.4</v>
      </c>
      <c r="S3471" t="b">
        <v>1</v>
      </c>
      <c r="T3471" t="s">
        <v>8275</v>
      </c>
      <c r="U3471" t="s">
        <v>8276</v>
      </c>
    </row>
    <row r="3472" spans="1:21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s="12">
        <f>ROUND(E3472/D3472, 0)</f>
        <v>2</v>
      </c>
      <c r="G3472" t="s">
        <v>8218</v>
      </c>
      <c r="H3472" t="s">
        <v>8223</v>
      </c>
      <c r="I3472" t="s">
        <v>8245</v>
      </c>
      <c r="J3472">
        <v>1468618680</v>
      </c>
      <c r="K3472" s="9">
        <f>(J3472/86400) + DATE(1970,1,1)</f>
        <v>42566.901388888888</v>
      </c>
      <c r="L3472">
        <v>1465345902</v>
      </c>
      <c r="M3472" s="9">
        <f>(L3472/86400) + DATE(1970,1,1)</f>
        <v>42529.022013888884</v>
      </c>
      <c r="N3472" s="18">
        <f>YEAR(M3472)</f>
        <v>2016</v>
      </c>
      <c r="O3472" s="18">
        <f xml:space="preserve"> ROUND((J3472-L3472)/86400, 0)</f>
        <v>38</v>
      </c>
      <c r="P3472" t="b">
        <v>0</v>
      </c>
      <c r="Q3472">
        <v>9</v>
      </c>
      <c r="R3472" s="14">
        <f>IFERROR(ROUND(E3472/Q3472,2), "N/A")</f>
        <v>41.67</v>
      </c>
      <c r="S3472" t="b">
        <v>1</v>
      </c>
      <c r="T3472" t="s">
        <v>8275</v>
      </c>
      <c r="U3472" t="s">
        <v>8276</v>
      </c>
    </row>
    <row r="3473" spans="1:21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s="12">
        <f>ROUND(E3473/D3473, 0)</f>
        <v>2</v>
      </c>
      <c r="G3473" t="s">
        <v>8218</v>
      </c>
      <c r="H3473" t="s">
        <v>8224</v>
      </c>
      <c r="I3473" t="s">
        <v>8246</v>
      </c>
      <c r="J3473">
        <v>1409515200</v>
      </c>
      <c r="K3473" s="9">
        <f>(J3473/86400) + DATE(1970,1,1)</f>
        <v>41882.833333333336</v>
      </c>
      <c r="L3473">
        <v>1405971690</v>
      </c>
      <c r="M3473" s="9">
        <f>(L3473/86400) + DATE(1970,1,1)</f>
        <v>41841.820486111115</v>
      </c>
      <c r="N3473" s="18">
        <f>YEAR(M3473)</f>
        <v>2014</v>
      </c>
      <c r="O3473" s="18">
        <f xml:space="preserve"> ROUND((J3473-L3473)/86400, 0)</f>
        <v>41</v>
      </c>
      <c r="P3473" t="b">
        <v>0</v>
      </c>
      <c r="Q3473">
        <v>30</v>
      </c>
      <c r="R3473" s="14">
        <f>IFERROR(ROUND(E3473/Q3473,2), "N/A")</f>
        <v>35.770000000000003</v>
      </c>
      <c r="S3473" t="b">
        <v>1</v>
      </c>
      <c r="T3473" t="s">
        <v>8275</v>
      </c>
      <c r="U3473" t="s">
        <v>8276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s="12">
        <f>ROUND(E3474/D3474, 0)</f>
        <v>1</v>
      </c>
      <c r="G3474" t="s">
        <v>8218</v>
      </c>
      <c r="H3474" t="s">
        <v>8223</v>
      </c>
      <c r="I3474" t="s">
        <v>8245</v>
      </c>
      <c r="J3474">
        <v>1415253540</v>
      </c>
      <c r="K3474" s="9">
        <f>(J3474/86400) + DATE(1970,1,1)</f>
        <v>41949.249305555553</v>
      </c>
      <c r="L3474">
        <v>1413432331</v>
      </c>
      <c r="M3474" s="9">
        <f>(L3474/86400) + DATE(1970,1,1)</f>
        <v>41928.170497685183</v>
      </c>
      <c r="N3474" s="18">
        <f>YEAR(M3474)</f>
        <v>2014</v>
      </c>
      <c r="O3474" s="18">
        <f xml:space="preserve"> ROUND((J3474-L3474)/86400, 0)</f>
        <v>21</v>
      </c>
      <c r="P3474" t="b">
        <v>0</v>
      </c>
      <c r="Q3474">
        <v>23</v>
      </c>
      <c r="R3474" s="14">
        <f>IFERROR(ROUND(E3474/Q3474,2), "N/A")</f>
        <v>88.74</v>
      </c>
      <c r="S3474" t="b">
        <v>1</v>
      </c>
      <c r="T3474" t="s">
        <v>8275</v>
      </c>
      <c r="U3474" t="s">
        <v>8276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s="12">
        <f>ROUND(E3475/D3475, 0)</f>
        <v>1</v>
      </c>
      <c r="G3475" t="s">
        <v>8218</v>
      </c>
      <c r="H3475" t="s">
        <v>8223</v>
      </c>
      <c r="I3475" t="s">
        <v>8245</v>
      </c>
      <c r="J3475">
        <v>1426883220</v>
      </c>
      <c r="K3475" s="9">
        <f>(J3475/86400) + DATE(1970,1,1)</f>
        <v>42083.852083333331</v>
      </c>
      <c r="L3475">
        <v>1425067296</v>
      </c>
      <c r="M3475" s="9">
        <f>(L3475/86400) + DATE(1970,1,1)</f>
        <v>42062.834444444445</v>
      </c>
      <c r="N3475" s="18">
        <f>YEAR(M3475)</f>
        <v>2015</v>
      </c>
      <c r="O3475" s="18">
        <f xml:space="preserve"> ROUND((J3475-L3475)/86400, 0)</f>
        <v>21</v>
      </c>
      <c r="P3475" t="b">
        <v>0</v>
      </c>
      <c r="Q3475">
        <v>33</v>
      </c>
      <c r="R3475" s="14">
        <f>IFERROR(ROUND(E3475/Q3475,2), "N/A")</f>
        <v>148.47999999999999</v>
      </c>
      <c r="S3475" t="b">
        <v>1</v>
      </c>
      <c r="T3475" t="s">
        <v>8275</v>
      </c>
      <c r="U3475" t="s">
        <v>8276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s="12">
        <f>ROUND(E3476/D3476, 0)</f>
        <v>1</v>
      </c>
      <c r="G3476" t="s">
        <v>8218</v>
      </c>
      <c r="H3476" t="s">
        <v>8224</v>
      </c>
      <c r="I3476" t="s">
        <v>8246</v>
      </c>
      <c r="J3476">
        <v>1469016131</v>
      </c>
      <c r="K3476" s="9">
        <f>(J3476/86400) + DATE(1970,1,1)</f>
        <v>42571.501516203702</v>
      </c>
      <c r="L3476">
        <v>1466424131</v>
      </c>
      <c r="M3476" s="9">
        <f>(L3476/86400) + DATE(1970,1,1)</f>
        <v>42541.501516203702</v>
      </c>
      <c r="N3476" s="18">
        <f>YEAR(M3476)</f>
        <v>2016</v>
      </c>
      <c r="O3476" s="18">
        <f xml:space="preserve"> ROUND((J3476-L3476)/86400, 0)</f>
        <v>30</v>
      </c>
      <c r="P3476" t="b">
        <v>0</v>
      </c>
      <c r="Q3476">
        <v>39</v>
      </c>
      <c r="R3476" s="14">
        <f>IFERROR(ROUND(E3476/Q3476,2), "N/A")</f>
        <v>51.79</v>
      </c>
      <c r="S3476" t="b">
        <v>1</v>
      </c>
      <c r="T3476" t="s">
        <v>8275</v>
      </c>
      <c r="U3476" t="s">
        <v>8276</v>
      </c>
    </row>
    <row r="3477" spans="1:21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s="12">
        <f>ROUND(E3477/D3477, 0)</f>
        <v>1</v>
      </c>
      <c r="G3477" t="s">
        <v>8218</v>
      </c>
      <c r="H3477" t="s">
        <v>8224</v>
      </c>
      <c r="I3477" t="s">
        <v>8246</v>
      </c>
      <c r="J3477">
        <v>1414972800</v>
      </c>
      <c r="K3477" s="9">
        <f>(J3477/86400) + DATE(1970,1,1)</f>
        <v>41946</v>
      </c>
      <c r="L3477">
        <v>1412629704</v>
      </c>
      <c r="M3477" s="9">
        <f>(L3477/86400) + DATE(1970,1,1)</f>
        <v>41918.880833333329</v>
      </c>
      <c r="N3477" s="18">
        <f>YEAR(M3477)</f>
        <v>2014</v>
      </c>
      <c r="O3477" s="18">
        <f xml:space="preserve"> ROUND((J3477-L3477)/86400, 0)</f>
        <v>27</v>
      </c>
      <c r="P3477" t="b">
        <v>0</v>
      </c>
      <c r="Q3477">
        <v>17</v>
      </c>
      <c r="R3477" s="14">
        <f>IFERROR(ROUND(E3477/Q3477,2), "N/A")</f>
        <v>20</v>
      </c>
      <c r="S3477" t="b">
        <v>1</v>
      </c>
      <c r="T3477" t="s">
        <v>8275</v>
      </c>
      <c r="U3477" t="s">
        <v>8276</v>
      </c>
    </row>
    <row r="3478" spans="1:21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s="12">
        <f>ROUND(E3478/D3478, 0)</f>
        <v>1</v>
      </c>
      <c r="G3478" t="s">
        <v>8218</v>
      </c>
      <c r="H3478" t="s">
        <v>8223</v>
      </c>
      <c r="I3478" t="s">
        <v>8245</v>
      </c>
      <c r="J3478">
        <v>1414378800</v>
      </c>
      <c r="K3478" s="9">
        <f>(J3478/86400) + DATE(1970,1,1)</f>
        <v>41939.125</v>
      </c>
      <c r="L3478">
        <v>1412836990</v>
      </c>
      <c r="M3478" s="9">
        <f>(L3478/86400) + DATE(1970,1,1)</f>
        <v>41921.279976851853</v>
      </c>
      <c r="N3478" s="18">
        <f>YEAR(M3478)</f>
        <v>2014</v>
      </c>
      <c r="O3478" s="18">
        <f xml:space="preserve"> ROUND((J3478-L3478)/86400, 0)</f>
        <v>18</v>
      </c>
      <c r="P3478" t="b">
        <v>0</v>
      </c>
      <c r="Q3478">
        <v>6</v>
      </c>
      <c r="R3478" s="14">
        <f>IFERROR(ROUND(E3478/Q3478,2), "N/A")</f>
        <v>52</v>
      </c>
      <c r="S3478" t="b">
        <v>1</v>
      </c>
      <c r="T3478" t="s">
        <v>8275</v>
      </c>
      <c r="U3478" t="s">
        <v>8276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s="12">
        <f>ROUND(E3479/D3479, 0)</f>
        <v>1</v>
      </c>
      <c r="G3479" t="s">
        <v>8218</v>
      </c>
      <c r="H3479" t="s">
        <v>8223</v>
      </c>
      <c r="I3479" t="s">
        <v>8245</v>
      </c>
      <c r="J3479">
        <v>1431831600</v>
      </c>
      <c r="K3479" s="9">
        <f>(J3479/86400) + DATE(1970,1,1)</f>
        <v>42141.125</v>
      </c>
      <c r="L3479">
        <v>1430761243</v>
      </c>
      <c r="M3479" s="9">
        <f>(L3479/86400) + DATE(1970,1,1)</f>
        <v>42128.736608796295</v>
      </c>
      <c r="N3479" s="18">
        <f>YEAR(M3479)</f>
        <v>2015</v>
      </c>
      <c r="O3479" s="18">
        <f xml:space="preserve"> ROUND((J3479-L3479)/86400, 0)</f>
        <v>12</v>
      </c>
      <c r="P3479" t="b">
        <v>0</v>
      </c>
      <c r="Q3479">
        <v>39</v>
      </c>
      <c r="R3479" s="14">
        <f>IFERROR(ROUND(E3479/Q3479,2), "N/A")</f>
        <v>53.23</v>
      </c>
      <c r="S3479" t="b">
        <v>1</v>
      </c>
      <c r="T3479" t="s">
        <v>8275</v>
      </c>
      <c r="U3479" t="s">
        <v>8276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s="12">
        <f>ROUND(E3480/D3480, 0)</f>
        <v>1</v>
      </c>
      <c r="G3480" t="s">
        <v>8218</v>
      </c>
      <c r="H3480" t="s">
        <v>8223</v>
      </c>
      <c r="I3480" t="s">
        <v>8245</v>
      </c>
      <c r="J3480">
        <v>1426539600</v>
      </c>
      <c r="K3480" s="9">
        <f>(J3480/86400) + DATE(1970,1,1)</f>
        <v>42079.875</v>
      </c>
      <c r="L3480">
        <v>1424296822</v>
      </c>
      <c r="M3480" s="9">
        <f>(L3480/86400) + DATE(1970,1,1)</f>
        <v>42053.916921296295</v>
      </c>
      <c r="N3480" s="18">
        <f>YEAR(M3480)</f>
        <v>2015</v>
      </c>
      <c r="O3480" s="18">
        <f xml:space="preserve"> ROUND((J3480-L3480)/86400, 0)</f>
        <v>26</v>
      </c>
      <c r="P3480" t="b">
        <v>0</v>
      </c>
      <c r="Q3480">
        <v>57</v>
      </c>
      <c r="R3480" s="14">
        <f>IFERROR(ROUND(E3480/Q3480,2), "N/A")</f>
        <v>39.6</v>
      </c>
      <c r="S3480" t="b">
        <v>1</v>
      </c>
      <c r="T3480" t="s">
        <v>8275</v>
      </c>
      <c r="U3480" t="s">
        <v>8276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s="12">
        <f>ROUND(E3481/D3481, 0)</f>
        <v>1</v>
      </c>
      <c r="G3481" t="s">
        <v>8218</v>
      </c>
      <c r="H3481" t="s">
        <v>8224</v>
      </c>
      <c r="I3481" t="s">
        <v>8246</v>
      </c>
      <c r="J3481">
        <v>1403382680</v>
      </c>
      <c r="K3481" s="9">
        <f>(J3481/86400) + DATE(1970,1,1)</f>
        <v>41811.855092592596</v>
      </c>
      <c r="L3481">
        <v>1400790680</v>
      </c>
      <c r="M3481" s="9">
        <f>(L3481/86400) + DATE(1970,1,1)</f>
        <v>41781.855092592596</v>
      </c>
      <c r="N3481" s="18">
        <f>YEAR(M3481)</f>
        <v>2014</v>
      </c>
      <c r="O3481" s="18">
        <f xml:space="preserve"> ROUND((J3481-L3481)/86400, 0)</f>
        <v>30</v>
      </c>
      <c r="P3481" t="b">
        <v>0</v>
      </c>
      <c r="Q3481">
        <v>56</v>
      </c>
      <c r="R3481" s="14">
        <f>IFERROR(ROUND(E3481/Q3481,2), "N/A")</f>
        <v>34.25</v>
      </c>
      <c r="S3481" t="b">
        <v>1</v>
      </c>
      <c r="T3481" t="s">
        <v>8275</v>
      </c>
      <c r="U3481" t="s">
        <v>8276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s="12">
        <f>ROUND(E3482/D3482, 0)</f>
        <v>1</v>
      </c>
      <c r="G3482" t="s">
        <v>8218</v>
      </c>
      <c r="H3482" t="s">
        <v>8223</v>
      </c>
      <c r="I3482" t="s">
        <v>8245</v>
      </c>
      <c r="J3482">
        <v>1436562000</v>
      </c>
      <c r="K3482" s="9">
        <f>(J3482/86400) + DATE(1970,1,1)</f>
        <v>42195.875</v>
      </c>
      <c r="L3482">
        <v>1434440227</v>
      </c>
      <c r="M3482" s="9">
        <f>(L3482/86400) + DATE(1970,1,1)</f>
        <v>42171.317442129628</v>
      </c>
      <c r="N3482" s="18">
        <f>YEAR(M3482)</f>
        <v>2015</v>
      </c>
      <c r="O3482" s="18">
        <f xml:space="preserve"> ROUND((J3482-L3482)/86400, 0)</f>
        <v>25</v>
      </c>
      <c r="P3482" t="b">
        <v>0</v>
      </c>
      <c r="Q3482">
        <v>13</v>
      </c>
      <c r="R3482" s="14">
        <f>IFERROR(ROUND(E3482/Q3482,2), "N/A")</f>
        <v>164.62</v>
      </c>
      <c r="S3482" t="b">
        <v>1</v>
      </c>
      <c r="T3482" t="s">
        <v>8275</v>
      </c>
      <c r="U3482" t="s">
        <v>8276</v>
      </c>
    </row>
    <row r="3483" spans="1:21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s="12">
        <f>ROUND(E3483/D3483, 0)</f>
        <v>1</v>
      </c>
      <c r="G3483" t="s">
        <v>8218</v>
      </c>
      <c r="H3483" t="s">
        <v>8225</v>
      </c>
      <c r="I3483" t="s">
        <v>8247</v>
      </c>
      <c r="J3483">
        <v>1420178188</v>
      </c>
      <c r="K3483" s="9">
        <f>(J3483/86400) + DATE(1970,1,1)</f>
        <v>42006.247546296298</v>
      </c>
      <c r="L3483">
        <v>1418709388</v>
      </c>
      <c r="M3483" s="9">
        <f>(L3483/86400) + DATE(1970,1,1)</f>
        <v>41989.247546296298</v>
      </c>
      <c r="N3483" s="18">
        <f>YEAR(M3483)</f>
        <v>2014</v>
      </c>
      <c r="O3483" s="18">
        <f xml:space="preserve"> ROUND((J3483-L3483)/86400, 0)</f>
        <v>17</v>
      </c>
      <c r="P3483" t="b">
        <v>0</v>
      </c>
      <c r="Q3483">
        <v>95</v>
      </c>
      <c r="R3483" s="14">
        <f>IFERROR(ROUND(E3483/Q3483,2), "N/A")</f>
        <v>125.05</v>
      </c>
      <c r="S3483" t="b">
        <v>1</v>
      </c>
      <c r="T3483" t="s">
        <v>8275</v>
      </c>
      <c r="U3483" t="s">
        <v>8276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s="12">
        <f>ROUND(E3484/D3484, 0)</f>
        <v>1</v>
      </c>
      <c r="G3484" t="s">
        <v>8218</v>
      </c>
      <c r="H3484" t="s">
        <v>8224</v>
      </c>
      <c r="I3484" t="s">
        <v>8246</v>
      </c>
      <c r="J3484">
        <v>1404671466</v>
      </c>
      <c r="K3484" s="9">
        <f>(J3484/86400) + DATE(1970,1,1)</f>
        <v>41826.771597222221</v>
      </c>
      <c r="L3484">
        <v>1402079466</v>
      </c>
      <c r="M3484" s="9">
        <f>(L3484/86400) + DATE(1970,1,1)</f>
        <v>41796.771597222221</v>
      </c>
      <c r="N3484" s="18">
        <f>YEAR(M3484)</f>
        <v>2014</v>
      </c>
      <c r="O3484" s="18">
        <f xml:space="preserve"> ROUND((J3484-L3484)/86400, 0)</f>
        <v>30</v>
      </c>
      <c r="P3484" t="b">
        <v>0</v>
      </c>
      <c r="Q3484">
        <v>80</v>
      </c>
      <c r="R3484" s="14">
        <f>IFERROR(ROUND(E3484/Q3484,2), "N/A")</f>
        <v>51.88</v>
      </c>
      <c r="S3484" t="b">
        <v>1</v>
      </c>
      <c r="T3484" t="s">
        <v>8275</v>
      </c>
      <c r="U3484" t="s">
        <v>8276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s="12">
        <f>ROUND(E3485/D3485, 0)</f>
        <v>2</v>
      </c>
      <c r="G3485" t="s">
        <v>8218</v>
      </c>
      <c r="H3485" t="s">
        <v>8223</v>
      </c>
      <c r="I3485" t="s">
        <v>8245</v>
      </c>
      <c r="J3485">
        <v>1404403381</v>
      </c>
      <c r="K3485" s="9">
        <f>(J3485/86400) + DATE(1970,1,1)</f>
        <v>41823.668761574074</v>
      </c>
      <c r="L3485">
        <v>1401811381</v>
      </c>
      <c r="M3485" s="9">
        <f>(L3485/86400) + DATE(1970,1,1)</f>
        <v>41793.668761574074</v>
      </c>
      <c r="N3485" s="18">
        <f>YEAR(M3485)</f>
        <v>2014</v>
      </c>
      <c r="O3485" s="18">
        <f xml:space="preserve"> ROUND((J3485-L3485)/86400, 0)</f>
        <v>30</v>
      </c>
      <c r="P3485" t="b">
        <v>0</v>
      </c>
      <c r="Q3485">
        <v>133</v>
      </c>
      <c r="R3485" s="14">
        <f>IFERROR(ROUND(E3485/Q3485,2), "N/A")</f>
        <v>40.29</v>
      </c>
      <c r="S3485" t="b">
        <v>1</v>
      </c>
      <c r="T3485" t="s">
        <v>8275</v>
      </c>
      <c r="U3485" t="s">
        <v>8276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s="12">
        <f>ROUND(E3486/D3486, 0)</f>
        <v>1</v>
      </c>
      <c r="G3486" t="s">
        <v>8218</v>
      </c>
      <c r="H3486" t="s">
        <v>8223</v>
      </c>
      <c r="I3486" t="s">
        <v>8245</v>
      </c>
      <c r="J3486">
        <v>1466014499</v>
      </c>
      <c r="K3486" s="9">
        <f>(J3486/86400) + DATE(1970,1,1)</f>
        <v>42536.760405092587</v>
      </c>
      <c r="L3486">
        <v>1463422499</v>
      </c>
      <c r="M3486" s="9">
        <f>(L3486/86400) + DATE(1970,1,1)</f>
        <v>42506.760405092587</v>
      </c>
      <c r="N3486" s="18">
        <f>YEAR(M3486)</f>
        <v>2016</v>
      </c>
      <c r="O3486" s="18">
        <f xml:space="preserve"> ROUND((J3486-L3486)/86400, 0)</f>
        <v>30</v>
      </c>
      <c r="P3486" t="b">
        <v>0</v>
      </c>
      <c r="Q3486">
        <v>44</v>
      </c>
      <c r="R3486" s="14">
        <f>IFERROR(ROUND(E3486/Q3486,2), "N/A")</f>
        <v>64.91</v>
      </c>
      <c r="S3486" t="b">
        <v>1</v>
      </c>
      <c r="T3486" t="s">
        <v>8275</v>
      </c>
      <c r="U3486" t="s">
        <v>8276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s="12">
        <f>ROUND(E3487/D3487, 0)</f>
        <v>1</v>
      </c>
      <c r="G3487" t="s">
        <v>8218</v>
      </c>
      <c r="H3487" t="s">
        <v>8223</v>
      </c>
      <c r="I3487" t="s">
        <v>8245</v>
      </c>
      <c r="J3487">
        <v>1454431080</v>
      </c>
      <c r="K3487" s="9">
        <f>(J3487/86400) + DATE(1970,1,1)</f>
        <v>42402.693055555559</v>
      </c>
      <c r="L3487">
        <v>1451839080</v>
      </c>
      <c r="M3487" s="9">
        <f>(L3487/86400) + DATE(1970,1,1)</f>
        <v>42372.693055555559</v>
      </c>
      <c r="N3487" s="18">
        <f>YEAR(M3487)</f>
        <v>2016</v>
      </c>
      <c r="O3487" s="18">
        <f xml:space="preserve"> ROUND((J3487-L3487)/86400, 0)</f>
        <v>30</v>
      </c>
      <c r="P3487" t="b">
        <v>0</v>
      </c>
      <c r="Q3487">
        <v>30</v>
      </c>
      <c r="R3487" s="14">
        <f>IFERROR(ROUND(E3487/Q3487,2), "N/A")</f>
        <v>55.33</v>
      </c>
      <c r="S3487" t="b">
        <v>1</v>
      </c>
      <c r="T3487" t="s">
        <v>8275</v>
      </c>
      <c r="U3487" t="s">
        <v>8276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s="12">
        <f>ROUND(E3488/D3488, 0)</f>
        <v>2</v>
      </c>
      <c r="G3488" t="s">
        <v>8218</v>
      </c>
      <c r="H3488" t="s">
        <v>8223</v>
      </c>
      <c r="I3488" t="s">
        <v>8245</v>
      </c>
      <c r="J3488">
        <v>1433314740</v>
      </c>
      <c r="K3488" s="9">
        <f>(J3488/86400) + DATE(1970,1,1)</f>
        <v>42158.290972222225</v>
      </c>
      <c r="L3488">
        <v>1430600401</v>
      </c>
      <c r="M3488" s="9">
        <f>(L3488/86400) + DATE(1970,1,1)</f>
        <v>42126.87501157407</v>
      </c>
      <c r="N3488" s="18">
        <f>YEAR(M3488)</f>
        <v>2015</v>
      </c>
      <c r="O3488" s="18">
        <f xml:space="preserve"> ROUND((J3488-L3488)/86400, 0)</f>
        <v>31</v>
      </c>
      <c r="P3488" t="b">
        <v>0</v>
      </c>
      <c r="Q3488">
        <v>56</v>
      </c>
      <c r="R3488" s="14">
        <f>IFERROR(ROUND(E3488/Q3488,2), "N/A")</f>
        <v>83.14</v>
      </c>
      <c r="S3488" t="b">
        <v>1</v>
      </c>
      <c r="T3488" t="s">
        <v>8275</v>
      </c>
      <c r="U3488" t="s">
        <v>8276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s="12">
        <f>ROUND(E3489/D3489, 0)</f>
        <v>1</v>
      </c>
      <c r="G3489" t="s">
        <v>8218</v>
      </c>
      <c r="H3489" t="s">
        <v>8224</v>
      </c>
      <c r="I3489" t="s">
        <v>8246</v>
      </c>
      <c r="J3489">
        <v>1435185252</v>
      </c>
      <c r="K3489" s="9">
        <f>(J3489/86400) + DATE(1970,1,1)</f>
        <v>42179.940416666665</v>
      </c>
      <c r="L3489">
        <v>1432593252</v>
      </c>
      <c r="M3489" s="9">
        <f>(L3489/86400) + DATE(1970,1,1)</f>
        <v>42149.940416666665</v>
      </c>
      <c r="N3489" s="18">
        <f>YEAR(M3489)</f>
        <v>2015</v>
      </c>
      <c r="O3489" s="18">
        <f xml:space="preserve"> ROUND((J3489-L3489)/86400, 0)</f>
        <v>30</v>
      </c>
      <c r="P3489" t="b">
        <v>0</v>
      </c>
      <c r="Q3489">
        <v>66</v>
      </c>
      <c r="R3489" s="14">
        <f>IFERROR(ROUND(E3489/Q3489,2), "N/A")</f>
        <v>38.71</v>
      </c>
      <c r="S3489" t="b">
        <v>1</v>
      </c>
      <c r="T3489" t="s">
        <v>8275</v>
      </c>
      <c r="U3489" t="s">
        <v>8276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s="12">
        <f>ROUND(E3490/D3490, 0)</f>
        <v>1</v>
      </c>
      <c r="G3490" t="s">
        <v>8218</v>
      </c>
      <c r="H3490" t="s">
        <v>8223</v>
      </c>
      <c r="I3490" t="s">
        <v>8245</v>
      </c>
      <c r="J3490">
        <v>1429286400</v>
      </c>
      <c r="K3490" s="9">
        <f>(J3490/86400) + DATE(1970,1,1)</f>
        <v>42111.666666666672</v>
      </c>
      <c r="L3490">
        <v>1427221560</v>
      </c>
      <c r="M3490" s="9">
        <f>(L3490/86400) + DATE(1970,1,1)</f>
        <v>42087.768055555556</v>
      </c>
      <c r="N3490" s="18">
        <f>YEAR(M3490)</f>
        <v>2015</v>
      </c>
      <c r="O3490" s="18">
        <f xml:space="preserve"> ROUND((J3490-L3490)/86400, 0)</f>
        <v>24</v>
      </c>
      <c r="P3490" t="b">
        <v>0</v>
      </c>
      <c r="Q3490">
        <v>29</v>
      </c>
      <c r="R3490" s="14">
        <f>IFERROR(ROUND(E3490/Q3490,2), "N/A")</f>
        <v>125.38</v>
      </c>
      <c r="S3490" t="b">
        <v>1</v>
      </c>
      <c r="T3490" t="s">
        <v>8275</v>
      </c>
      <c r="U3490" t="s">
        <v>8276</v>
      </c>
    </row>
    <row r="3491" spans="1:21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s="12">
        <f>ROUND(E3491/D3491, 0)</f>
        <v>1</v>
      </c>
      <c r="G3491" t="s">
        <v>8218</v>
      </c>
      <c r="H3491" t="s">
        <v>8224</v>
      </c>
      <c r="I3491" t="s">
        <v>8246</v>
      </c>
      <c r="J3491">
        <v>1400965200</v>
      </c>
      <c r="K3491" s="9">
        <f>(J3491/86400) + DATE(1970,1,1)</f>
        <v>41783.875</v>
      </c>
      <c r="L3491">
        <v>1398352531</v>
      </c>
      <c r="M3491" s="9">
        <f>(L3491/86400) + DATE(1970,1,1)</f>
        <v>41753.635775462964</v>
      </c>
      <c r="N3491" s="18">
        <f>YEAR(M3491)</f>
        <v>2014</v>
      </c>
      <c r="O3491" s="18">
        <f xml:space="preserve"> ROUND((J3491-L3491)/86400, 0)</f>
        <v>30</v>
      </c>
      <c r="P3491" t="b">
        <v>0</v>
      </c>
      <c r="Q3491">
        <v>72</v>
      </c>
      <c r="R3491" s="14">
        <f>IFERROR(ROUND(E3491/Q3491,2), "N/A")</f>
        <v>78.260000000000005</v>
      </c>
      <c r="S3491" t="b">
        <v>1</v>
      </c>
      <c r="T3491" t="s">
        <v>8275</v>
      </c>
      <c r="U3491" t="s">
        <v>8276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s="12">
        <f>ROUND(E3492/D3492, 0)</f>
        <v>1</v>
      </c>
      <c r="G3492" t="s">
        <v>8218</v>
      </c>
      <c r="H3492" t="s">
        <v>8223</v>
      </c>
      <c r="I3492" t="s">
        <v>8245</v>
      </c>
      <c r="J3492">
        <v>1460574924</v>
      </c>
      <c r="K3492" s="9">
        <f>(J3492/86400) + DATE(1970,1,1)</f>
        <v>42473.802361111113</v>
      </c>
      <c r="L3492">
        <v>1457982924</v>
      </c>
      <c r="M3492" s="9">
        <f>(L3492/86400) + DATE(1970,1,1)</f>
        <v>42443.802361111113</v>
      </c>
      <c r="N3492" s="18">
        <f>YEAR(M3492)</f>
        <v>2016</v>
      </c>
      <c r="O3492" s="18">
        <f xml:space="preserve"> ROUND((J3492-L3492)/86400, 0)</f>
        <v>30</v>
      </c>
      <c r="P3492" t="b">
        <v>0</v>
      </c>
      <c r="Q3492">
        <v>27</v>
      </c>
      <c r="R3492" s="14">
        <f>IFERROR(ROUND(E3492/Q3492,2), "N/A")</f>
        <v>47.22</v>
      </c>
      <c r="S3492" t="b">
        <v>1</v>
      </c>
      <c r="T3492" t="s">
        <v>8275</v>
      </c>
      <c r="U3492" t="s">
        <v>8276</v>
      </c>
    </row>
    <row r="3493" spans="1:21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s="12">
        <f>ROUND(E3493/D3493, 0)</f>
        <v>2</v>
      </c>
      <c r="G3493" t="s">
        <v>8218</v>
      </c>
      <c r="H3493" t="s">
        <v>8223</v>
      </c>
      <c r="I3493" t="s">
        <v>8245</v>
      </c>
      <c r="J3493">
        <v>1431928784</v>
      </c>
      <c r="K3493" s="9">
        <f>(J3493/86400) + DATE(1970,1,1)</f>
        <v>42142.249814814815</v>
      </c>
      <c r="L3493">
        <v>1430114384</v>
      </c>
      <c r="M3493" s="9">
        <f>(L3493/86400) + DATE(1970,1,1)</f>
        <v>42121.249814814815</v>
      </c>
      <c r="N3493" s="18">
        <f>YEAR(M3493)</f>
        <v>2015</v>
      </c>
      <c r="O3493" s="18">
        <f xml:space="preserve"> ROUND((J3493-L3493)/86400, 0)</f>
        <v>21</v>
      </c>
      <c r="P3493" t="b">
        <v>0</v>
      </c>
      <c r="Q3493">
        <v>10</v>
      </c>
      <c r="R3493" s="14">
        <f>IFERROR(ROUND(E3493/Q3493,2), "N/A")</f>
        <v>79.099999999999994</v>
      </c>
      <c r="S3493" t="b">
        <v>1</v>
      </c>
      <c r="T3493" t="s">
        <v>8275</v>
      </c>
      <c r="U3493" t="s">
        <v>8276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s="12">
        <f>ROUND(E3494/D3494, 0)</f>
        <v>1</v>
      </c>
      <c r="G3494" t="s">
        <v>8218</v>
      </c>
      <c r="H3494" t="s">
        <v>8223</v>
      </c>
      <c r="I3494" t="s">
        <v>8245</v>
      </c>
      <c r="J3494">
        <v>1445818397</v>
      </c>
      <c r="K3494" s="9">
        <f>(J3494/86400) + DATE(1970,1,1)</f>
        <v>42303.009224537032</v>
      </c>
      <c r="L3494">
        <v>1442794397</v>
      </c>
      <c r="M3494" s="9">
        <f>(L3494/86400) + DATE(1970,1,1)</f>
        <v>42268.009224537032</v>
      </c>
      <c r="N3494" s="18">
        <f>YEAR(M3494)</f>
        <v>2015</v>
      </c>
      <c r="O3494" s="18">
        <f xml:space="preserve"> ROUND((J3494-L3494)/86400, 0)</f>
        <v>35</v>
      </c>
      <c r="P3494" t="b">
        <v>0</v>
      </c>
      <c r="Q3494">
        <v>35</v>
      </c>
      <c r="R3494" s="14">
        <f>IFERROR(ROUND(E3494/Q3494,2), "N/A")</f>
        <v>114.29</v>
      </c>
      <c r="S3494" t="b">
        <v>1</v>
      </c>
      <c r="T3494" t="s">
        <v>8275</v>
      </c>
      <c r="U3494" t="s">
        <v>8276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s="12">
        <f>ROUND(E3495/D3495, 0)</f>
        <v>1</v>
      </c>
      <c r="G3495" t="s">
        <v>8218</v>
      </c>
      <c r="H3495" t="s">
        <v>8223</v>
      </c>
      <c r="I3495" t="s">
        <v>8245</v>
      </c>
      <c r="J3495">
        <v>1408252260</v>
      </c>
      <c r="K3495" s="9">
        <f>(J3495/86400) + DATE(1970,1,1)</f>
        <v>41868.21597222222</v>
      </c>
      <c r="L3495">
        <v>1406580436</v>
      </c>
      <c r="M3495" s="9">
        <f>(L3495/86400) + DATE(1970,1,1)</f>
        <v>41848.866157407407</v>
      </c>
      <c r="N3495" s="18">
        <f>YEAR(M3495)</f>
        <v>2014</v>
      </c>
      <c r="O3495" s="18">
        <f xml:space="preserve"> ROUND((J3495-L3495)/86400, 0)</f>
        <v>19</v>
      </c>
      <c r="P3495" t="b">
        <v>0</v>
      </c>
      <c r="Q3495">
        <v>29</v>
      </c>
      <c r="R3495" s="14">
        <f>IFERROR(ROUND(E3495/Q3495,2), "N/A")</f>
        <v>51.72</v>
      </c>
      <c r="S3495" t="b">
        <v>1</v>
      </c>
      <c r="T3495" t="s">
        <v>8275</v>
      </c>
      <c r="U3495" t="s">
        <v>8276</v>
      </c>
    </row>
    <row r="3496" spans="1:21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s="12">
        <f>ROUND(E3496/D3496, 0)</f>
        <v>1</v>
      </c>
      <c r="G3496" t="s">
        <v>8218</v>
      </c>
      <c r="H3496" t="s">
        <v>8223</v>
      </c>
      <c r="I3496" t="s">
        <v>8245</v>
      </c>
      <c r="J3496">
        <v>1480140000</v>
      </c>
      <c r="K3496" s="9">
        <f>(J3496/86400) + DATE(1970,1,1)</f>
        <v>42700.25</v>
      </c>
      <c r="L3496">
        <v>1479186575</v>
      </c>
      <c r="M3496" s="9">
        <f>(L3496/86400) + DATE(1970,1,1)</f>
        <v>42689.214988425927</v>
      </c>
      <c r="N3496" s="18">
        <f>YEAR(M3496)</f>
        <v>2016</v>
      </c>
      <c r="O3496" s="18">
        <f xml:space="preserve"> ROUND((J3496-L3496)/86400, 0)</f>
        <v>11</v>
      </c>
      <c r="P3496" t="b">
        <v>0</v>
      </c>
      <c r="Q3496">
        <v>13</v>
      </c>
      <c r="R3496" s="14">
        <f>IFERROR(ROUND(E3496/Q3496,2), "N/A")</f>
        <v>30.77</v>
      </c>
      <c r="S3496" t="b">
        <v>1</v>
      </c>
      <c r="T3496" t="s">
        <v>8275</v>
      </c>
      <c r="U3496" t="s">
        <v>8276</v>
      </c>
    </row>
    <row r="3497" spans="1:21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s="12">
        <f>ROUND(E3497/D3497, 0)</f>
        <v>1</v>
      </c>
      <c r="G3497" t="s">
        <v>8218</v>
      </c>
      <c r="H3497" t="s">
        <v>8228</v>
      </c>
      <c r="I3497" t="s">
        <v>8250</v>
      </c>
      <c r="J3497">
        <v>1414862280</v>
      </c>
      <c r="K3497" s="9">
        <f>(J3497/86400) + DATE(1970,1,1)</f>
        <v>41944.720833333333</v>
      </c>
      <c r="L3497">
        <v>1412360309</v>
      </c>
      <c r="M3497" s="9">
        <f>(L3497/86400) + DATE(1970,1,1)</f>
        <v>41915.762835648144</v>
      </c>
      <c r="N3497" s="18">
        <f>YEAR(M3497)</f>
        <v>2014</v>
      </c>
      <c r="O3497" s="18">
        <f xml:space="preserve"> ROUND((J3497-L3497)/86400, 0)</f>
        <v>29</v>
      </c>
      <c r="P3497" t="b">
        <v>0</v>
      </c>
      <c r="Q3497">
        <v>72</v>
      </c>
      <c r="R3497" s="14">
        <f>IFERROR(ROUND(E3497/Q3497,2), "N/A")</f>
        <v>74.209999999999994</v>
      </c>
      <c r="S3497" t="b">
        <v>1</v>
      </c>
      <c r="T3497" t="s">
        <v>8275</v>
      </c>
      <c r="U3497" t="s">
        <v>8276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s="12">
        <f>ROUND(E3498/D3498, 0)</f>
        <v>1</v>
      </c>
      <c r="G3498" t="s">
        <v>8218</v>
      </c>
      <c r="H3498" t="s">
        <v>8223</v>
      </c>
      <c r="I3498" t="s">
        <v>8245</v>
      </c>
      <c r="J3498">
        <v>1473625166</v>
      </c>
      <c r="K3498" s="9">
        <f>(J3498/86400) + DATE(1970,1,1)</f>
        <v>42624.846828703703</v>
      </c>
      <c r="L3498">
        <v>1470169166</v>
      </c>
      <c r="M3498" s="9">
        <f>(L3498/86400) + DATE(1970,1,1)</f>
        <v>42584.846828703703</v>
      </c>
      <c r="N3498" s="18">
        <f>YEAR(M3498)</f>
        <v>2016</v>
      </c>
      <c r="O3498" s="18">
        <f xml:space="preserve"> ROUND((J3498-L3498)/86400, 0)</f>
        <v>40</v>
      </c>
      <c r="P3498" t="b">
        <v>0</v>
      </c>
      <c r="Q3498">
        <v>78</v>
      </c>
      <c r="R3498" s="14">
        <f>IFERROR(ROUND(E3498/Q3498,2), "N/A")</f>
        <v>47.85</v>
      </c>
      <c r="S3498" t="b">
        <v>1</v>
      </c>
      <c r="T3498" t="s">
        <v>8275</v>
      </c>
      <c r="U3498" t="s">
        <v>8276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s="12">
        <f>ROUND(E3499/D3499, 0)</f>
        <v>1</v>
      </c>
      <c r="G3499" t="s">
        <v>8218</v>
      </c>
      <c r="H3499" t="s">
        <v>8223</v>
      </c>
      <c r="I3499" t="s">
        <v>8245</v>
      </c>
      <c r="J3499">
        <v>1464904800</v>
      </c>
      <c r="K3499" s="9">
        <f>(J3499/86400) + DATE(1970,1,1)</f>
        <v>42523.916666666672</v>
      </c>
      <c r="L3499">
        <v>1463852904</v>
      </c>
      <c r="M3499" s="9">
        <f>(L3499/86400) + DATE(1970,1,1)</f>
        <v>42511.741944444446</v>
      </c>
      <c r="N3499" s="18">
        <f>YEAR(M3499)</f>
        <v>2016</v>
      </c>
      <c r="O3499" s="18">
        <f xml:space="preserve"> ROUND((J3499-L3499)/86400, 0)</f>
        <v>12</v>
      </c>
      <c r="P3499" t="b">
        <v>0</v>
      </c>
      <c r="Q3499">
        <v>49</v>
      </c>
      <c r="R3499" s="14">
        <f>IFERROR(ROUND(E3499/Q3499,2), "N/A")</f>
        <v>34.409999999999997</v>
      </c>
      <c r="S3499" t="b">
        <v>1</v>
      </c>
      <c r="T3499" t="s">
        <v>8275</v>
      </c>
      <c r="U3499" t="s">
        <v>8276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s="12">
        <f>ROUND(E3500/D3500, 0)</f>
        <v>1</v>
      </c>
      <c r="G3500" t="s">
        <v>8218</v>
      </c>
      <c r="H3500" t="s">
        <v>8228</v>
      </c>
      <c r="I3500" t="s">
        <v>8250</v>
      </c>
      <c r="J3500">
        <v>1464471840</v>
      </c>
      <c r="K3500" s="9">
        <f>(J3500/86400) + DATE(1970,1,1)</f>
        <v>42518.905555555553</v>
      </c>
      <c r="L3500">
        <v>1459309704</v>
      </c>
      <c r="M3500" s="9">
        <f>(L3500/86400) + DATE(1970,1,1)</f>
        <v>42459.15861111111</v>
      </c>
      <c r="N3500" s="18">
        <f>YEAR(M3500)</f>
        <v>2016</v>
      </c>
      <c r="O3500" s="18">
        <f xml:space="preserve"> ROUND((J3500-L3500)/86400, 0)</f>
        <v>60</v>
      </c>
      <c r="P3500" t="b">
        <v>0</v>
      </c>
      <c r="Q3500">
        <v>42</v>
      </c>
      <c r="R3500" s="14">
        <f>IFERROR(ROUND(E3500/Q3500,2), "N/A")</f>
        <v>40.24</v>
      </c>
      <c r="S3500" t="b">
        <v>1</v>
      </c>
      <c r="T3500" t="s">
        <v>8275</v>
      </c>
      <c r="U3500" t="s">
        <v>8276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s="12">
        <f>ROUND(E3501/D3501, 0)</f>
        <v>1</v>
      </c>
      <c r="G3501" t="s">
        <v>8218</v>
      </c>
      <c r="H3501" t="s">
        <v>8223</v>
      </c>
      <c r="I3501" t="s">
        <v>8245</v>
      </c>
      <c r="J3501">
        <v>1435733940</v>
      </c>
      <c r="K3501" s="9">
        <f>(J3501/86400) + DATE(1970,1,1)</f>
        <v>42186.290972222225</v>
      </c>
      <c r="L3501">
        <v>1431046325</v>
      </c>
      <c r="M3501" s="9">
        <f>(L3501/86400) + DATE(1970,1,1)</f>
        <v>42132.036168981482</v>
      </c>
      <c r="N3501" s="18">
        <f>YEAR(M3501)</f>
        <v>2015</v>
      </c>
      <c r="O3501" s="18">
        <f xml:space="preserve"> ROUND((J3501-L3501)/86400, 0)</f>
        <v>54</v>
      </c>
      <c r="P3501" t="b">
        <v>0</v>
      </c>
      <c r="Q3501">
        <v>35</v>
      </c>
      <c r="R3501" s="14">
        <f>IFERROR(ROUND(E3501/Q3501,2), "N/A")</f>
        <v>60.29</v>
      </c>
      <c r="S3501" t="b">
        <v>1</v>
      </c>
      <c r="T3501" t="s">
        <v>8275</v>
      </c>
      <c r="U3501" t="s">
        <v>8276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s="12">
        <f>ROUND(E3502/D3502, 0)</f>
        <v>1</v>
      </c>
      <c r="G3502" t="s">
        <v>8218</v>
      </c>
      <c r="H3502" t="s">
        <v>8223</v>
      </c>
      <c r="I3502" t="s">
        <v>8245</v>
      </c>
      <c r="J3502">
        <v>1457326740</v>
      </c>
      <c r="K3502" s="9">
        <f>(J3502/86400) + DATE(1970,1,1)</f>
        <v>42436.207638888889</v>
      </c>
      <c r="L3502">
        <v>1455919438</v>
      </c>
      <c r="M3502" s="9">
        <f>(L3502/86400) + DATE(1970,1,1)</f>
        <v>42419.919421296298</v>
      </c>
      <c r="N3502" s="18">
        <f>YEAR(M3502)</f>
        <v>2016</v>
      </c>
      <c r="O3502" s="18">
        <f xml:space="preserve"> ROUND((J3502-L3502)/86400, 0)</f>
        <v>16</v>
      </c>
      <c r="P3502" t="b">
        <v>0</v>
      </c>
      <c r="Q3502">
        <v>42</v>
      </c>
      <c r="R3502" s="14">
        <f>IFERROR(ROUND(E3502/Q3502,2), "N/A")</f>
        <v>25.31</v>
      </c>
      <c r="S3502" t="b">
        <v>1</v>
      </c>
      <c r="T3502" t="s">
        <v>8275</v>
      </c>
      <c r="U3502" t="s">
        <v>8276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s="12">
        <f>ROUND(E3503/D3503, 0)</f>
        <v>1</v>
      </c>
      <c r="G3503" t="s">
        <v>8218</v>
      </c>
      <c r="H3503" t="s">
        <v>8224</v>
      </c>
      <c r="I3503" t="s">
        <v>8246</v>
      </c>
      <c r="J3503">
        <v>1441995595</v>
      </c>
      <c r="K3503" s="9">
        <f>(J3503/86400) + DATE(1970,1,1)</f>
        <v>42258.763831018514</v>
      </c>
      <c r="L3503">
        <v>1439835595</v>
      </c>
      <c r="M3503" s="9">
        <f>(L3503/86400) + DATE(1970,1,1)</f>
        <v>42233.763831018514</v>
      </c>
      <c r="N3503" s="18">
        <f>YEAR(M3503)</f>
        <v>2015</v>
      </c>
      <c r="O3503" s="18">
        <f xml:space="preserve"> ROUND((J3503-L3503)/86400, 0)</f>
        <v>25</v>
      </c>
      <c r="P3503" t="b">
        <v>0</v>
      </c>
      <c r="Q3503">
        <v>42</v>
      </c>
      <c r="R3503" s="14">
        <f>IFERROR(ROUND(E3503/Q3503,2), "N/A")</f>
        <v>35.950000000000003</v>
      </c>
      <c r="S3503" t="b">
        <v>1</v>
      </c>
      <c r="T3503" t="s">
        <v>8275</v>
      </c>
      <c r="U3503" t="s">
        <v>8276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s="12">
        <f>ROUND(E3504/D3504, 0)</f>
        <v>1</v>
      </c>
      <c r="G3504" t="s">
        <v>8218</v>
      </c>
      <c r="H3504" t="s">
        <v>8223</v>
      </c>
      <c r="I3504" t="s">
        <v>8245</v>
      </c>
      <c r="J3504">
        <v>1458100740</v>
      </c>
      <c r="K3504" s="9">
        <f>(J3504/86400) + DATE(1970,1,1)</f>
        <v>42445.165972222225</v>
      </c>
      <c r="L3504">
        <v>1456862924</v>
      </c>
      <c r="M3504" s="9">
        <f>(L3504/86400) + DATE(1970,1,1)</f>
        <v>42430.839398148149</v>
      </c>
      <c r="N3504" s="18">
        <f>YEAR(M3504)</f>
        <v>2016</v>
      </c>
      <c r="O3504" s="18">
        <f xml:space="preserve"> ROUND((J3504-L3504)/86400, 0)</f>
        <v>14</v>
      </c>
      <c r="P3504" t="b">
        <v>0</v>
      </c>
      <c r="Q3504">
        <v>31</v>
      </c>
      <c r="R3504" s="14">
        <f>IFERROR(ROUND(E3504/Q3504,2), "N/A")</f>
        <v>136</v>
      </c>
      <c r="S3504" t="b">
        <v>1</v>
      </c>
      <c r="T3504" t="s">
        <v>8275</v>
      </c>
      <c r="U3504" t="s">
        <v>8276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s="12">
        <f>ROUND(E3505/D3505, 0)</f>
        <v>1</v>
      </c>
      <c r="G3505" t="s">
        <v>8218</v>
      </c>
      <c r="H3505" t="s">
        <v>8224</v>
      </c>
      <c r="I3505" t="s">
        <v>8246</v>
      </c>
      <c r="J3505">
        <v>1469359728</v>
      </c>
      <c r="K3505" s="9">
        <f>(J3505/86400) + DATE(1970,1,1)</f>
        <v>42575.478333333333</v>
      </c>
      <c r="L3505">
        <v>1466767728</v>
      </c>
      <c r="M3505" s="9">
        <f>(L3505/86400) + DATE(1970,1,1)</f>
        <v>42545.478333333333</v>
      </c>
      <c r="N3505" s="18">
        <f>YEAR(M3505)</f>
        <v>2016</v>
      </c>
      <c r="O3505" s="18">
        <f xml:space="preserve"> ROUND((J3505-L3505)/86400, 0)</f>
        <v>30</v>
      </c>
      <c r="P3505" t="b">
        <v>0</v>
      </c>
      <c r="Q3505">
        <v>38</v>
      </c>
      <c r="R3505" s="14">
        <f>IFERROR(ROUND(E3505/Q3505,2), "N/A")</f>
        <v>70.760000000000005</v>
      </c>
      <c r="S3505" t="b">
        <v>1</v>
      </c>
      <c r="T3505" t="s">
        <v>8275</v>
      </c>
      <c r="U3505" t="s">
        <v>8276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s="12">
        <f>ROUND(E3506/D3506, 0)</f>
        <v>1</v>
      </c>
      <c r="G3506" t="s">
        <v>8218</v>
      </c>
      <c r="H3506" t="s">
        <v>8223</v>
      </c>
      <c r="I3506" t="s">
        <v>8245</v>
      </c>
      <c r="J3506">
        <v>1447959491</v>
      </c>
      <c r="K3506" s="9">
        <f>(J3506/86400) + DATE(1970,1,1)</f>
        <v>42327.790405092594</v>
      </c>
      <c r="L3506">
        <v>1445363891</v>
      </c>
      <c r="M3506" s="9">
        <f>(L3506/86400) + DATE(1970,1,1)</f>
        <v>42297.748738425929</v>
      </c>
      <c r="N3506" s="18">
        <f>YEAR(M3506)</f>
        <v>2015</v>
      </c>
      <c r="O3506" s="18">
        <f xml:space="preserve"> ROUND((J3506-L3506)/86400, 0)</f>
        <v>30</v>
      </c>
      <c r="P3506" t="b">
        <v>0</v>
      </c>
      <c r="Q3506">
        <v>8</v>
      </c>
      <c r="R3506" s="14">
        <f>IFERROR(ROUND(E3506/Q3506,2), "N/A")</f>
        <v>125</v>
      </c>
      <c r="S3506" t="b">
        <v>1</v>
      </c>
      <c r="T3506" t="s">
        <v>8275</v>
      </c>
      <c r="U3506" t="s">
        <v>8276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s="12">
        <f>ROUND(E3507/D3507, 0)</f>
        <v>1</v>
      </c>
      <c r="G3507" t="s">
        <v>8218</v>
      </c>
      <c r="H3507" t="s">
        <v>8223</v>
      </c>
      <c r="I3507" t="s">
        <v>8245</v>
      </c>
      <c r="J3507">
        <v>1399953600</v>
      </c>
      <c r="K3507" s="9">
        <f>(J3507/86400) + DATE(1970,1,1)</f>
        <v>41772.166666666664</v>
      </c>
      <c r="L3507">
        <v>1398983245</v>
      </c>
      <c r="M3507" s="9">
        <f>(L3507/86400) + DATE(1970,1,1)</f>
        <v>41760.935706018521</v>
      </c>
      <c r="N3507" s="18">
        <f>YEAR(M3507)</f>
        <v>2014</v>
      </c>
      <c r="O3507" s="18">
        <f xml:space="preserve"> ROUND((J3507-L3507)/86400, 0)</f>
        <v>11</v>
      </c>
      <c r="P3507" t="b">
        <v>0</v>
      </c>
      <c r="Q3507">
        <v>39</v>
      </c>
      <c r="R3507" s="14">
        <f>IFERROR(ROUND(E3507/Q3507,2), "N/A")</f>
        <v>66.510000000000005</v>
      </c>
      <c r="S3507" t="b">
        <v>1</v>
      </c>
      <c r="T3507" t="s">
        <v>8275</v>
      </c>
      <c r="U3507" t="s">
        <v>8276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s="12">
        <f>ROUND(E3508/D3508, 0)</f>
        <v>1</v>
      </c>
      <c r="G3508" t="s">
        <v>8218</v>
      </c>
      <c r="H3508" t="s">
        <v>8223</v>
      </c>
      <c r="I3508" t="s">
        <v>8245</v>
      </c>
      <c r="J3508">
        <v>1408815440</v>
      </c>
      <c r="K3508" s="9">
        <f>(J3508/86400) + DATE(1970,1,1)</f>
        <v>41874.734259259261</v>
      </c>
      <c r="L3508">
        <v>1404927440</v>
      </c>
      <c r="M3508" s="9">
        <f>(L3508/86400) + DATE(1970,1,1)</f>
        <v>41829.734259259261</v>
      </c>
      <c r="N3508" s="18">
        <f>YEAR(M3508)</f>
        <v>2014</v>
      </c>
      <c r="O3508" s="18">
        <f xml:space="preserve"> ROUND((J3508-L3508)/86400, 0)</f>
        <v>45</v>
      </c>
      <c r="P3508" t="b">
        <v>0</v>
      </c>
      <c r="Q3508">
        <v>29</v>
      </c>
      <c r="R3508" s="14">
        <f>IFERROR(ROUND(E3508/Q3508,2), "N/A")</f>
        <v>105</v>
      </c>
      <c r="S3508" t="b">
        <v>1</v>
      </c>
      <c r="T3508" t="s">
        <v>8275</v>
      </c>
      <c r="U3508" t="s">
        <v>8276</v>
      </c>
    </row>
    <row r="3509" spans="1:21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s="12">
        <f>ROUND(E3509/D3509, 0)</f>
        <v>1</v>
      </c>
      <c r="G3509" t="s">
        <v>8218</v>
      </c>
      <c r="H3509" t="s">
        <v>8223</v>
      </c>
      <c r="I3509" t="s">
        <v>8245</v>
      </c>
      <c r="J3509">
        <v>1464732537</v>
      </c>
      <c r="K3509" s="9">
        <f>(J3509/86400) + DATE(1970,1,1)</f>
        <v>42521.92288194444</v>
      </c>
      <c r="L3509">
        <v>1462140537</v>
      </c>
      <c r="M3509" s="9">
        <f>(L3509/86400) + DATE(1970,1,1)</f>
        <v>42491.92288194444</v>
      </c>
      <c r="N3509" s="18">
        <f>YEAR(M3509)</f>
        <v>2016</v>
      </c>
      <c r="O3509" s="18">
        <f xml:space="preserve"> ROUND((J3509-L3509)/86400, 0)</f>
        <v>30</v>
      </c>
      <c r="P3509" t="b">
        <v>0</v>
      </c>
      <c r="Q3509">
        <v>72</v>
      </c>
      <c r="R3509" s="14">
        <f>IFERROR(ROUND(E3509/Q3509,2), "N/A")</f>
        <v>145</v>
      </c>
      <c r="S3509" t="b">
        <v>1</v>
      </c>
      <c r="T3509" t="s">
        <v>8275</v>
      </c>
      <c r="U3509" t="s">
        <v>8276</v>
      </c>
    </row>
    <row r="3510" spans="1:21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s="12">
        <f>ROUND(E3510/D3510, 0)</f>
        <v>2</v>
      </c>
      <c r="G3510" t="s">
        <v>8218</v>
      </c>
      <c r="H3510" t="s">
        <v>8224</v>
      </c>
      <c r="I3510" t="s">
        <v>8246</v>
      </c>
      <c r="J3510">
        <v>1462914000</v>
      </c>
      <c r="K3510" s="9">
        <f>(J3510/86400) + DATE(1970,1,1)</f>
        <v>42500.875</v>
      </c>
      <c r="L3510">
        <v>1460914253</v>
      </c>
      <c r="M3510" s="9">
        <f>(L3510/86400) + DATE(1970,1,1)</f>
        <v>42477.729780092588</v>
      </c>
      <c r="N3510" s="18">
        <f>YEAR(M3510)</f>
        <v>2016</v>
      </c>
      <c r="O3510" s="18">
        <f xml:space="preserve"> ROUND((J3510-L3510)/86400, 0)</f>
        <v>23</v>
      </c>
      <c r="P3510" t="b">
        <v>0</v>
      </c>
      <c r="Q3510">
        <v>15</v>
      </c>
      <c r="R3510" s="14">
        <f>IFERROR(ROUND(E3510/Q3510,2), "N/A")</f>
        <v>12</v>
      </c>
      <c r="S3510" t="b">
        <v>1</v>
      </c>
      <c r="T3510" t="s">
        <v>8275</v>
      </c>
      <c r="U3510" t="s">
        <v>8276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s="12">
        <f>ROUND(E3511/D3511, 0)</f>
        <v>1</v>
      </c>
      <c r="G3511" t="s">
        <v>8218</v>
      </c>
      <c r="H3511" t="s">
        <v>8223</v>
      </c>
      <c r="I3511" t="s">
        <v>8245</v>
      </c>
      <c r="J3511">
        <v>1416545700</v>
      </c>
      <c r="K3511" s="9">
        <f>(J3511/86400) + DATE(1970,1,1)</f>
        <v>41964.204861111109</v>
      </c>
      <c r="L3511">
        <v>1415392666</v>
      </c>
      <c r="M3511" s="9">
        <f>(L3511/86400) + DATE(1970,1,1)</f>
        <v>41950.859560185185</v>
      </c>
      <c r="N3511" s="18">
        <f>YEAR(M3511)</f>
        <v>2014</v>
      </c>
      <c r="O3511" s="18">
        <f xml:space="preserve"> ROUND((J3511-L3511)/86400, 0)</f>
        <v>13</v>
      </c>
      <c r="P3511" t="b">
        <v>0</v>
      </c>
      <c r="Q3511">
        <v>33</v>
      </c>
      <c r="R3511" s="14">
        <f>IFERROR(ROUND(E3511/Q3511,2), "N/A")</f>
        <v>96.67</v>
      </c>
      <c r="S3511" t="b">
        <v>1</v>
      </c>
      <c r="T3511" t="s">
        <v>8275</v>
      </c>
      <c r="U3511" t="s">
        <v>8276</v>
      </c>
    </row>
    <row r="3512" spans="1:21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s="12">
        <f>ROUND(E3512/D3512, 0)</f>
        <v>1</v>
      </c>
      <c r="G3512" t="s">
        <v>8218</v>
      </c>
      <c r="H3512" t="s">
        <v>8223</v>
      </c>
      <c r="I3512" t="s">
        <v>8245</v>
      </c>
      <c r="J3512">
        <v>1404312846</v>
      </c>
      <c r="K3512" s="9">
        <f>(J3512/86400) + DATE(1970,1,1)</f>
        <v>41822.62090277778</v>
      </c>
      <c r="L3512">
        <v>1402584846</v>
      </c>
      <c r="M3512" s="9">
        <f>(L3512/86400) + DATE(1970,1,1)</f>
        <v>41802.62090277778</v>
      </c>
      <c r="N3512" s="18">
        <f>YEAR(M3512)</f>
        <v>2014</v>
      </c>
      <c r="O3512" s="18">
        <f xml:space="preserve"> ROUND((J3512-L3512)/86400, 0)</f>
        <v>20</v>
      </c>
      <c r="P3512" t="b">
        <v>0</v>
      </c>
      <c r="Q3512">
        <v>15</v>
      </c>
      <c r="R3512" s="14">
        <f>IFERROR(ROUND(E3512/Q3512,2), "N/A")</f>
        <v>60.33</v>
      </c>
      <c r="S3512" t="b">
        <v>1</v>
      </c>
      <c r="T3512" t="s">
        <v>8275</v>
      </c>
      <c r="U3512" t="s">
        <v>8276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s="12">
        <f>ROUND(E3513/D3513, 0)</f>
        <v>1</v>
      </c>
      <c r="G3513" t="s">
        <v>8218</v>
      </c>
      <c r="H3513" t="s">
        <v>8224</v>
      </c>
      <c r="I3513" t="s">
        <v>8246</v>
      </c>
      <c r="J3513">
        <v>1415385000</v>
      </c>
      <c r="K3513" s="9">
        <f>(J3513/86400) + DATE(1970,1,1)</f>
        <v>41950.770833333336</v>
      </c>
      <c r="L3513">
        <v>1413406695</v>
      </c>
      <c r="M3513" s="9">
        <f>(L3513/86400) + DATE(1970,1,1)</f>
        <v>41927.873784722222</v>
      </c>
      <c r="N3513" s="18">
        <f>YEAR(M3513)</f>
        <v>2014</v>
      </c>
      <c r="O3513" s="18">
        <f xml:space="preserve"> ROUND((J3513-L3513)/86400, 0)</f>
        <v>23</v>
      </c>
      <c r="P3513" t="b">
        <v>0</v>
      </c>
      <c r="Q3513">
        <v>19</v>
      </c>
      <c r="R3513" s="14">
        <f>IFERROR(ROUND(E3513/Q3513,2), "N/A")</f>
        <v>79.89</v>
      </c>
      <c r="S3513" t="b">
        <v>1</v>
      </c>
      <c r="T3513" t="s">
        <v>8275</v>
      </c>
      <c r="U3513" t="s">
        <v>8276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s="12">
        <f>ROUND(E3514/D3514, 0)</f>
        <v>1</v>
      </c>
      <c r="G3514" t="s">
        <v>8218</v>
      </c>
      <c r="H3514" t="s">
        <v>8224</v>
      </c>
      <c r="I3514" t="s">
        <v>8246</v>
      </c>
      <c r="J3514">
        <v>1429789992</v>
      </c>
      <c r="K3514" s="9">
        <f>(J3514/86400) + DATE(1970,1,1)</f>
        <v>42117.49527777778</v>
      </c>
      <c r="L3514">
        <v>1424609592</v>
      </c>
      <c r="M3514" s="9">
        <f>(L3514/86400) + DATE(1970,1,1)</f>
        <v>42057.536944444444</v>
      </c>
      <c r="N3514" s="18">
        <f>YEAR(M3514)</f>
        <v>2015</v>
      </c>
      <c r="O3514" s="18">
        <f xml:space="preserve"> ROUND((J3514-L3514)/86400, 0)</f>
        <v>60</v>
      </c>
      <c r="P3514" t="b">
        <v>0</v>
      </c>
      <c r="Q3514">
        <v>17</v>
      </c>
      <c r="R3514" s="14">
        <f>IFERROR(ROUND(E3514/Q3514,2), "N/A")</f>
        <v>58.82</v>
      </c>
      <c r="S3514" t="b">
        <v>1</v>
      </c>
      <c r="T3514" t="s">
        <v>8275</v>
      </c>
      <c r="U3514" t="s">
        <v>8276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s="12">
        <f>ROUND(E3515/D3515, 0)</f>
        <v>1</v>
      </c>
      <c r="G3515" t="s">
        <v>8218</v>
      </c>
      <c r="H3515" t="s">
        <v>8223</v>
      </c>
      <c r="I3515" t="s">
        <v>8245</v>
      </c>
      <c r="J3515">
        <v>1401857940</v>
      </c>
      <c r="K3515" s="9">
        <f>(J3515/86400) + DATE(1970,1,1)</f>
        <v>41794.207638888889</v>
      </c>
      <c r="L3515">
        <v>1400725112</v>
      </c>
      <c r="M3515" s="9">
        <f>(L3515/86400) + DATE(1970,1,1)</f>
        <v>41781.096203703702</v>
      </c>
      <c r="N3515" s="18">
        <f>YEAR(M3515)</f>
        <v>2014</v>
      </c>
      <c r="O3515" s="18">
        <f xml:space="preserve"> ROUND((J3515-L3515)/86400, 0)</f>
        <v>13</v>
      </c>
      <c r="P3515" t="b">
        <v>0</v>
      </c>
      <c r="Q3515">
        <v>44</v>
      </c>
      <c r="R3515" s="14">
        <f>IFERROR(ROUND(E3515/Q3515,2), "N/A")</f>
        <v>75.34</v>
      </c>
      <c r="S3515" t="b">
        <v>1</v>
      </c>
      <c r="T3515" t="s">
        <v>8275</v>
      </c>
      <c r="U3515" t="s">
        <v>8276</v>
      </c>
    </row>
    <row r="3516" spans="1:21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s="12">
        <f>ROUND(E3516/D3516, 0)</f>
        <v>1</v>
      </c>
      <c r="G3516" t="s">
        <v>8218</v>
      </c>
      <c r="H3516" t="s">
        <v>8223</v>
      </c>
      <c r="I3516" t="s">
        <v>8245</v>
      </c>
      <c r="J3516">
        <v>1422853140</v>
      </c>
      <c r="K3516" s="9">
        <f>(J3516/86400) + DATE(1970,1,1)</f>
        <v>42037.207638888889</v>
      </c>
      <c r="L3516">
        <v>1421439552</v>
      </c>
      <c r="M3516" s="9">
        <f>(L3516/86400) + DATE(1970,1,1)</f>
        <v>42020.846666666665</v>
      </c>
      <c r="N3516" s="18">
        <f>YEAR(M3516)</f>
        <v>2015</v>
      </c>
      <c r="O3516" s="18">
        <f xml:space="preserve"> ROUND((J3516-L3516)/86400, 0)</f>
        <v>16</v>
      </c>
      <c r="P3516" t="b">
        <v>0</v>
      </c>
      <c r="Q3516">
        <v>10</v>
      </c>
      <c r="R3516" s="14">
        <f>IFERROR(ROUND(E3516/Q3516,2), "N/A")</f>
        <v>55</v>
      </c>
      <c r="S3516" t="b">
        <v>1</v>
      </c>
      <c r="T3516" t="s">
        <v>8275</v>
      </c>
      <c r="U3516" t="s">
        <v>8276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s="12">
        <f>ROUND(E3517/D3517, 0)</f>
        <v>1</v>
      </c>
      <c r="G3517" t="s">
        <v>8218</v>
      </c>
      <c r="H3517" t="s">
        <v>8223</v>
      </c>
      <c r="I3517" t="s">
        <v>8245</v>
      </c>
      <c r="J3517">
        <v>1433097171</v>
      </c>
      <c r="K3517" s="9">
        <f>(J3517/86400) + DATE(1970,1,1)</f>
        <v>42155.772812499999</v>
      </c>
      <c r="L3517">
        <v>1430505171</v>
      </c>
      <c r="M3517" s="9">
        <f>(L3517/86400) + DATE(1970,1,1)</f>
        <v>42125.772812499999</v>
      </c>
      <c r="N3517" s="18">
        <f>YEAR(M3517)</f>
        <v>2015</v>
      </c>
      <c r="O3517" s="18">
        <f xml:space="preserve"> ROUND((J3517-L3517)/86400, 0)</f>
        <v>30</v>
      </c>
      <c r="P3517" t="b">
        <v>0</v>
      </c>
      <c r="Q3517">
        <v>46</v>
      </c>
      <c r="R3517" s="14">
        <f>IFERROR(ROUND(E3517/Q3517,2), "N/A")</f>
        <v>66.959999999999994</v>
      </c>
      <c r="S3517" t="b">
        <v>1</v>
      </c>
      <c r="T3517" t="s">
        <v>8275</v>
      </c>
      <c r="U3517" t="s">
        <v>8276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s="12">
        <f>ROUND(E3518/D3518, 0)</f>
        <v>1</v>
      </c>
      <c r="G3518" t="s">
        <v>8218</v>
      </c>
      <c r="H3518" t="s">
        <v>8223</v>
      </c>
      <c r="I3518" t="s">
        <v>8245</v>
      </c>
      <c r="J3518">
        <v>1410145200</v>
      </c>
      <c r="K3518" s="9">
        <f>(J3518/86400) + DATE(1970,1,1)</f>
        <v>41890.125</v>
      </c>
      <c r="L3518">
        <v>1407197670</v>
      </c>
      <c r="M3518" s="9">
        <f>(L3518/86400) + DATE(1970,1,1)</f>
        <v>41856.010069444441</v>
      </c>
      <c r="N3518" s="18">
        <f>YEAR(M3518)</f>
        <v>2014</v>
      </c>
      <c r="O3518" s="18">
        <f xml:space="preserve"> ROUND((J3518-L3518)/86400, 0)</f>
        <v>34</v>
      </c>
      <c r="P3518" t="b">
        <v>0</v>
      </c>
      <c r="Q3518">
        <v>11</v>
      </c>
      <c r="R3518" s="14">
        <f>IFERROR(ROUND(E3518/Q3518,2), "N/A")</f>
        <v>227.27</v>
      </c>
      <c r="S3518" t="b">
        <v>1</v>
      </c>
      <c r="T3518" t="s">
        <v>8275</v>
      </c>
      <c r="U3518" t="s">
        <v>8276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s="12">
        <f>ROUND(E3519/D3519, 0)</f>
        <v>1</v>
      </c>
      <c r="G3519" t="s">
        <v>8218</v>
      </c>
      <c r="H3519" t="s">
        <v>8224</v>
      </c>
      <c r="I3519" t="s">
        <v>8246</v>
      </c>
      <c r="J3519">
        <v>1404471600</v>
      </c>
      <c r="K3519" s="9">
        <f>(J3519/86400) + DATE(1970,1,1)</f>
        <v>41824.458333333336</v>
      </c>
      <c r="L3519">
        <v>1401910634</v>
      </c>
      <c r="M3519" s="9">
        <f>(L3519/86400) + DATE(1970,1,1)</f>
        <v>41794.817523148144</v>
      </c>
      <c r="N3519" s="18">
        <f>YEAR(M3519)</f>
        <v>2014</v>
      </c>
      <c r="O3519" s="18">
        <f xml:space="preserve"> ROUND((J3519-L3519)/86400, 0)</f>
        <v>30</v>
      </c>
      <c r="P3519" t="b">
        <v>0</v>
      </c>
      <c r="Q3519">
        <v>13</v>
      </c>
      <c r="R3519" s="14">
        <f>IFERROR(ROUND(E3519/Q3519,2), "N/A")</f>
        <v>307.69</v>
      </c>
      <c r="S3519" t="b">
        <v>1</v>
      </c>
      <c r="T3519" t="s">
        <v>8275</v>
      </c>
      <c r="U3519" t="s">
        <v>8276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s="12">
        <f>ROUND(E3520/D3520, 0)</f>
        <v>1</v>
      </c>
      <c r="G3520" t="s">
        <v>8218</v>
      </c>
      <c r="H3520" t="s">
        <v>8223</v>
      </c>
      <c r="I3520" t="s">
        <v>8245</v>
      </c>
      <c r="J3520">
        <v>1412259660</v>
      </c>
      <c r="K3520" s="9">
        <f>(J3520/86400) + DATE(1970,1,1)</f>
        <v>41914.597916666666</v>
      </c>
      <c r="L3520">
        <v>1410461299</v>
      </c>
      <c r="M3520" s="9">
        <f>(L3520/86400) + DATE(1970,1,1)</f>
        <v>41893.783553240741</v>
      </c>
      <c r="N3520" s="18">
        <f>YEAR(M3520)</f>
        <v>2014</v>
      </c>
      <c r="O3520" s="18">
        <f xml:space="preserve"> ROUND((J3520-L3520)/86400, 0)</f>
        <v>21</v>
      </c>
      <c r="P3520" t="b">
        <v>0</v>
      </c>
      <c r="Q3520">
        <v>33</v>
      </c>
      <c r="R3520" s="14">
        <f>IFERROR(ROUND(E3520/Q3520,2), "N/A")</f>
        <v>50.02</v>
      </c>
      <c r="S3520" t="b">
        <v>1</v>
      </c>
      <c r="T3520" t="s">
        <v>8275</v>
      </c>
      <c r="U3520" t="s">
        <v>8276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s="12">
        <f>ROUND(E3521/D3521, 0)</f>
        <v>1</v>
      </c>
      <c r="G3521" t="s">
        <v>8218</v>
      </c>
      <c r="H3521" t="s">
        <v>8224</v>
      </c>
      <c r="I3521" t="s">
        <v>8246</v>
      </c>
      <c r="J3521">
        <v>1425478950</v>
      </c>
      <c r="K3521" s="9">
        <f>(J3521/86400) + DATE(1970,1,1)</f>
        <v>42067.598958333328</v>
      </c>
      <c r="L3521">
        <v>1422886950</v>
      </c>
      <c r="M3521" s="9">
        <f>(L3521/86400) + DATE(1970,1,1)</f>
        <v>42037.598958333328</v>
      </c>
      <c r="N3521" s="18">
        <f>YEAR(M3521)</f>
        <v>2015</v>
      </c>
      <c r="O3521" s="18">
        <f xml:space="preserve"> ROUND((J3521-L3521)/86400, 0)</f>
        <v>30</v>
      </c>
      <c r="P3521" t="b">
        <v>0</v>
      </c>
      <c r="Q3521">
        <v>28</v>
      </c>
      <c r="R3521" s="14">
        <f>IFERROR(ROUND(E3521/Q3521,2), "N/A")</f>
        <v>72.39</v>
      </c>
      <c r="S3521" t="b">
        <v>1</v>
      </c>
      <c r="T3521" t="s">
        <v>8275</v>
      </c>
      <c r="U3521" t="s">
        <v>8276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s="12">
        <f>ROUND(E3522/D3522, 0)</f>
        <v>1</v>
      </c>
      <c r="G3522" t="s">
        <v>8218</v>
      </c>
      <c r="H3522" t="s">
        <v>8224</v>
      </c>
      <c r="I3522" t="s">
        <v>8246</v>
      </c>
      <c r="J3522">
        <v>1441547220</v>
      </c>
      <c r="K3522" s="9">
        <f>(J3522/86400) + DATE(1970,1,1)</f>
        <v>42253.57430555555</v>
      </c>
      <c r="L3522">
        <v>1439322412</v>
      </c>
      <c r="M3522" s="9">
        <f>(L3522/86400) + DATE(1970,1,1)</f>
        <v>42227.824212962965</v>
      </c>
      <c r="N3522" s="18">
        <f>YEAR(M3522)</f>
        <v>2015</v>
      </c>
      <c r="O3522" s="18">
        <f xml:space="preserve"> ROUND((J3522-L3522)/86400, 0)</f>
        <v>26</v>
      </c>
      <c r="P3522" t="b">
        <v>0</v>
      </c>
      <c r="Q3522">
        <v>21</v>
      </c>
      <c r="R3522" s="14">
        <f>IFERROR(ROUND(E3522/Q3522,2), "N/A")</f>
        <v>95.95</v>
      </c>
      <c r="S3522" t="b">
        <v>1</v>
      </c>
      <c r="T3522" t="s">
        <v>8275</v>
      </c>
      <c r="U3522" t="s">
        <v>8276</v>
      </c>
    </row>
    <row r="3523" spans="1:21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s="12">
        <f>ROUND(E3523/D3523, 0)</f>
        <v>2</v>
      </c>
      <c r="G3523" t="s">
        <v>8218</v>
      </c>
      <c r="H3523" t="s">
        <v>8223</v>
      </c>
      <c r="I3523" t="s">
        <v>8245</v>
      </c>
      <c r="J3523">
        <v>1411980020</v>
      </c>
      <c r="K3523" s="9">
        <f>(J3523/86400) + DATE(1970,1,1)</f>
        <v>41911.361342592594</v>
      </c>
      <c r="L3523">
        <v>1409388020</v>
      </c>
      <c r="M3523" s="9">
        <f>(L3523/86400) + DATE(1970,1,1)</f>
        <v>41881.361342592594</v>
      </c>
      <c r="N3523" s="18">
        <f>YEAR(M3523)</f>
        <v>2014</v>
      </c>
      <c r="O3523" s="18">
        <f xml:space="preserve"> ROUND((J3523-L3523)/86400, 0)</f>
        <v>30</v>
      </c>
      <c r="P3523" t="b">
        <v>0</v>
      </c>
      <c r="Q3523">
        <v>13</v>
      </c>
      <c r="R3523" s="14">
        <f>IFERROR(ROUND(E3523/Q3523,2), "N/A")</f>
        <v>45.62</v>
      </c>
      <c r="S3523" t="b">
        <v>1</v>
      </c>
      <c r="T3523" t="s">
        <v>8275</v>
      </c>
      <c r="U3523" t="s">
        <v>8276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s="12">
        <f>ROUND(E3524/D3524, 0)</f>
        <v>1</v>
      </c>
      <c r="G3524" t="s">
        <v>8218</v>
      </c>
      <c r="H3524" t="s">
        <v>8224</v>
      </c>
      <c r="I3524" t="s">
        <v>8246</v>
      </c>
      <c r="J3524">
        <v>1442311560</v>
      </c>
      <c r="K3524" s="9">
        <f>(J3524/86400) + DATE(1970,1,1)</f>
        <v>42262.420833333337</v>
      </c>
      <c r="L3524">
        <v>1439924246</v>
      </c>
      <c r="M3524" s="9">
        <f>(L3524/86400) + DATE(1970,1,1)</f>
        <v>42234.789884259255</v>
      </c>
      <c r="N3524" s="18">
        <f>YEAR(M3524)</f>
        <v>2015</v>
      </c>
      <c r="O3524" s="18">
        <f xml:space="preserve"> ROUND((J3524-L3524)/86400, 0)</f>
        <v>28</v>
      </c>
      <c r="P3524" t="b">
        <v>0</v>
      </c>
      <c r="Q3524">
        <v>34</v>
      </c>
      <c r="R3524" s="14">
        <f>IFERROR(ROUND(E3524/Q3524,2), "N/A")</f>
        <v>41.03</v>
      </c>
      <c r="S3524" t="b">
        <v>1</v>
      </c>
      <c r="T3524" t="s">
        <v>8275</v>
      </c>
      <c r="U3524" t="s">
        <v>8276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s="12">
        <f>ROUND(E3525/D3525, 0)</f>
        <v>1</v>
      </c>
      <c r="G3525" t="s">
        <v>8218</v>
      </c>
      <c r="H3525" t="s">
        <v>8224</v>
      </c>
      <c r="I3525" t="s">
        <v>8246</v>
      </c>
      <c r="J3525">
        <v>1474844400</v>
      </c>
      <c r="K3525" s="9">
        <f>(J3525/86400) + DATE(1970,1,1)</f>
        <v>42638.958333333328</v>
      </c>
      <c r="L3525">
        <v>1469871148</v>
      </c>
      <c r="M3525" s="9">
        <f>(L3525/86400) + DATE(1970,1,1)</f>
        <v>42581.397546296299</v>
      </c>
      <c r="N3525" s="18">
        <f>YEAR(M3525)</f>
        <v>2016</v>
      </c>
      <c r="O3525" s="18">
        <f xml:space="preserve"> ROUND((J3525-L3525)/86400, 0)</f>
        <v>58</v>
      </c>
      <c r="P3525" t="b">
        <v>0</v>
      </c>
      <c r="Q3525">
        <v>80</v>
      </c>
      <c r="R3525" s="14">
        <f>IFERROR(ROUND(E3525/Q3525,2), "N/A")</f>
        <v>56.83</v>
      </c>
      <c r="S3525" t="b">
        <v>1</v>
      </c>
      <c r="T3525" t="s">
        <v>8275</v>
      </c>
      <c r="U3525" t="s">
        <v>8276</v>
      </c>
    </row>
    <row r="3526" spans="1:21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s="12">
        <f>ROUND(E3526/D3526, 0)</f>
        <v>1</v>
      </c>
      <c r="G3526" t="s">
        <v>8218</v>
      </c>
      <c r="H3526" t="s">
        <v>8223</v>
      </c>
      <c r="I3526" t="s">
        <v>8245</v>
      </c>
      <c r="J3526">
        <v>1410580800</v>
      </c>
      <c r="K3526" s="9">
        <f>(J3526/86400) + DATE(1970,1,1)</f>
        <v>41895.166666666664</v>
      </c>
      <c r="L3526">
        <v>1409336373</v>
      </c>
      <c r="M3526" s="9">
        <f>(L3526/86400) + DATE(1970,1,1)</f>
        <v>41880.76357638889</v>
      </c>
      <c r="N3526" s="18">
        <f>YEAR(M3526)</f>
        <v>2014</v>
      </c>
      <c r="O3526" s="18">
        <f xml:space="preserve"> ROUND((J3526-L3526)/86400, 0)</f>
        <v>14</v>
      </c>
      <c r="P3526" t="b">
        <v>0</v>
      </c>
      <c r="Q3526">
        <v>74</v>
      </c>
      <c r="R3526" s="14">
        <f>IFERROR(ROUND(E3526/Q3526,2), "N/A")</f>
        <v>137.24</v>
      </c>
      <c r="S3526" t="b">
        <v>1</v>
      </c>
      <c r="T3526" t="s">
        <v>8275</v>
      </c>
      <c r="U3526" t="s">
        <v>8276</v>
      </c>
    </row>
    <row r="3527" spans="1:21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s="12">
        <f>ROUND(E3527/D3527, 0)</f>
        <v>1</v>
      </c>
      <c r="G3527" t="s">
        <v>8218</v>
      </c>
      <c r="H3527" t="s">
        <v>8223</v>
      </c>
      <c r="I3527" t="s">
        <v>8245</v>
      </c>
      <c r="J3527">
        <v>1439136000</v>
      </c>
      <c r="K3527" s="9">
        <f>(J3527/86400) + DATE(1970,1,1)</f>
        <v>42225.666666666672</v>
      </c>
      <c r="L3527">
        <v>1438188106</v>
      </c>
      <c r="M3527" s="9">
        <f>(L3527/86400) + DATE(1970,1,1)</f>
        <v>42214.6956712963</v>
      </c>
      <c r="N3527" s="18">
        <f>YEAR(M3527)</f>
        <v>2015</v>
      </c>
      <c r="O3527" s="18">
        <f xml:space="preserve"> ROUND((J3527-L3527)/86400, 0)</f>
        <v>11</v>
      </c>
      <c r="P3527" t="b">
        <v>0</v>
      </c>
      <c r="Q3527">
        <v>7</v>
      </c>
      <c r="R3527" s="14">
        <f>IFERROR(ROUND(E3527/Q3527,2), "N/A")</f>
        <v>75.709999999999994</v>
      </c>
      <c r="S3527" t="b">
        <v>1</v>
      </c>
      <c r="T3527" t="s">
        <v>8275</v>
      </c>
      <c r="U3527" t="s">
        <v>8276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s="12">
        <f>ROUND(E3528/D3528, 0)</f>
        <v>1</v>
      </c>
      <c r="G3528" t="s">
        <v>8218</v>
      </c>
      <c r="H3528" t="s">
        <v>8223</v>
      </c>
      <c r="I3528" t="s">
        <v>8245</v>
      </c>
      <c r="J3528">
        <v>1461823140</v>
      </c>
      <c r="K3528" s="9">
        <f>(J3528/86400) + DATE(1970,1,1)</f>
        <v>42488.249305555553</v>
      </c>
      <c r="L3528">
        <v>1459411371</v>
      </c>
      <c r="M3528" s="9">
        <f>(L3528/86400) + DATE(1970,1,1)</f>
        <v>42460.335312499999</v>
      </c>
      <c r="N3528" s="18">
        <f>YEAR(M3528)</f>
        <v>2016</v>
      </c>
      <c r="O3528" s="18">
        <f xml:space="preserve"> ROUND((J3528-L3528)/86400, 0)</f>
        <v>28</v>
      </c>
      <c r="P3528" t="b">
        <v>0</v>
      </c>
      <c r="Q3528">
        <v>34</v>
      </c>
      <c r="R3528" s="14">
        <f>IFERROR(ROUND(E3528/Q3528,2), "N/A")</f>
        <v>99</v>
      </c>
      <c r="S3528" t="b">
        <v>1</v>
      </c>
      <c r="T3528" t="s">
        <v>8275</v>
      </c>
      <c r="U3528" t="s">
        <v>8276</v>
      </c>
    </row>
    <row r="3529" spans="1:21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s="12">
        <f>ROUND(E3529/D3529, 0)</f>
        <v>1</v>
      </c>
      <c r="G3529" t="s">
        <v>8218</v>
      </c>
      <c r="H3529" t="s">
        <v>8223</v>
      </c>
      <c r="I3529" t="s">
        <v>8245</v>
      </c>
      <c r="J3529">
        <v>1436587140</v>
      </c>
      <c r="K3529" s="9">
        <f>(J3529/86400) + DATE(1970,1,1)</f>
        <v>42196.165972222225</v>
      </c>
      <c r="L3529">
        <v>1434069205</v>
      </c>
      <c r="M3529" s="9">
        <f>(L3529/86400) + DATE(1970,1,1)</f>
        <v>42167.023206018523</v>
      </c>
      <c r="N3529" s="18">
        <f>YEAR(M3529)</f>
        <v>2015</v>
      </c>
      <c r="O3529" s="18">
        <f xml:space="preserve"> ROUND((J3529-L3529)/86400, 0)</f>
        <v>29</v>
      </c>
      <c r="P3529" t="b">
        <v>0</v>
      </c>
      <c r="Q3529">
        <v>86</v>
      </c>
      <c r="R3529" s="14">
        <f>IFERROR(ROUND(E3529/Q3529,2), "N/A")</f>
        <v>81.569999999999993</v>
      </c>
      <c r="S3529" t="b">
        <v>1</v>
      </c>
      <c r="T3529" t="s">
        <v>8275</v>
      </c>
      <c r="U3529" t="s">
        <v>8276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s="12">
        <f>ROUND(E3530/D3530, 0)</f>
        <v>1</v>
      </c>
      <c r="G3530" t="s">
        <v>8218</v>
      </c>
      <c r="H3530" t="s">
        <v>8224</v>
      </c>
      <c r="I3530" t="s">
        <v>8246</v>
      </c>
      <c r="J3530">
        <v>1484740918</v>
      </c>
      <c r="K3530" s="9">
        <f>(J3530/86400) + DATE(1970,1,1)</f>
        <v>42753.50136574074</v>
      </c>
      <c r="L3530">
        <v>1483012918</v>
      </c>
      <c r="M3530" s="9">
        <f>(L3530/86400) + DATE(1970,1,1)</f>
        <v>42733.50136574074</v>
      </c>
      <c r="N3530" s="18">
        <f>YEAR(M3530)</f>
        <v>2016</v>
      </c>
      <c r="O3530" s="18">
        <f xml:space="preserve"> ROUND((J3530-L3530)/86400, 0)</f>
        <v>20</v>
      </c>
      <c r="P3530" t="b">
        <v>0</v>
      </c>
      <c r="Q3530">
        <v>37</v>
      </c>
      <c r="R3530" s="14">
        <f>IFERROR(ROUND(E3530/Q3530,2), "N/A")</f>
        <v>45.11</v>
      </c>
      <c r="S3530" t="b">
        <v>1</v>
      </c>
      <c r="T3530" t="s">
        <v>8275</v>
      </c>
      <c r="U3530" t="s">
        <v>8276</v>
      </c>
    </row>
    <row r="3531" spans="1:21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s="12">
        <f>ROUND(E3531/D3531, 0)</f>
        <v>1</v>
      </c>
      <c r="G3531" t="s">
        <v>8218</v>
      </c>
      <c r="H3531" t="s">
        <v>8223</v>
      </c>
      <c r="I3531" t="s">
        <v>8245</v>
      </c>
      <c r="J3531">
        <v>1436749200</v>
      </c>
      <c r="K3531" s="9">
        <f>(J3531/86400) + DATE(1970,1,1)</f>
        <v>42198.041666666672</v>
      </c>
      <c r="L3531">
        <v>1434997018</v>
      </c>
      <c r="M3531" s="9">
        <f>(L3531/86400) + DATE(1970,1,1)</f>
        <v>42177.761782407411</v>
      </c>
      <c r="N3531" s="18">
        <f>YEAR(M3531)</f>
        <v>2015</v>
      </c>
      <c r="O3531" s="18">
        <f xml:space="preserve"> ROUND((J3531-L3531)/86400, 0)</f>
        <v>20</v>
      </c>
      <c r="P3531" t="b">
        <v>0</v>
      </c>
      <c r="Q3531">
        <v>18</v>
      </c>
      <c r="R3531" s="14">
        <f>IFERROR(ROUND(E3531/Q3531,2), "N/A")</f>
        <v>36.67</v>
      </c>
      <c r="S3531" t="b">
        <v>1</v>
      </c>
      <c r="T3531" t="s">
        <v>8275</v>
      </c>
      <c r="U3531" t="s">
        <v>8276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s="12">
        <f>ROUND(E3532/D3532, 0)</f>
        <v>1</v>
      </c>
      <c r="G3532" t="s">
        <v>8218</v>
      </c>
      <c r="H3532" t="s">
        <v>8224</v>
      </c>
      <c r="I3532" t="s">
        <v>8246</v>
      </c>
      <c r="J3532">
        <v>1460318400</v>
      </c>
      <c r="K3532" s="9">
        <f>(J3532/86400) + DATE(1970,1,1)</f>
        <v>42470.833333333328</v>
      </c>
      <c r="L3532">
        <v>1457881057</v>
      </c>
      <c r="M3532" s="9">
        <f>(L3532/86400) + DATE(1970,1,1)</f>
        <v>42442.623344907406</v>
      </c>
      <c r="N3532" s="18">
        <f>YEAR(M3532)</f>
        <v>2016</v>
      </c>
      <c r="O3532" s="18">
        <f xml:space="preserve"> ROUND((J3532-L3532)/86400, 0)</f>
        <v>28</v>
      </c>
      <c r="P3532" t="b">
        <v>0</v>
      </c>
      <c r="Q3532">
        <v>22</v>
      </c>
      <c r="R3532" s="14">
        <f>IFERROR(ROUND(E3532/Q3532,2), "N/A")</f>
        <v>125</v>
      </c>
      <c r="S3532" t="b">
        <v>1</v>
      </c>
      <c r="T3532" t="s">
        <v>8275</v>
      </c>
      <c r="U3532" t="s">
        <v>8276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s="12">
        <f>ROUND(E3533/D3533, 0)</f>
        <v>1</v>
      </c>
      <c r="G3533" t="s">
        <v>8218</v>
      </c>
      <c r="H3533" t="s">
        <v>8223</v>
      </c>
      <c r="I3533" t="s">
        <v>8245</v>
      </c>
      <c r="J3533">
        <v>1467301334</v>
      </c>
      <c r="K3533" s="9">
        <f>(J3533/86400) + DATE(1970,1,1)</f>
        <v>42551.654328703706</v>
      </c>
      <c r="L3533">
        <v>1464709334</v>
      </c>
      <c r="M3533" s="9">
        <f>(L3533/86400) + DATE(1970,1,1)</f>
        <v>42521.654328703706</v>
      </c>
      <c r="N3533" s="18">
        <f>YEAR(M3533)</f>
        <v>2016</v>
      </c>
      <c r="O3533" s="18">
        <f xml:space="preserve"> ROUND((J3533-L3533)/86400, 0)</f>
        <v>30</v>
      </c>
      <c r="P3533" t="b">
        <v>0</v>
      </c>
      <c r="Q3533">
        <v>26</v>
      </c>
      <c r="R3533" s="14">
        <f>IFERROR(ROUND(E3533/Q3533,2), "N/A")</f>
        <v>49.23</v>
      </c>
      <c r="S3533" t="b">
        <v>1</v>
      </c>
      <c r="T3533" t="s">
        <v>8275</v>
      </c>
      <c r="U3533" t="s">
        <v>8276</v>
      </c>
    </row>
    <row r="3534" spans="1:21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s="12">
        <f>ROUND(E3534/D3534, 0)</f>
        <v>1</v>
      </c>
      <c r="G3534" t="s">
        <v>8218</v>
      </c>
      <c r="H3534" t="s">
        <v>8223</v>
      </c>
      <c r="I3534" t="s">
        <v>8245</v>
      </c>
      <c r="J3534">
        <v>1411012740</v>
      </c>
      <c r="K3534" s="9">
        <f>(J3534/86400) + DATE(1970,1,1)</f>
        <v>41900.165972222225</v>
      </c>
      <c r="L3534">
        <v>1409667827</v>
      </c>
      <c r="M3534" s="9">
        <f>(L3534/86400) + DATE(1970,1,1)</f>
        <v>41884.599849537037</v>
      </c>
      <c r="N3534" s="18">
        <f>YEAR(M3534)</f>
        <v>2014</v>
      </c>
      <c r="O3534" s="18">
        <f xml:space="preserve"> ROUND((J3534-L3534)/86400, 0)</f>
        <v>16</v>
      </c>
      <c r="P3534" t="b">
        <v>0</v>
      </c>
      <c r="Q3534">
        <v>27</v>
      </c>
      <c r="R3534" s="14">
        <f>IFERROR(ROUND(E3534/Q3534,2), "N/A")</f>
        <v>42.3</v>
      </c>
      <c r="S3534" t="b">
        <v>1</v>
      </c>
      <c r="T3534" t="s">
        <v>8275</v>
      </c>
      <c r="U3534" t="s">
        <v>8276</v>
      </c>
    </row>
    <row r="3535" spans="1:21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s="12">
        <f>ROUND(E3535/D3535, 0)</f>
        <v>1</v>
      </c>
      <c r="G3535" t="s">
        <v>8218</v>
      </c>
      <c r="H3535" t="s">
        <v>8223</v>
      </c>
      <c r="I3535" t="s">
        <v>8245</v>
      </c>
      <c r="J3535">
        <v>1447269367</v>
      </c>
      <c r="K3535" s="9">
        <f>(J3535/86400) + DATE(1970,1,1)</f>
        <v>42319.802858796298</v>
      </c>
      <c r="L3535">
        <v>1444673767</v>
      </c>
      <c r="M3535" s="9">
        <f>(L3535/86400) + DATE(1970,1,1)</f>
        <v>42289.761192129634</v>
      </c>
      <c r="N3535" s="18">
        <f>YEAR(M3535)</f>
        <v>2015</v>
      </c>
      <c r="O3535" s="18">
        <f xml:space="preserve"> ROUND((J3535-L3535)/86400, 0)</f>
        <v>30</v>
      </c>
      <c r="P3535" t="b">
        <v>0</v>
      </c>
      <c r="Q3535">
        <v>8</v>
      </c>
      <c r="R3535" s="14">
        <f>IFERROR(ROUND(E3535/Q3535,2), "N/A")</f>
        <v>78.88</v>
      </c>
      <c r="S3535" t="b">
        <v>1</v>
      </c>
      <c r="T3535" t="s">
        <v>8275</v>
      </c>
      <c r="U3535" t="s">
        <v>8276</v>
      </c>
    </row>
    <row r="3536" spans="1:21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s="12">
        <f>ROUND(E3536/D3536, 0)</f>
        <v>2</v>
      </c>
      <c r="G3536" t="s">
        <v>8218</v>
      </c>
      <c r="H3536" t="s">
        <v>8223</v>
      </c>
      <c r="I3536" t="s">
        <v>8245</v>
      </c>
      <c r="J3536">
        <v>1443711623</v>
      </c>
      <c r="K3536" s="9">
        <f>(J3536/86400) + DATE(1970,1,1)</f>
        <v>42278.6252662037</v>
      </c>
      <c r="L3536">
        <v>1440687623</v>
      </c>
      <c r="M3536" s="9">
        <f>(L3536/86400) + DATE(1970,1,1)</f>
        <v>42243.6252662037</v>
      </c>
      <c r="N3536" s="18">
        <f>YEAR(M3536)</f>
        <v>2015</v>
      </c>
      <c r="O3536" s="18">
        <f xml:space="preserve"> ROUND((J3536-L3536)/86400, 0)</f>
        <v>35</v>
      </c>
      <c r="P3536" t="b">
        <v>0</v>
      </c>
      <c r="Q3536">
        <v>204</v>
      </c>
      <c r="R3536" s="14">
        <f>IFERROR(ROUND(E3536/Q3536,2), "N/A")</f>
        <v>38.28</v>
      </c>
      <c r="S3536" t="b">
        <v>1</v>
      </c>
      <c r="T3536" t="s">
        <v>8275</v>
      </c>
      <c r="U3536" t="s">
        <v>8276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s="12">
        <f>ROUND(E3537/D3537, 0)</f>
        <v>1</v>
      </c>
      <c r="G3537" t="s">
        <v>8218</v>
      </c>
      <c r="H3537" t="s">
        <v>8224</v>
      </c>
      <c r="I3537" t="s">
        <v>8246</v>
      </c>
      <c r="J3537">
        <v>1443808800</v>
      </c>
      <c r="K3537" s="9">
        <f>(J3537/86400) + DATE(1970,1,1)</f>
        <v>42279.75</v>
      </c>
      <c r="L3537">
        <v>1441120910</v>
      </c>
      <c r="M3537" s="9">
        <f>(L3537/86400) + DATE(1970,1,1)</f>
        <v>42248.640162037038</v>
      </c>
      <c r="N3537" s="18">
        <f>YEAR(M3537)</f>
        <v>2015</v>
      </c>
      <c r="O3537" s="18">
        <f xml:space="preserve"> ROUND((J3537-L3537)/86400, 0)</f>
        <v>31</v>
      </c>
      <c r="P3537" t="b">
        <v>0</v>
      </c>
      <c r="Q3537">
        <v>46</v>
      </c>
      <c r="R3537" s="14">
        <f>IFERROR(ROUND(E3537/Q3537,2), "N/A")</f>
        <v>44.85</v>
      </c>
      <c r="S3537" t="b">
        <v>1</v>
      </c>
      <c r="T3537" t="s">
        <v>8275</v>
      </c>
      <c r="U3537" t="s">
        <v>8276</v>
      </c>
    </row>
    <row r="3538" spans="1:21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s="12">
        <f>ROUND(E3538/D3538, 0)</f>
        <v>2</v>
      </c>
      <c r="G3538" t="s">
        <v>8218</v>
      </c>
      <c r="H3538" t="s">
        <v>8224</v>
      </c>
      <c r="I3538" t="s">
        <v>8246</v>
      </c>
      <c r="J3538">
        <v>1450612740</v>
      </c>
      <c r="K3538" s="9">
        <f>(J3538/86400) + DATE(1970,1,1)</f>
        <v>42358.499305555553</v>
      </c>
      <c r="L3538">
        <v>1448040425</v>
      </c>
      <c r="M3538" s="9">
        <f>(L3538/86400) + DATE(1970,1,1)</f>
        <v>42328.727141203708</v>
      </c>
      <c r="N3538" s="18">
        <f>YEAR(M3538)</f>
        <v>2015</v>
      </c>
      <c r="O3538" s="18">
        <f xml:space="preserve"> ROUND((J3538-L3538)/86400, 0)</f>
        <v>30</v>
      </c>
      <c r="P3538" t="b">
        <v>0</v>
      </c>
      <c r="Q3538">
        <v>17</v>
      </c>
      <c r="R3538" s="14">
        <f>IFERROR(ROUND(E3538/Q3538,2), "N/A")</f>
        <v>13.53</v>
      </c>
      <c r="S3538" t="b">
        <v>1</v>
      </c>
      <c r="T3538" t="s">
        <v>8275</v>
      </c>
      <c r="U3538" t="s">
        <v>8276</v>
      </c>
    </row>
    <row r="3539" spans="1:21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s="12">
        <f>ROUND(E3539/D3539, 0)</f>
        <v>2</v>
      </c>
      <c r="G3539" t="s">
        <v>8218</v>
      </c>
      <c r="H3539" t="s">
        <v>8228</v>
      </c>
      <c r="I3539" t="s">
        <v>8250</v>
      </c>
      <c r="J3539">
        <v>1416211140</v>
      </c>
      <c r="K3539" s="9">
        <f>(J3539/86400) + DATE(1970,1,1)</f>
        <v>41960.332638888889</v>
      </c>
      <c r="L3539">
        <v>1413016216</v>
      </c>
      <c r="M3539" s="9">
        <f>(L3539/86400) + DATE(1970,1,1)</f>
        <v>41923.354351851856</v>
      </c>
      <c r="N3539" s="18">
        <f>YEAR(M3539)</f>
        <v>2014</v>
      </c>
      <c r="O3539" s="18">
        <f xml:space="preserve"> ROUND((J3539-L3539)/86400, 0)</f>
        <v>37</v>
      </c>
      <c r="P3539" t="b">
        <v>0</v>
      </c>
      <c r="Q3539">
        <v>28</v>
      </c>
      <c r="R3539" s="14">
        <f>IFERROR(ROUND(E3539/Q3539,2), "N/A")</f>
        <v>43.5</v>
      </c>
      <c r="S3539" t="b">
        <v>1</v>
      </c>
      <c r="T3539" t="s">
        <v>8275</v>
      </c>
      <c r="U3539" t="s">
        <v>8276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s="12">
        <f>ROUND(E3540/D3540, 0)</f>
        <v>1</v>
      </c>
      <c r="G3540" t="s">
        <v>8218</v>
      </c>
      <c r="H3540" t="s">
        <v>8224</v>
      </c>
      <c r="I3540" t="s">
        <v>8246</v>
      </c>
      <c r="J3540">
        <v>1471428340</v>
      </c>
      <c r="K3540" s="9">
        <f>(J3540/86400) + DATE(1970,1,1)</f>
        <v>42599.420601851853</v>
      </c>
      <c r="L3540">
        <v>1469009140</v>
      </c>
      <c r="M3540" s="9">
        <f>(L3540/86400) + DATE(1970,1,1)</f>
        <v>42571.420601851853</v>
      </c>
      <c r="N3540" s="18">
        <f>YEAR(M3540)</f>
        <v>2016</v>
      </c>
      <c r="O3540" s="18">
        <f xml:space="preserve"> ROUND((J3540-L3540)/86400, 0)</f>
        <v>28</v>
      </c>
      <c r="P3540" t="b">
        <v>0</v>
      </c>
      <c r="Q3540">
        <v>83</v>
      </c>
      <c r="R3540" s="14">
        <f>IFERROR(ROUND(E3540/Q3540,2), "N/A")</f>
        <v>30.95</v>
      </c>
      <c r="S3540" t="b">
        <v>1</v>
      </c>
      <c r="T3540" t="s">
        <v>8275</v>
      </c>
      <c r="U3540" t="s">
        <v>8276</v>
      </c>
    </row>
    <row r="3541" spans="1:21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s="12">
        <f>ROUND(E3541/D3541, 0)</f>
        <v>1</v>
      </c>
      <c r="G3541" t="s">
        <v>8218</v>
      </c>
      <c r="H3541" t="s">
        <v>8223</v>
      </c>
      <c r="I3541" t="s">
        <v>8245</v>
      </c>
      <c r="J3541">
        <v>1473358122</v>
      </c>
      <c r="K3541" s="9">
        <f>(J3541/86400) + DATE(1970,1,1)</f>
        <v>42621.756041666667</v>
      </c>
      <c r="L3541">
        <v>1471543722</v>
      </c>
      <c r="M3541" s="9">
        <f>(L3541/86400) + DATE(1970,1,1)</f>
        <v>42600.756041666667</v>
      </c>
      <c r="N3541" s="18">
        <f>YEAR(M3541)</f>
        <v>2016</v>
      </c>
      <c r="O3541" s="18">
        <f xml:space="preserve"> ROUND((J3541-L3541)/86400, 0)</f>
        <v>21</v>
      </c>
      <c r="P3541" t="b">
        <v>0</v>
      </c>
      <c r="Q3541">
        <v>13</v>
      </c>
      <c r="R3541" s="14">
        <f>IFERROR(ROUND(E3541/Q3541,2), "N/A")</f>
        <v>55.23</v>
      </c>
      <c r="S3541" t="b">
        <v>1</v>
      </c>
      <c r="T3541" t="s">
        <v>8275</v>
      </c>
      <c r="U3541" t="s">
        <v>8276</v>
      </c>
    </row>
    <row r="3542" spans="1:21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s="12">
        <f>ROUND(E3542/D3542, 0)</f>
        <v>1</v>
      </c>
      <c r="G3542" t="s">
        <v>8218</v>
      </c>
      <c r="H3542" t="s">
        <v>8224</v>
      </c>
      <c r="I3542" t="s">
        <v>8246</v>
      </c>
      <c r="J3542">
        <v>1466899491</v>
      </c>
      <c r="K3542" s="9">
        <f>(J3542/86400) + DATE(1970,1,1)</f>
        <v>42547.003368055557</v>
      </c>
      <c r="L3542">
        <v>1464307491</v>
      </c>
      <c r="M3542" s="9">
        <f>(L3542/86400) + DATE(1970,1,1)</f>
        <v>42517.003368055557</v>
      </c>
      <c r="N3542" s="18">
        <f>YEAR(M3542)</f>
        <v>2016</v>
      </c>
      <c r="O3542" s="18">
        <f xml:space="preserve"> ROUND((J3542-L3542)/86400, 0)</f>
        <v>30</v>
      </c>
      <c r="P3542" t="b">
        <v>0</v>
      </c>
      <c r="Q3542">
        <v>8</v>
      </c>
      <c r="R3542" s="14">
        <f>IFERROR(ROUND(E3542/Q3542,2), "N/A")</f>
        <v>46.13</v>
      </c>
      <c r="S3542" t="b">
        <v>1</v>
      </c>
      <c r="T3542" t="s">
        <v>8275</v>
      </c>
      <c r="U3542" t="s">
        <v>8276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s="12">
        <f>ROUND(E3543/D3543, 0)</f>
        <v>1</v>
      </c>
      <c r="G3543" t="s">
        <v>8218</v>
      </c>
      <c r="H3543" t="s">
        <v>8224</v>
      </c>
      <c r="I3543" t="s">
        <v>8246</v>
      </c>
      <c r="J3543">
        <v>1441042275</v>
      </c>
      <c r="K3543" s="9">
        <f>(J3543/86400) + DATE(1970,1,1)</f>
        <v>42247.730034722219</v>
      </c>
      <c r="L3543">
        <v>1438882275</v>
      </c>
      <c r="M3543" s="9">
        <f>(L3543/86400) + DATE(1970,1,1)</f>
        <v>42222.730034722219</v>
      </c>
      <c r="N3543" s="18">
        <f>YEAR(M3543)</f>
        <v>2015</v>
      </c>
      <c r="O3543" s="18">
        <f xml:space="preserve"> ROUND((J3543-L3543)/86400, 0)</f>
        <v>25</v>
      </c>
      <c r="P3543" t="b">
        <v>0</v>
      </c>
      <c r="Q3543">
        <v>32</v>
      </c>
      <c r="R3543" s="14">
        <f>IFERROR(ROUND(E3543/Q3543,2), "N/A")</f>
        <v>39.380000000000003</v>
      </c>
      <c r="S3543" t="b">
        <v>1</v>
      </c>
      <c r="T3543" t="s">
        <v>8275</v>
      </c>
      <c r="U3543" t="s">
        <v>8276</v>
      </c>
    </row>
    <row r="3544" spans="1:21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s="12">
        <f>ROUND(E3544/D3544, 0)</f>
        <v>1</v>
      </c>
      <c r="G3544" t="s">
        <v>8218</v>
      </c>
      <c r="H3544" t="s">
        <v>8223</v>
      </c>
      <c r="I3544" t="s">
        <v>8245</v>
      </c>
      <c r="J3544">
        <v>1410099822</v>
      </c>
      <c r="K3544" s="9">
        <f>(J3544/86400) + DATE(1970,1,1)</f>
        <v>41889.599791666667</v>
      </c>
      <c r="L3544">
        <v>1404915822</v>
      </c>
      <c r="M3544" s="9">
        <f>(L3544/86400) + DATE(1970,1,1)</f>
        <v>41829.599791666667</v>
      </c>
      <c r="N3544" s="18">
        <f>YEAR(M3544)</f>
        <v>2014</v>
      </c>
      <c r="O3544" s="18">
        <f xml:space="preserve"> ROUND((J3544-L3544)/86400, 0)</f>
        <v>60</v>
      </c>
      <c r="P3544" t="b">
        <v>0</v>
      </c>
      <c r="Q3544">
        <v>85</v>
      </c>
      <c r="R3544" s="14">
        <f>IFERROR(ROUND(E3544/Q3544,2), "N/A")</f>
        <v>66.150000000000006</v>
      </c>
      <c r="S3544" t="b">
        <v>1</v>
      </c>
      <c r="T3544" t="s">
        <v>8275</v>
      </c>
      <c r="U3544" t="s">
        <v>8276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s="12">
        <f>ROUND(E3545/D3545, 0)</f>
        <v>1</v>
      </c>
      <c r="G3545" t="s">
        <v>8218</v>
      </c>
      <c r="H3545" t="s">
        <v>8235</v>
      </c>
      <c r="I3545" t="s">
        <v>8248</v>
      </c>
      <c r="J3545">
        <v>1435255659</v>
      </c>
      <c r="K3545" s="9">
        <f>(J3545/86400) + DATE(1970,1,1)</f>
        <v>42180.755312499998</v>
      </c>
      <c r="L3545">
        <v>1432663659</v>
      </c>
      <c r="M3545" s="9">
        <f>(L3545/86400) + DATE(1970,1,1)</f>
        <v>42150.755312499998</v>
      </c>
      <c r="N3545" s="18">
        <f>YEAR(M3545)</f>
        <v>2015</v>
      </c>
      <c r="O3545" s="18">
        <f xml:space="preserve"> ROUND((J3545-L3545)/86400, 0)</f>
        <v>30</v>
      </c>
      <c r="P3545" t="b">
        <v>0</v>
      </c>
      <c r="Q3545">
        <v>29</v>
      </c>
      <c r="R3545" s="14">
        <f>IFERROR(ROUND(E3545/Q3545,2), "N/A")</f>
        <v>54.14</v>
      </c>
      <c r="S3545" t="b">
        <v>1</v>
      </c>
      <c r="T3545" t="s">
        <v>8275</v>
      </c>
      <c r="U3545" t="s">
        <v>8276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s="12">
        <f>ROUND(E3546/D3546, 0)</f>
        <v>1</v>
      </c>
      <c r="G3546" t="s">
        <v>8218</v>
      </c>
      <c r="H3546" t="s">
        <v>8223</v>
      </c>
      <c r="I3546" t="s">
        <v>8245</v>
      </c>
      <c r="J3546">
        <v>1425758257</v>
      </c>
      <c r="K3546" s="9">
        <f>(J3546/86400) + DATE(1970,1,1)</f>
        <v>42070.831678240742</v>
      </c>
      <c r="L3546">
        <v>1423166257</v>
      </c>
      <c r="M3546" s="9">
        <f>(L3546/86400) + DATE(1970,1,1)</f>
        <v>42040.831678240742</v>
      </c>
      <c r="N3546" s="18">
        <f>YEAR(M3546)</f>
        <v>2015</v>
      </c>
      <c r="O3546" s="18">
        <f xml:space="preserve"> ROUND((J3546-L3546)/86400, 0)</f>
        <v>30</v>
      </c>
      <c r="P3546" t="b">
        <v>0</v>
      </c>
      <c r="Q3546">
        <v>24</v>
      </c>
      <c r="R3546" s="14">
        <f>IFERROR(ROUND(E3546/Q3546,2), "N/A")</f>
        <v>104.17</v>
      </c>
      <c r="S3546" t="b">
        <v>1</v>
      </c>
      <c r="T3546" t="s">
        <v>8275</v>
      </c>
      <c r="U3546" t="s">
        <v>8276</v>
      </c>
    </row>
    <row r="3547" spans="1:21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s="12">
        <f>ROUND(E3547/D3547, 0)</f>
        <v>1</v>
      </c>
      <c r="G3547" t="s">
        <v>8218</v>
      </c>
      <c r="H3547" t="s">
        <v>8223</v>
      </c>
      <c r="I3547" t="s">
        <v>8245</v>
      </c>
      <c r="J3547">
        <v>1428780159</v>
      </c>
      <c r="K3547" s="9">
        <f>(J3547/86400) + DATE(1970,1,1)</f>
        <v>42105.807395833333</v>
      </c>
      <c r="L3547">
        <v>1426188159</v>
      </c>
      <c r="M3547" s="9">
        <f>(L3547/86400) + DATE(1970,1,1)</f>
        <v>42075.807395833333</v>
      </c>
      <c r="N3547" s="18">
        <f>YEAR(M3547)</f>
        <v>2015</v>
      </c>
      <c r="O3547" s="18">
        <f xml:space="preserve"> ROUND((J3547-L3547)/86400, 0)</f>
        <v>30</v>
      </c>
      <c r="P3547" t="b">
        <v>0</v>
      </c>
      <c r="Q3547">
        <v>8</v>
      </c>
      <c r="R3547" s="14">
        <f>IFERROR(ROUND(E3547/Q3547,2), "N/A")</f>
        <v>31.38</v>
      </c>
      <c r="S3547" t="b">
        <v>1</v>
      </c>
      <c r="T3547" t="s">
        <v>8275</v>
      </c>
      <c r="U3547" t="s">
        <v>8276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s="12">
        <f>ROUND(E3548/D3548, 0)</f>
        <v>1</v>
      </c>
      <c r="G3548" t="s">
        <v>8218</v>
      </c>
      <c r="H3548" t="s">
        <v>8223</v>
      </c>
      <c r="I3548" t="s">
        <v>8245</v>
      </c>
      <c r="J3548">
        <v>1427860740</v>
      </c>
      <c r="K3548" s="9">
        <f>(J3548/86400) + DATE(1970,1,1)</f>
        <v>42095.165972222225</v>
      </c>
      <c r="L3548">
        <v>1426002684</v>
      </c>
      <c r="M3548" s="9">
        <f>(L3548/86400) + DATE(1970,1,1)</f>
        <v>42073.660694444443</v>
      </c>
      <c r="N3548" s="18">
        <f>YEAR(M3548)</f>
        <v>2015</v>
      </c>
      <c r="O3548" s="18">
        <f xml:space="preserve"> ROUND((J3548-L3548)/86400, 0)</f>
        <v>22</v>
      </c>
      <c r="P3548" t="b">
        <v>0</v>
      </c>
      <c r="Q3548">
        <v>19</v>
      </c>
      <c r="R3548" s="14">
        <f>IFERROR(ROUND(E3548/Q3548,2), "N/A")</f>
        <v>59.21</v>
      </c>
      <c r="S3548" t="b">
        <v>1</v>
      </c>
      <c r="T3548" t="s">
        <v>8275</v>
      </c>
      <c r="U3548" t="s">
        <v>8276</v>
      </c>
    </row>
    <row r="3549" spans="1:21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s="12">
        <f>ROUND(E3549/D3549, 0)</f>
        <v>1</v>
      </c>
      <c r="G3549" t="s">
        <v>8218</v>
      </c>
      <c r="H3549" t="s">
        <v>8223</v>
      </c>
      <c r="I3549" t="s">
        <v>8245</v>
      </c>
      <c r="J3549">
        <v>1463198340</v>
      </c>
      <c r="K3549" s="9">
        <f>(J3549/86400) + DATE(1970,1,1)</f>
        <v>42504.165972222225</v>
      </c>
      <c r="L3549">
        <v>1461117201</v>
      </c>
      <c r="M3549" s="9">
        <f>(L3549/86400) + DATE(1970,1,1)</f>
        <v>42480.078715277778</v>
      </c>
      <c r="N3549" s="18">
        <f>YEAR(M3549)</f>
        <v>2016</v>
      </c>
      <c r="O3549" s="18">
        <f xml:space="preserve"> ROUND((J3549-L3549)/86400, 0)</f>
        <v>24</v>
      </c>
      <c r="P3549" t="b">
        <v>0</v>
      </c>
      <c r="Q3549">
        <v>336</v>
      </c>
      <c r="R3549" s="14">
        <f>IFERROR(ROUND(E3549/Q3549,2), "N/A")</f>
        <v>119.18</v>
      </c>
      <c r="S3549" t="b">
        <v>1</v>
      </c>
      <c r="T3549" t="s">
        <v>8275</v>
      </c>
      <c r="U3549" t="s">
        <v>8276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s="12">
        <f>ROUND(E3550/D3550, 0)</f>
        <v>1</v>
      </c>
      <c r="G3550" t="s">
        <v>8218</v>
      </c>
      <c r="H3550" t="s">
        <v>8223</v>
      </c>
      <c r="I3550" t="s">
        <v>8245</v>
      </c>
      <c r="J3550">
        <v>1457139600</v>
      </c>
      <c r="K3550" s="9">
        <f>(J3550/86400) + DATE(1970,1,1)</f>
        <v>42434.041666666672</v>
      </c>
      <c r="L3550">
        <v>1455230214</v>
      </c>
      <c r="M3550" s="9">
        <f>(L3550/86400) + DATE(1970,1,1)</f>
        <v>42411.942291666666</v>
      </c>
      <c r="N3550" s="18">
        <f>YEAR(M3550)</f>
        <v>2016</v>
      </c>
      <c r="O3550" s="18">
        <f xml:space="preserve"> ROUND((J3550-L3550)/86400, 0)</f>
        <v>22</v>
      </c>
      <c r="P3550" t="b">
        <v>0</v>
      </c>
      <c r="Q3550">
        <v>13</v>
      </c>
      <c r="R3550" s="14">
        <f>IFERROR(ROUND(E3550/Q3550,2), "N/A")</f>
        <v>164.62</v>
      </c>
      <c r="S3550" t="b">
        <v>1</v>
      </c>
      <c r="T3550" t="s">
        <v>8275</v>
      </c>
      <c r="U3550" t="s">
        <v>8276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s="12">
        <f>ROUND(E3551/D3551, 0)</f>
        <v>1</v>
      </c>
      <c r="G3551" t="s">
        <v>8218</v>
      </c>
      <c r="H3551" t="s">
        <v>8224</v>
      </c>
      <c r="I3551" t="s">
        <v>8246</v>
      </c>
      <c r="J3551">
        <v>1441358873</v>
      </c>
      <c r="K3551" s="9">
        <f>(J3551/86400) + DATE(1970,1,1)</f>
        <v>42251.394363425927</v>
      </c>
      <c r="L3551">
        <v>1438939673</v>
      </c>
      <c r="M3551" s="9">
        <f>(L3551/86400) + DATE(1970,1,1)</f>
        <v>42223.394363425927</v>
      </c>
      <c r="N3551" s="18">
        <f>YEAR(M3551)</f>
        <v>2015</v>
      </c>
      <c r="O3551" s="18">
        <f xml:space="preserve"> ROUND((J3551-L3551)/86400, 0)</f>
        <v>28</v>
      </c>
      <c r="P3551" t="b">
        <v>0</v>
      </c>
      <c r="Q3551">
        <v>42</v>
      </c>
      <c r="R3551" s="14">
        <f>IFERROR(ROUND(E3551/Q3551,2), "N/A")</f>
        <v>24.29</v>
      </c>
      <c r="S3551" t="b">
        <v>1</v>
      </c>
      <c r="T3551" t="s">
        <v>8275</v>
      </c>
      <c r="U3551" t="s">
        <v>8276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s="12">
        <f>ROUND(E3552/D3552, 0)</f>
        <v>1</v>
      </c>
      <c r="G3552" t="s">
        <v>8218</v>
      </c>
      <c r="H3552" t="s">
        <v>8224</v>
      </c>
      <c r="I3552" t="s">
        <v>8246</v>
      </c>
      <c r="J3552">
        <v>1462224398</v>
      </c>
      <c r="K3552" s="9">
        <f>(J3552/86400) + DATE(1970,1,1)</f>
        <v>42492.893495370372</v>
      </c>
      <c r="L3552">
        <v>1459632398</v>
      </c>
      <c r="M3552" s="9">
        <f>(L3552/86400) + DATE(1970,1,1)</f>
        <v>42462.893495370372</v>
      </c>
      <c r="N3552" s="18">
        <f>YEAR(M3552)</f>
        <v>2016</v>
      </c>
      <c r="O3552" s="18">
        <f xml:space="preserve"> ROUND((J3552-L3552)/86400, 0)</f>
        <v>30</v>
      </c>
      <c r="P3552" t="b">
        <v>0</v>
      </c>
      <c r="Q3552">
        <v>64</v>
      </c>
      <c r="R3552" s="14">
        <f>IFERROR(ROUND(E3552/Q3552,2), "N/A")</f>
        <v>40.94</v>
      </c>
      <c r="S3552" t="b">
        <v>1</v>
      </c>
      <c r="T3552" t="s">
        <v>8275</v>
      </c>
      <c r="U3552" t="s">
        <v>8276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s="12">
        <f>ROUND(E3553/D3553, 0)</f>
        <v>1</v>
      </c>
      <c r="G3553" t="s">
        <v>8218</v>
      </c>
      <c r="H3553" t="s">
        <v>8223</v>
      </c>
      <c r="I3553" t="s">
        <v>8245</v>
      </c>
      <c r="J3553">
        <v>1400796420</v>
      </c>
      <c r="K3553" s="9">
        <f>(J3553/86400) + DATE(1970,1,1)</f>
        <v>41781.921527777777</v>
      </c>
      <c r="L3553">
        <v>1398342170</v>
      </c>
      <c r="M3553" s="9">
        <f>(L3553/86400) + DATE(1970,1,1)</f>
        <v>41753.515856481477</v>
      </c>
      <c r="N3553" s="18">
        <f>YEAR(M3553)</f>
        <v>2014</v>
      </c>
      <c r="O3553" s="18">
        <f xml:space="preserve"> ROUND((J3553-L3553)/86400, 0)</f>
        <v>28</v>
      </c>
      <c r="P3553" t="b">
        <v>0</v>
      </c>
      <c r="Q3553">
        <v>25</v>
      </c>
      <c r="R3553" s="14">
        <f>IFERROR(ROUND(E3553/Q3553,2), "N/A")</f>
        <v>61.1</v>
      </c>
      <c r="S3553" t="b">
        <v>1</v>
      </c>
      <c r="T3553" t="s">
        <v>8275</v>
      </c>
      <c r="U3553" t="s">
        <v>8276</v>
      </c>
    </row>
    <row r="3554" spans="1:21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s="12">
        <f>ROUND(E3554/D3554, 0)</f>
        <v>1</v>
      </c>
      <c r="G3554" t="s">
        <v>8218</v>
      </c>
      <c r="H3554" t="s">
        <v>8224</v>
      </c>
      <c r="I3554" t="s">
        <v>8246</v>
      </c>
      <c r="J3554">
        <v>1403964324</v>
      </c>
      <c r="K3554" s="9">
        <f>(J3554/86400) + DATE(1970,1,1)</f>
        <v>41818.587083333332</v>
      </c>
      <c r="L3554">
        <v>1401372324</v>
      </c>
      <c r="M3554" s="9">
        <f>(L3554/86400) + DATE(1970,1,1)</f>
        <v>41788.587083333332</v>
      </c>
      <c r="N3554" s="18">
        <f>YEAR(M3554)</f>
        <v>2014</v>
      </c>
      <c r="O3554" s="18">
        <f xml:space="preserve"> ROUND((J3554-L3554)/86400, 0)</f>
        <v>30</v>
      </c>
      <c r="P3554" t="b">
        <v>0</v>
      </c>
      <c r="Q3554">
        <v>20</v>
      </c>
      <c r="R3554" s="14">
        <f>IFERROR(ROUND(E3554/Q3554,2), "N/A")</f>
        <v>38.65</v>
      </c>
      <c r="S3554" t="b">
        <v>1</v>
      </c>
      <c r="T3554" t="s">
        <v>8275</v>
      </c>
      <c r="U3554" t="s">
        <v>8276</v>
      </c>
    </row>
    <row r="3555" spans="1:21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s="12">
        <f>ROUND(E3555/D3555, 0)</f>
        <v>1</v>
      </c>
      <c r="G3555" t="s">
        <v>8218</v>
      </c>
      <c r="H3555" t="s">
        <v>8223</v>
      </c>
      <c r="I3555" t="s">
        <v>8245</v>
      </c>
      <c r="J3555">
        <v>1439337600</v>
      </c>
      <c r="K3555" s="9">
        <f>(J3555/86400) + DATE(1970,1,1)</f>
        <v>42228</v>
      </c>
      <c r="L3555">
        <v>1436575280</v>
      </c>
      <c r="M3555" s="9">
        <f>(L3555/86400) + DATE(1970,1,1)</f>
        <v>42196.028703703705</v>
      </c>
      <c r="N3555" s="18">
        <f>YEAR(M3555)</f>
        <v>2015</v>
      </c>
      <c r="O3555" s="18">
        <f xml:space="preserve"> ROUND((J3555-L3555)/86400, 0)</f>
        <v>32</v>
      </c>
      <c r="P3555" t="b">
        <v>0</v>
      </c>
      <c r="Q3555">
        <v>104</v>
      </c>
      <c r="R3555" s="14">
        <f>IFERROR(ROUND(E3555/Q3555,2), "N/A")</f>
        <v>56.2</v>
      </c>
      <c r="S3555" t="b">
        <v>1</v>
      </c>
      <c r="T3555" t="s">
        <v>8275</v>
      </c>
      <c r="U3555" t="s">
        <v>8276</v>
      </c>
    </row>
    <row r="3556" spans="1:21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s="12">
        <f>ROUND(E3556/D3556, 0)</f>
        <v>1</v>
      </c>
      <c r="G3556" t="s">
        <v>8218</v>
      </c>
      <c r="H3556" t="s">
        <v>8223</v>
      </c>
      <c r="I3556" t="s">
        <v>8245</v>
      </c>
      <c r="J3556">
        <v>1423674000</v>
      </c>
      <c r="K3556" s="9">
        <f>(J3556/86400) + DATE(1970,1,1)</f>
        <v>42046.708333333328</v>
      </c>
      <c r="L3556">
        <v>1421025159</v>
      </c>
      <c r="M3556" s="9">
        <f>(L3556/86400) + DATE(1970,1,1)</f>
        <v>42016.050451388888</v>
      </c>
      <c r="N3556" s="18">
        <f>YEAR(M3556)</f>
        <v>2015</v>
      </c>
      <c r="O3556" s="18">
        <f xml:space="preserve"> ROUND((J3556-L3556)/86400, 0)</f>
        <v>31</v>
      </c>
      <c r="P3556" t="b">
        <v>0</v>
      </c>
      <c r="Q3556">
        <v>53</v>
      </c>
      <c r="R3556" s="14">
        <f>IFERROR(ROUND(E3556/Q3556,2), "N/A")</f>
        <v>107</v>
      </c>
      <c r="S3556" t="b">
        <v>1</v>
      </c>
      <c r="T3556" t="s">
        <v>8275</v>
      </c>
      <c r="U3556" t="s">
        <v>8276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s="12">
        <f>ROUND(E3557/D3557, 0)</f>
        <v>1</v>
      </c>
      <c r="G3557" t="s">
        <v>8218</v>
      </c>
      <c r="H3557" t="s">
        <v>8236</v>
      </c>
      <c r="I3557" t="s">
        <v>8248</v>
      </c>
      <c r="J3557">
        <v>1479382594</v>
      </c>
      <c r="K3557" s="9">
        <f>(J3557/86400) + DATE(1970,1,1)</f>
        <v>42691.483726851853</v>
      </c>
      <c r="L3557">
        <v>1476786994</v>
      </c>
      <c r="M3557" s="9">
        <f>(L3557/86400) + DATE(1970,1,1)</f>
        <v>42661.442060185189</v>
      </c>
      <c r="N3557" s="18">
        <f>YEAR(M3557)</f>
        <v>2016</v>
      </c>
      <c r="O3557" s="18">
        <f xml:space="preserve"> ROUND((J3557-L3557)/86400, 0)</f>
        <v>30</v>
      </c>
      <c r="P3557" t="b">
        <v>0</v>
      </c>
      <c r="Q3557">
        <v>14</v>
      </c>
      <c r="R3557" s="14">
        <f>IFERROR(ROUND(E3557/Q3557,2), "N/A")</f>
        <v>171.43</v>
      </c>
      <c r="S3557" t="b">
        <v>1</v>
      </c>
      <c r="T3557" t="s">
        <v>8275</v>
      </c>
      <c r="U3557" t="s">
        <v>8276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s="12">
        <f>ROUND(E3558/D3558, 0)</f>
        <v>1</v>
      </c>
      <c r="G3558" t="s">
        <v>8218</v>
      </c>
      <c r="H3558" t="s">
        <v>8224</v>
      </c>
      <c r="I3558" t="s">
        <v>8246</v>
      </c>
      <c r="J3558">
        <v>1408289724</v>
      </c>
      <c r="K3558" s="9">
        <f>(J3558/86400) + DATE(1970,1,1)</f>
        <v>41868.649583333332</v>
      </c>
      <c r="L3558">
        <v>1403105724</v>
      </c>
      <c r="M3558" s="9">
        <f>(L3558/86400) + DATE(1970,1,1)</f>
        <v>41808.649583333332</v>
      </c>
      <c r="N3558" s="18">
        <f>YEAR(M3558)</f>
        <v>2014</v>
      </c>
      <c r="O3558" s="18">
        <f xml:space="preserve"> ROUND((J3558-L3558)/86400, 0)</f>
        <v>60</v>
      </c>
      <c r="P3558" t="b">
        <v>0</v>
      </c>
      <c r="Q3558">
        <v>20</v>
      </c>
      <c r="R3558" s="14">
        <f>IFERROR(ROUND(E3558/Q3558,2), "N/A")</f>
        <v>110.5</v>
      </c>
      <c r="S3558" t="b">
        <v>1</v>
      </c>
      <c r="T3558" t="s">
        <v>8275</v>
      </c>
      <c r="U3558" t="s">
        <v>8276</v>
      </c>
    </row>
    <row r="3559" spans="1:21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s="12">
        <f>ROUND(E3559/D3559, 0)</f>
        <v>1</v>
      </c>
      <c r="G3559" t="s">
        <v>8218</v>
      </c>
      <c r="H3559" t="s">
        <v>8223</v>
      </c>
      <c r="I3559" t="s">
        <v>8245</v>
      </c>
      <c r="J3559">
        <v>1399271911</v>
      </c>
      <c r="K3559" s="9">
        <f>(J3559/86400) + DATE(1970,1,1)</f>
        <v>41764.276747685188</v>
      </c>
      <c r="L3559">
        <v>1396334311</v>
      </c>
      <c r="M3559" s="9">
        <f>(L3559/86400) + DATE(1970,1,1)</f>
        <v>41730.276747685188</v>
      </c>
      <c r="N3559" s="18">
        <f>YEAR(M3559)</f>
        <v>2014</v>
      </c>
      <c r="O3559" s="18">
        <f xml:space="preserve"> ROUND((J3559-L3559)/86400, 0)</f>
        <v>34</v>
      </c>
      <c r="P3559" t="b">
        <v>0</v>
      </c>
      <c r="Q3559">
        <v>558</v>
      </c>
      <c r="R3559" s="14">
        <f>IFERROR(ROUND(E3559/Q3559,2), "N/A")</f>
        <v>179.28</v>
      </c>
      <c r="S3559" t="b">
        <v>1</v>
      </c>
      <c r="T3559" t="s">
        <v>8275</v>
      </c>
      <c r="U3559" t="s">
        <v>8276</v>
      </c>
    </row>
    <row r="3560" spans="1:21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s="12">
        <f>ROUND(E3560/D3560, 0)</f>
        <v>1</v>
      </c>
      <c r="G3560" t="s">
        <v>8218</v>
      </c>
      <c r="H3560" t="s">
        <v>8224</v>
      </c>
      <c r="I3560" t="s">
        <v>8246</v>
      </c>
      <c r="J3560">
        <v>1435352400</v>
      </c>
      <c r="K3560" s="9">
        <f>(J3560/86400) + DATE(1970,1,1)</f>
        <v>42181.875</v>
      </c>
      <c r="L3560">
        <v>1431718575</v>
      </c>
      <c r="M3560" s="9">
        <f>(L3560/86400) + DATE(1970,1,1)</f>
        <v>42139.816840277781</v>
      </c>
      <c r="N3560" s="18">
        <f>YEAR(M3560)</f>
        <v>2015</v>
      </c>
      <c r="O3560" s="18">
        <f xml:space="preserve"> ROUND((J3560-L3560)/86400, 0)</f>
        <v>42</v>
      </c>
      <c r="P3560" t="b">
        <v>0</v>
      </c>
      <c r="Q3560">
        <v>22</v>
      </c>
      <c r="R3560" s="14">
        <f>IFERROR(ROUND(E3560/Q3560,2), "N/A")</f>
        <v>22.91</v>
      </c>
      <c r="S3560" t="b">
        <v>1</v>
      </c>
      <c r="T3560" t="s">
        <v>8275</v>
      </c>
      <c r="U3560" t="s">
        <v>8276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s="12">
        <f>ROUND(E3561/D3561, 0)</f>
        <v>1</v>
      </c>
      <c r="G3561" t="s">
        <v>8218</v>
      </c>
      <c r="H3561" t="s">
        <v>8225</v>
      </c>
      <c r="I3561" t="s">
        <v>8247</v>
      </c>
      <c r="J3561">
        <v>1438333080</v>
      </c>
      <c r="K3561" s="9">
        <f>(J3561/86400) + DATE(1970,1,1)</f>
        <v>42216.373611111107</v>
      </c>
      <c r="L3561">
        <v>1436408308</v>
      </c>
      <c r="M3561" s="9">
        <f>(L3561/86400) + DATE(1970,1,1)</f>
        <v>42194.096157407403</v>
      </c>
      <c r="N3561" s="18">
        <f>YEAR(M3561)</f>
        <v>2015</v>
      </c>
      <c r="O3561" s="18">
        <f xml:space="preserve"> ROUND((J3561-L3561)/86400, 0)</f>
        <v>22</v>
      </c>
      <c r="P3561" t="b">
        <v>0</v>
      </c>
      <c r="Q3561">
        <v>24</v>
      </c>
      <c r="R3561" s="14">
        <f>IFERROR(ROUND(E3561/Q3561,2), "N/A")</f>
        <v>43.13</v>
      </c>
      <c r="S3561" t="b">
        <v>1</v>
      </c>
      <c r="T3561" t="s">
        <v>8275</v>
      </c>
      <c r="U3561" t="s">
        <v>8276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s="12">
        <f>ROUND(E3562/D3562, 0)</f>
        <v>1</v>
      </c>
      <c r="G3562" t="s">
        <v>8218</v>
      </c>
      <c r="H3562" t="s">
        <v>8228</v>
      </c>
      <c r="I3562" t="s">
        <v>8250</v>
      </c>
      <c r="J3562">
        <v>1432694700</v>
      </c>
      <c r="K3562" s="9">
        <f>(J3562/86400) + DATE(1970,1,1)</f>
        <v>42151.114583333328</v>
      </c>
      <c r="L3562">
        <v>1429651266</v>
      </c>
      <c r="M3562" s="9">
        <f>(L3562/86400) + DATE(1970,1,1)</f>
        <v>42115.889652777776</v>
      </c>
      <c r="N3562" s="18">
        <f>YEAR(M3562)</f>
        <v>2015</v>
      </c>
      <c r="O3562" s="18">
        <f xml:space="preserve"> ROUND((J3562-L3562)/86400, 0)</f>
        <v>35</v>
      </c>
      <c r="P3562" t="b">
        <v>0</v>
      </c>
      <c r="Q3562">
        <v>74</v>
      </c>
      <c r="R3562" s="14">
        <f>IFERROR(ROUND(E3562/Q3562,2), "N/A")</f>
        <v>46.89</v>
      </c>
      <c r="S3562" t="b">
        <v>1</v>
      </c>
      <c r="T3562" t="s">
        <v>8275</v>
      </c>
      <c r="U3562" t="s">
        <v>8276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s="12">
        <f>ROUND(E3563/D3563, 0)</f>
        <v>1</v>
      </c>
      <c r="G3563" t="s">
        <v>8218</v>
      </c>
      <c r="H3563" t="s">
        <v>8223</v>
      </c>
      <c r="I3563" t="s">
        <v>8245</v>
      </c>
      <c r="J3563">
        <v>1438799760</v>
      </c>
      <c r="K3563" s="9">
        <f>(J3563/86400) + DATE(1970,1,1)</f>
        <v>42221.775000000001</v>
      </c>
      <c r="L3563">
        <v>1437236378</v>
      </c>
      <c r="M3563" s="9">
        <f>(L3563/86400) + DATE(1970,1,1)</f>
        <v>42203.680300925931</v>
      </c>
      <c r="N3563" s="18">
        <f>YEAR(M3563)</f>
        <v>2015</v>
      </c>
      <c r="O3563" s="18">
        <f xml:space="preserve"> ROUND((J3563-L3563)/86400, 0)</f>
        <v>18</v>
      </c>
      <c r="P3563" t="b">
        <v>0</v>
      </c>
      <c r="Q3563">
        <v>54</v>
      </c>
      <c r="R3563" s="14">
        <f>IFERROR(ROUND(E3563/Q3563,2), "N/A")</f>
        <v>47.41</v>
      </c>
      <c r="S3563" t="b">
        <v>1</v>
      </c>
      <c r="T3563" t="s">
        <v>8275</v>
      </c>
      <c r="U3563" t="s">
        <v>8276</v>
      </c>
    </row>
    <row r="3564" spans="1:21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s="12">
        <f>ROUND(E3564/D3564, 0)</f>
        <v>1</v>
      </c>
      <c r="G3564" t="s">
        <v>8218</v>
      </c>
      <c r="H3564" t="s">
        <v>8224</v>
      </c>
      <c r="I3564" t="s">
        <v>8246</v>
      </c>
      <c r="J3564">
        <v>1457906400</v>
      </c>
      <c r="K3564" s="9">
        <f>(J3564/86400) + DATE(1970,1,1)</f>
        <v>42442.916666666672</v>
      </c>
      <c r="L3564">
        <v>1457115427</v>
      </c>
      <c r="M3564" s="9">
        <f>(L3564/86400) + DATE(1970,1,1)</f>
        <v>42433.761886574073</v>
      </c>
      <c r="N3564" s="18">
        <f>YEAR(M3564)</f>
        <v>2016</v>
      </c>
      <c r="O3564" s="18">
        <f xml:space="preserve"> ROUND((J3564-L3564)/86400, 0)</f>
        <v>9</v>
      </c>
      <c r="P3564" t="b">
        <v>0</v>
      </c>
      <c r="Q3564">
        <v>31</v>
      </c>
      <c r="R3564" s="14">
        <f>IFERROR(ROUND(E3564/Q3564,2), "N/A")</f>
        <v>15.13</v>
      </c>
      <c r="S3564" t="b">
        <v>1</v>
      </c>
      <c r="T3564" t="s">
        <v>8275</v>
      </c>
      <c r="U3564" t="s">
        <v>8276</v>
      </c>
    </row>
    <row r="3565" spans="1:21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s="12">
        <f>ROUND(E3565/D3565, 0)</f>
        <v>1</v>
      </c>
      <c r="G3565" t="s">
        <v>8218</v>
      </c>
      <c r="H3565" t="s">
        <v>8224</v>
      </c>
      <c r="I3565" t="s">
        <v>8246</v>
      </c>
      <c r="J3565">
        <v>1470078000</v>
      </c>
      <c r="K3565" s="9">
        <f>(J3565/86400) + DATE(1970,1,1)</f>
        <v>42583.791666666672</v>
      </c>
      <c r="L3565">
        <v>1467648456</v>
      </c>
      <c r="M3565" s="9">
        <f>(L3565/86400) + DATE(1970,1,1)</f>
        <v>42555.671944444446</v>
      </c>
      <c r="N3565" s="18">
        <f>YEAR(M3565)</f>
        <v>2016</v>
      </c>
      <c r="O3565" s="18">
        <f xml:space="preserve"> ROUND((J3565-L3565)/86400, 0)</f>
        <v>28</v>
      </c>
      <c r="P3565" t="b">
        <v>0</v>
      </c>
      <c r="Q3565">
        <v>25</v>
      </c>
      <c r="R3565" s="14">
        <f>IFERROR(ROUND(E3565/Q3565,2), "N/A")</f>
        <v>21.1</v>
      </c>
      <c r="S3565" t="b">
        <v>1</v>
      </c>
      <c r="T3565" t="s">
        <v>8275</v>
      </c>
      <c r="U3565" t="s">
        <v>8276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s="12">
        <f>ROUND(E3566/D3566, 0)</f>
        <v>1</v>
      </c>
      <c r="G3566" t="s">
        <v>8218</v>
      </c>
      <c r="H3566" t="s">
        <v>8224</v>
      </c>
      <c r="I3566" t="s">
        <v>8246</v>
      </c>
      <c r="J3566">
        <v>1444060800</v>
      </c>
      <c r="K3566" s="9">
        <f>(J3566/86400) + DATE(1970,1,1)</f>
        <v>42282.666666666672</v>
      </c>
      <c r="L3566">
        <v>1440082649</v>
      </c>
      <c r="M3566" s="9">
        <f>(L3566/86400) + DATE(1970,1,1)</f>
        <v>42236.623252314814</v>
      </c>
      <c r="N3566" s="18">
        <f>YEAR(M3566)</f>
        <v>2015</v>
      </c>
      <c r="O3566" s="18">
        <f xml:space="preserve"> ROUND((J3566-L3566)/86400, 0)</f>
        <v>46</v>
      </c>
      <c r="P3566" t="b">
        <v>0</v>
      </c>
      <c r="Q3566">
        <v>17</v>
      </c>
      <c r="R3566" s="14">
        <f>IFERROR(ROUND(E3566/Q3566,2), "N/A")</f>
        <v>59.12</v>
      </c>
      <c r="S3566" t="b">
        <v>1</v>
      </c>
      <c r="T3566" t="s">
        <v>8275</v>
      </c>
      <c r="U3566" t="s">
        <v>8276</v>
      </c>
    </row>
    <row r="3567" spans="1:21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s="12">
        <f>ROUND(E3567/D3567, 0)</f>
        <v>1</v>
      </c>
      <c r="G3567" t="s">
        <v>8218</v>
      </c>
      <c r="H3567" t="s">
        <v>8223</v>
      </c>
      <c r="I3567" t="s">
        <v>8245</v>
      </c>
      <c r="J3567">
        <v>1420048208</v>
      </c>
      <c r="K3567" s="9">
        <f>(J3567/86400) + DATE(1970,1,1)</f>
        <v>42004.743148148147</v>
      </c>
      <c r="L3567">
        <v>1417456208</v>
      </c>
      <c r="M3567" s="9">
        <f>(L3567/86400) + DATE(1970,1,1)</f>
        <v>41974.743148148147</v>
      </c>
      <c r="N3567" s="18">
        <f>YEAR(M3567)</f>
        <v>2014</v>
      </c>
      <c r="O3567" s="18">
        <f xml:space="preserve"> ROUND((J3567-L3567)/86400, 0)</f>
        <v>30</v>
      </c>
      <c r="P3567" t="b">
        <v>0</v>
      </c>
      <c r="Q3567">
        <v>12</v>
      </c>
      <c r="R3567" s="14">
        <f>IFERROR(ROUND(E3567/Q3567,2), "N/A")</f>
        <v>97.92</v>
      </c>
      <c r="S3567" t="b">
        <v>1</v>
      </c>
      <c r="T3567" t="s">
        <v>8275</v>
      </c>
      <c r="U3567" t="s">
        <v>8276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s="12">
        <f>ROUND(E3568/D3568, 0)</f>
        <v>1</v>
      </c>
      <c r="G3568" t="s">
        <v>8218</v>
      </c>
      <c r="H3568" t="s">
        <v>8224</v>
      </c>
      <c r="I3568" t="s">
        <v>8246</v>
      </c>
      <c r="J3568">
        <v>1422015083</v>
      </c>
      <c r="K3568" s="9">
        <f>(J3568/86400) + DATE(1970,1,1)</f>
        <v>42027.507905092592</v>
      </c>
      <c r="L3568">
        <v>1419423083</v>
      </c>
      <c r="M3568" s="9">
        <f>(L3568/86400) + DATE(1970,1,1)</f>
        <v>41997.507905092592</v>
      </c>
      <c r="N3568" s="18">
        <f>YEAR(M3568)</f>
        <v>2014</v>
      </c>
      <c r="O3568" s="18">
        <f xml:space="preserve"> ROUND((J3568-L3568)/86400, 0)</f>
        <v>30</v>
      </c>
      <c r="P3568" t="b">
        <v>0</v>
      </c>
      <c r="Q3568">
        <v>38</v>
      </c>
      <c r="R3568" s="14">
        <f>IFERROR(ROUND(E3568/Q3568,2), "N/A")</f>
        <v>55.13</v>
      </c>
      <c r="S3568" t="b">
        <v>1</v>
      </c>
      <c r="T3568" t="s">
        <v>8275</v>
      </c>
      <c r="U3568" t="s">
        <v>8276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s="12">
        <f>ROUND(E3569/D3569, 0)</f>
        <v>1</v>
      </c>
      <c r="G3569" t="s">
        <v>8218</v>
      </c>
      <c r="H3569" t="s">
        <v>8224</v>
      </c>
      <c r="I3569" t="s">
        <v>8246</v>
      </c>
      <c r="J3569">
        <v>1433964444</v>
      </c>
      <c r="K3569" s="9">
        <f>(J3569/86400) + DATE(1970,1,1)</f>
        <v>42165.810694444444</v>
      </c>
      <c r="L3569">
        <v>1431372444</v>
      </c>
      <c r="M3569" s="9">
        <f>(L3569/86400) + DATE(1970,1,1)</f>
        <v>42135.810694444444</v>
      </c>
      <c r="N3569" s="18">
        <f>YEAR(M3569)</f>
        <v>2015</v>
      </c>
      <c r="O3569" s="18">
        <f xml:space="preserve"> ROUND((J3569-L3569)/86400, 0)</f>
        <v>30</v>
      </c>
      <c r="P3569" t="b">
        <v>0</v>
      </c>
      <c r="Q3569">
        <v>41</v>
      </c>
      <c r="R3569" s="14">
        <f>IFERROR(ROUND(E3569/Q3569,2), "N/A")</f>
        <v>26.54</v>
      </c>
      <c r="S3569" t="b">
        <v>1</v>
      </c>
      <c r="T3569" t="s">
        <v>8275</v>
      </c>
      <c r="U3569" t="s">
        <v>8276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s="12">
        <f>ROUND(E3570/D3570, 0)</f>
        <v>1</v>
      </c>
      <c r="G3570" t="s">
        <v>8218</v>
      </c>
      <c r="H3570" t="s">
        <v>8223</v>
      </c>
      <c r="I3570" t="s">
        <v>8245</v>
      </c>
      <c r="J3570">
        <v>1410975994</v>
      </c>
      <c r="K3570" s="9">
        <f>(J3570/86400) + DATE(1970,1,1)</f>
        <v>41899.740671296298</v>
      </c>
      <c r="L3570">
        <v>1408383994</v>
      </c>
      <c r="M3570" s="9">
        <f>(L3570/86400) + DATE(1970,1,1)</f>
        <v>41869.740671296298</v>
      </c>
      <c r="N3570" s="18">
        <f>YEAR(M3570)</f>
        <v>2014</v>
      </c>
      <c r="O3570" s="18">
        <f xml:space="preserve"> ROUND((J3570-L3570)/86400, 0)</f>
        <v>30</v>
      </c>
      <c r="P3570" t="b">
        <v>0</v>
      </c>
      <c r="Q3570">
        <v>19</v>
      </c>
      <c r="R3570" s="14">
        <f>IFERROR(ROUND(E3570/Q3570,2), "N/A")</f>
        <v>58.42</v>
      </c>
      <c r="S3570" t="b">
        <v>1</v>
      </c>
      <c r="T3570" t="s">
        <v>8275</v>
      </c>
      <c r="U3570" t="s">
        <v>8276</v>
      </c>
    </row>
    <row r="3571" spans="1:21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s="12">
        <f>ROUND(E3571/D3571, 0)</f>
        <v>1</v>
      </c>
      <c r="G3571" t="s">
        <v>8218</v>
      </c>
      <c r="H3571" t="s">
        <v>8223</v>
      </c>
      <c r="I3571" t="s">
        <v>8245</v>
      </c>
      <c r="J3571">
        <v>1420734696</v>
      </c>
      <c r="K3571" s="9">
        <f>(J3571/86400) + DATE(1970,1,1)</f>
        <v>42012.688611111109</v>
      </c>
      <c r="L3571">
        <v>1418142696</v>
      </c>
      <c r="M3571" s="9">
        <f>(L3571/86400) + DATE(1970,1,1)</f>
        <v>41982.688611111109</v>
      </c>
      <c r="N3571" s="18">
        <f>YEAR(M3571)</f>
        <v>2014</v>
      </c>
      <c r="O3571" s="18">
        <f xml:space="preserve"> ROUND((J3571-L3571)/86400, 0)</f>
        <v>30</v>
      </c>
      <c r="P3571" t="b">
        <v>0</v>
      </c>
      <c r="Q3571">
        <v>41</v>
      </c>
      <c r="R3571" s="14">
        <f>IFERROR(ROUND(E3571/Q3571,2), "N/A")</f>
        <v>122.54</v>
      </c>
      <c r="S3571" t="b">
        <v>1</v>
      </c>
      <c r="T3571" t="s">
        <v>8275</v>
      </c>
      <c r="U3571" t="s">
        <v>8276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s="12">
        <f>ROUND(E3572/D3572, 0)</f>
        <v>1</v>
      </c>
      <c r="G3572" t="s">
        <v>8218</v>
      </c>
      <c r="H3572" t="s">
        <v>8223</v>
      </c>
      <c r="I3572" t="s">
        <v>8245</v>
      </c>
      <c r="J3572">
        <v>1420009200</v>
      </c>
      <c r="K3572" s="9">
        <f>(J3572/86400) + DATE(1970,1,1)</f>
        <v>42004.291666666672</v>
      </c>
      <c r="L3572">
        <v>1417593483</v>
      </c>
      <c r="M3572" s="9">
        <f>(L3572/86400) + DATE(1970,1,1)</f>
        <v>41976.331979166665</v>
      </c>
      <c r="N3572" s="18">
        <f>YEAR(M3572)</f>
        <v>2014</v>
      </c>
      <c r="O3572" s="18">
        <f xml:space="preserve"> ROUND((J3572-L3572)/86400, 0)</f>
        <v>28</v>
      </c>
      <c r="P3572" t="b">
        <v>0</v>
      </c>
      <c r="Q3572">
        <v>26</v>
      </c>
      <c r="R3572" s="14">
        <f>IFERROR(ROUND(E3572/Q3572,2), "N/A")</f>
        <v>87.96</v>
      </c>
      <c r="S3572" t="b">
        <v>1</v>
      </c>
      <c r="T3572" t="s">
        <v>8275</v>
      </c>
      <c r="U3572" t="s">
        <v>8276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s="12">
        <f>ROUND(E3573/D3573, 0)</f>
        <v>1</v>
      </c>
      <c r="G3573" t="s">
        <v>8218</v>
      </c>
      <c r="H3573" t="s">
        <v>8224</v>
      </c>
      <c r="I3573" t="s">
        <v>8246</v>
      </c>
      <c r="J3573">
        <v>1414701413</v>
      </c>
      <c r="K3573" s="9">
        <f>(J3573/86400) + DATE(1970,1,1)</f>
        <v>41942.858946759261</v>
      </c>
      <c r="L3573">
        <v>1412109413</v>
      </c>
      <c r="M3573" s="9">
        <f>(L3573/86400) + DATE(1970,1,1)</f>
        <v>41912.858946759261</v>
      </c>
      <c r="N3573" s="18">
        <f>YEAR(M3573)</f>
        <v>2014</v>
      </c>
      <c r="O3573" s="18">
        <f xml:space="preserve"> ROUND((J3573-L3573)/86400, 0)</f>
        <v>30</v>
      </c>
      <c r="P3573" t="b">
        <v>0</v>
      </c>
      <c r="Q3573">
        <v>25</v>
      </c>
      <c r="R3573" s="14">
        <f>IFERROR(ROUND(E3573/Q3573,2), "N/A")</f>
        <v>73.239999999999995</v>
      </c>
      <c r="S3573" t="b">
        <v>1</v>
      </c>
      <c r="T3573" t="s">
        <v>8275</v>
      </c>
      <c r="U3573" t="s">
        <v>8276</v>
      </c>
    </row>
    <row r="3574" spans="1:21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s="12">
        <f>ROUND(E3574/D3574, 0)</f>
        <v>1</v>
      </c>
      <c r="G3574" t="s">
        <v>8218</v>
      </c>
      <c r="H3574" t="s">
        <v>8224</v>
      </c>
      <c r="I3574" t="s">
        <v>8246</v>
      </c>
      <c r="J3574">
        <v>1434894082</v>
      </c>
      <c r="K3574" s="9">
        <f>(J3574/86400) + DATE(1970,1,1)</f>
        <v>42176.570393518516</v>
      </c>
      <c r="L3574">
        <v>1432302082</v>
      </c>
      <c r="M3574" s="9">
        <f>(L3574/86400) + DATE(1970,1,1)</f>
        <v>42146.570393518516</v>
      </c>
      <c r="N3574" s="18">
        <f>YEAR(M3574)</f>
        <v>2015</v>
      </c>
      <c r="O3574" s="18">
        <f xml:space="preserve"> ROUND((J3574-L3574)/86400, 0)</f>
        <v>30</v>
      </c>
      <c r="P3574" t="b">
        <v>0</v>
      </c>
      <c r="Q3574">
        <v>9</v>
      </c>
      <c r="R3574" s="14">
        <f>IFERROR(ROUND(E3574/Q3574,2), "N/A")</f>
        <v>55.56</v>
      </c>
      <c r="S3574" t="b">
        <v>1</v>
      </c>
      <c r="T3574" t="s">
        <v>8275</v>
      </c>
      <c r="U3574" t="s">
        <v>8276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s="12">
        <f>ROUND(E3575/D3575, 0)</f>
        <v>1</v>
      </c>
      <c r="G3575" t="s">
        <v>8218</v>
      </c>
      <c r="H3575" t="s">
        <v>8224</v>
      </c>
      <c r="I3575" t="s">
        <v>8246</v>
      </c>
      <c r="J3575">
        <v>1415440846</v>
      </c>
      <c r="K3575" s="9">
        <f>(J3575/86400) + DATE(1970,1,1)</f>
        <v>41951.417199074072</v>
      </c>
      <c r="L3575">
        <v>1412845246</v>
      </c>
      <c r="M3575" s="9">
        <f>(L3575/86400) + DATE(1970,1,1)</f>
        <v>41921.375532407408</v>
      </c>
      <c r="N3575" s="18">
        <f>YEAR(M3575)</f>
        <v>2014</v>
      </c>
      <c r="O3575" s="18">
        <f xml:space="preserve"> ROUND((J3575-L3575)/86400, 0)</f>
        <v>30</v>
      </c>
      <c r="P3575" t="b">
        <v>0</v>
      </c>
      <c r="Q3575">
        <v>78</v>
      </c>
      <c r="R3575" s="14">
        <f>IFERROR(ROUND(E3575/Q3575,2), "N/A")</f>
        <v>39.54</v>
      </c>
      <c r="S3575" t="b">
        <v>1</v>
      </c>
      <c r="T3575" t="s">
        <v>8275</v>
      </c>
      <c r="U3575" t="s">
        <v>8276</v>
      </c>
    </row>
    <row r="3576" spans="1:21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s="12">
        <f>ROUND(E3576/D3576, 0)</f>
        <v>1</v>
      </c>
      <c r="G3576" t="s">
        <v>8218</v>
      </c>
      <c r="H3576" t="s">
        <v>8223</v>
      </c>
      <c r="I3576" t="s">
        <v>8245</v>
      </c>
      <c r="J3576">
        <v>1415921848</v>
      </c>
      <c r="K3576" s="9">
        <f>(J3576/86400) + DATE(1970,1,1)</f>
        <v>41956.984351851846</v>
      </c>
      <c r="L3576">
        <v>1413326248</v>
      </c>
      <c r="M3576" s="9">
        <f>(L3576/86400) + DATE(1970,1,1)</f>
        <v>41926.942685185189</v>
      </c>
      <c r="N3576" s="18">
        <f>YEAR(M3576)</f>
        <v>2014</v>
      </c>
      <c r="O3576" s="18">
        <f xml:space="preserve"> ROUND((J3576-L3576)/86400, 0)</f>
        <v>30</v>
      </c>
      <c r="P3576" t="b">
        <v>0</v>
      </c>
      <c r="Q3576">
        <v>45</v>
      </c>
      <c r="R3576" s="14">
        <f>IFERROR(ROUND(E3576/Q3576,2), "N/A")</f>
        <v>136.78</v>
      </c>
      <c r="S3576" t="b">
        <v>1</v>
      </c>
      <c r="T3576" t="s">
        <v>8275</v>
      </c>
      <c r="U3576" t="s">
        <v>8276</v>
      </c>
    </row>
    <row r="3577" spans="1:21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s="12">
        <f>ROUND(E3577/D3577, 0)</f>
        <v>1</v>
      </c>
      <c r="G3577" t="s">
        <v>8218</v>
      </c>
      <c r="H3577" t="s">
        <v>8223</v>
      </c>
      <c r="I3577" t="s">
        <v>8245</v>
      </c>
      <c r="J3577">
        <v>1470887940</v>
      </c>
      <c r="K3577" s="9">
        <f>(J3577/86400) + DATE(1970,1,1)</f>
        <v>42593.165972222225</v>
      </c>
      <c r="L3577">
        <v>1468176527</v>
      </c>
      <c r="M3577" s="9">
        <f>(L3577/86400) + DATE(1970,1,1)</f>
        <v>42561.783877314811</v>
      </c>
      <c r="N3577" s="18">
        <f>YEAR(M3577)</f>
        <v>2016</v>
      </c>
      <c r="O3577" s="18">
        <f xml:space="preserve"> ROUND((J3577-L3577)/86400, 0)</f>
        <v>31</v>
      </c>
      <c r="P3577" t="b">
        <v>0</v>
      </c>
      <c r="Q3577">
        <v>102</v>
      </c>
      <c r="R3577" s="14">
        <f>IFERROR(ROUND(E3577/Q3577,2), "N/A")</f>
        <v>99.34</v>
      </c>
      <c r="S3577" t="b">
        <v>1</v>
      </c>
      <c r="T3577" t="s">
        <v>8275</v>
      </c>
      <c r="U3577" t="s">
        <v>8276</v>
      </c>
    </row>
    <row r="3578" spans="1:21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s="12">
        <f>ROUND(E3578/D3578, 0)</f>
        <v>1</v>
      </c>
      <c r="G3578" t="s">
        <v>8218</v>
      </c>
      <c r="H3578" t="s">
        <v>8223</v>
      </c>
      <c r="I3578" t="s">
        <v>8245</v>
      </c>
      <c r="J3578">
        <v>1480947054</v>
      </c>
      <c r="K3578" s="9">
        <f>(J3578/86400) + DATE(1970,1,1)</f>
        <v>42709.590902777782</v>
      </c>
      <c r="L3578">
        <v>1475759454</v>
      </c>
      <c r="M3578" s="9">
        <f>(L3578/86400) + DATE(1970,1,1)</f>
        <v>42649.54923611111</v>
      </c>
      <c r="N3578" s="18">
        <f>YEAR(M3578)</f>
        <v>2016</v>
      </c>
      <c r="O3578" s="18">
        <f xml:space="preserve"> ROUND((J3578-L3578)/86400, 0)</f>
        <v>60</v>
      </c>
      <c r="P3578" t="b">
        <v>0</v>
      </c>
      <c r="Q3578">
        <v>5</v>
      </c>
      <c r="R3578" s="14">
        <f>IFERROR(ROUND(E3578/Q3578,2), "N/A")</f>
        <v>20</v>
      </c>
      <c r="S3578" t="b">
        <v>1</v>
      </c>
      <c r="T3578" t="s">
        <v>8275</v>
      </c>
      <c r="U3578" t="s">
        <v>8276</v>
      </c>
    </row>
    <row r="3579" spans="1:21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s="12">
        <f>ROUND(E3579/D3579, 0)</f>
        <v>1</v>
      </c>
      <c r="G3579" t="s">
        <v>8218</v>
      </c>
      <c r="H3579" t="s">
        <v>8223</v>
      </c>
      <c r="I3579" t="s">
        <v>8245</v>
      </c>
      <c r="J3579">
        <v>1430029680</v>
      </c>
      <c r="K3579" s="9">
        <f>(J3579/86400) + DATE(1970,1,1)</f>
        <v>42120.26944444445</v>
      </c>
      <c r="L3579">
        <v>1427741583</v>
      </c>
      <c r="M3579" s="9">
        <f>(L3579/86400) + DATE(1970,1,1)</f>
        <v>42093.786840277782</v>
      </c>
      <c r="N3579" s="18">
        <f>YEAR(M3579)</f>
        <v>2015</v>
      </c>
      <c r="O3579" s="18">
        <f xml:space="preserve"> ROUND((J3579-L3579)/86400, 0)</f>
        <v>26</v>
      </c>
      <c r="P3579" t="b">
        <v>0</v>
      </c>
      <c r="Q3579">
        <v>27</v>
      </c>
      <c r="R3579" s="14">
        <f>IFERROR(ROUND(E3579/Q3579,2), "N/A")</f>
        <v>28.89</v>
      </c>
      <c r="S3579" t="b">
        <v>1</v>
      </c>
      <c r="T3579" t="s">
        <v>8275</v>
      </c>
      <c r="U3579" t="s">
        <v>8276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s="12">
        <f>ROUND(E3580/D3580, 0)</f>
        <v>1</v>
      </c>
      <c r="G3580" t="s">
        <v>8218</v>
      </c>
      <c r="H3580" t="s">
        <v>8224</v>
      </c>
      <c r="I3580" t="s">
        <v>8246</v>
      </c>
      <c r="J3580">
        <v>1462037777</v>
      </c>
      <c r="K3580" s="9">
        <f>(J3580/86400) + DATE(1970,1,1)</f>
        <v>42490.733530092592</v>
      </c>
      <c r="L3580">
        <v>1459445777</v>
      </c>
      <c r="M3580" s="9">
        <f>(L3580/86400) + DATE(1970,1,1)</f>
        <v>42460.733530092592</v>
      </c>
      <c r="N3580" s="18">
        <f>YEAR(M3580)</f>
        <v>2016</v>
      </c>
      <c r="O3580" s="18">
        <f xml:space="preserve"> ROUND((J3580-L3580)/86400, 0)</f>
        <v>30</v>
      </c>
      <c r="P3580" t="b">
        <v>0</v>
      </c>
      <c r="Q3580">
        <v>37</v>
      </c>
      <c r="R3580" s="14">
        <f>IFERROR(ROUND(E3580/Q3580,2), "N/A")</f>
        <v>40.549999999999997</v>
      </c>
      <c r="S3580" t="b">
        <v>1</v>
      </c>
      <c r="T3580" t="s">
        <v>8275</v>
      </c>
      <c r="U3580" t="s">
        <v>8276</v>
      </c>
    </row>
    <row r="3581" spans="1:21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s="12">
        <f>ROUND(E3581/D3581, 0)</f>
        <v>1</v>
      </c>
      <c r="G3581" t="s">
        <v>8218</v>
      </c>
      <c r="H3581" t="s">
        <v>8224</v>
      </c>
      <c r="I3581" t="s">
        <v>8246</v>
      </c>
      <c r="J3581">
        <v>1459444656</v>
      </c>
      <c r="K3581" s="9">
        <f>(J3581/86400) + DATE(1970,1,1)</f>
        <v>42460.720555555556</v>
      </c>
      <c r="L3581">
        <v>1456856256</v>
      </c>
      <c r="M3581" s="9">
        <f>(L3581/86400) + DATE(1970,1,1)</f>
        <v>42430.762222222227</v>
      </c>
      <c r="N3581" s="18">
        <f>YEAR(M3581)</f>
        <v>2016</v>
      </c>
      <c r="O3581" s="18">
        <f xml:space="preserve"> ROUND((J3581-L3581)/86400, 0)</f>
        <v>30</v>
      </c>
      <c r="P3581" t="b">
        <v>0</v>
      </c>
      <c r="Q3581">
        <v>14</v>
      </c>
      <c r="R3581" s="14">
        <f>IFERROR(ROUND(E3581/Q3581,2), "N/A")</f>
        <v>35.71</v>
      </c>
      <c r="S3581" t="b">
        <v>1</v>
      </c>
      <c r="T3581" t="s">
        <v>8275</v>
      </c>
      <c r="U3581" t="s">
        <v>8276</v>
      </c>
    </row>
    <row r="3582" spans="1:21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s="12">
        <f>ROUND(E3582/D3582, 0)</f>
        <v>1</v>
      </c>
      <c r="G3582" t="s">
        <v>8218</v>
      </c>
      <c r="H3582" t="s">
        <v>8223</v>
      </c>
      <c r="I3582" t="s">
        <v>8245</v>
      </c>
      <c r="J3582">
        <v>1425185940</v>
      </c>
      <c r="K3582" s="9">
        <f>(J3582/86400) + DATE(1970,1,1)</f>
        <v>42064.207638888889</v>
      </c>
      <c r="L3582">
        <v>1421900022</v>
      </c>
      <c r="M3582" s="9">
        <f>(L3582/86400) + DATE(1970,1,1)</f>
        <v>42026.176180555558</v>
      </c>
      <c r="N3582" s="18">
        <f>YEAR(M3582)</f>
        <v>2015</v>
      </c>
      <c r="O3582" s="18">
        <f xml:space="preserve"> ROUND((J3582-L3582)/86400, 0)</f>
        <v>38</v>
      </c>
      <c r="P3582" t="b">
        <v>0</v>
      </c>
      <c r="Q3582">
        <v>27</v>
      </c>
      <c r="R3582" s="14">
        <f>IFERROR(ROUND(E3582/Q3582,2), "N/A")</f>
        <v>37.96</v>
      </c>
      <c r="S3582" t="b">
        <v>1</v>
      </c>
      <c r="T3582" t="s">
        <v>8275</v>
      </c>
      <c r="U3582" t="s">
        <v>8276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s="12">
        <f>ROUND(E3583/D3583, 0)</f>
        <v>1</v>
      </c>
      <c r="G3583" t="s">
        <v>8218</v>
      </c>
      <c r="H3583" t="s">
        <v>8224</v>
      </c>
      <c r="I3583" t="s">
        <v>8246</v>
      </c>
      <c r="J3583">
        <v>1406719110</v>
      </c>
      <c r="K3583" s="9">
        <f>(J3583/86400) + DATE(1970,1,1)</f>
        <v>41850.471180555556</v>
      </c>
      <c r="L3583">
        <v>1405509510</v>
      </c>
      <c r="M3583" s="9">
        <f>(L3583/86400) + DATE(1970,1,1)</f>
        <v>41836.471180555556</v>
      </c>
      <c r="N3583" s="18">
        <f>YEAR(M3583)</f>
        <v>2014</v>
      </c>
      <c r="O3583" s="18">
        <f xml:space="preserve"> ROUND((J3583-L3583)/86400, 0)</f>
        <v>14</v>
      </c>
      <c r="P3583" t="b">
        <v>0</v>
      </c>
      <c r="Q3583">
        <v>45</v>
      </c>
      <c r="R3583" s="14">
        <f>IFERROR(ROUND(E3583/Q3583,2), "N/A")</f>
        <v>33.33</v>
      </c>
      <c r="S3583" t="b">
        <v>1</v>
      </c>
      <c r="T3583" t="s">
        <v>8275</v>
      </c>
      <c r="U3583" t="s">
        <v>8276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s="12">
        <f>ROUND(E3584/D3584, 0)</f>
        <v>3</v>
      </c>
      <c r="G3584" t="s">
        <v>8218</v>
      </c>
      <c r="H3584" t="s">
        <v>8223</v>
      </c>
      <c r="I3584" t="s">
        <v>8245</v>
      </c>
      <c r="J3584">
        <v>1459822682</v>
      </c>
      <c r="K3584" s="9">
        <f>(J3584/86400) + DATE(1970,1,1)</f>
        <v>42465.095856481479</v>
      </c>
      <c r="L3584">
        <v>1458613082</v>
      </c>
      <c r="M3584" s="9">
        <f>(L3584/86400) + DATE(1970,1,1)</f>
        <v>42451.095856481479</v>
      </c>
      <c r="N3584" s="18">
        <f>YEAR(M3584)</f>
        <v>2016</v>
      </c>
      <c r="O3584" s="18">
        <f xml:space="preserve"> ROUND((J3584-L3584)/86400, 0)</f>
        <v>14</v>
      </c>
      <c r="P3584" t="b">
        <v>0</v>
      </c>
      <c r="Q3584">
        <v>49</v>
      </c>
      <c r="R3584" s="14">
        <f>IFERROR(ROUND(E3584/Q3584,2), "N/A")</f>
        <v>58.57</v>
      </c>
      <c r="S3584" t="b">
        <v>1</v>
      </c>
      <c r="T3584" t="s">
        <v>8275</v>
      </c>
      <c r="U3584" t="s">
        <v>8276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s="12">
        <f>ROUND(E3585/D3585, 0)</f>
        <v>1</v>
      </c>
      <c r="G3585" t="s">
        <v>8218</v>
      </c>
      <c r="H3585" t="s">
        <v>8223</v>
      </c>
      <c r="I3585" t="s">
        <v>8245</v>
      </c>
      <c r="J3585">
        <v>1460970805</v>
      </c>
      <c r="K3585" s="9">
        <f>(J3585/86400) + DATE(1970,1,1)</f>
        <v>42478.384317129632</v>
      </c>
      <c r="L3585">
        <v>1455790405</v>
      </c>
      <c r="M3585" s="9">
        <f>(L3585/86400) + DATE(1970,1,1)</f>
        <v>42418.425983796296</v>
      </c>
      <c r="N3585" s="18">
        <f>YEAR(M3585)</f>
        <v>2016</v>
      </c>
      <c r="O3585" s="18">
        <f xml:space="preserve"> ROUND((J3585-L3585)/86400, 0)</f>
        <v>60</v>
      </c>
      <c r="P3585" t="b">
        <v>0</v>
      </c>
      <c r="Q3585">
        <v>24</v>
      </c>
      <c r="R3585" s="14">
        <f>IFERROR(ROUND(E3585/Q3585,2), "N/A")</f>
        <v>135.63</v>
      </c>
      <c r="S3585" t="b">
        <v>1</v>
      </c>
      <c r="T3585" t="s">
        <v>8275</v>
      </c>
      <c r="U3585" t="s">
        <v>8276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s="12">
        <f>ROUND(E3586/D3586, 0)</f>
        <v>1</v>
      </c>
      <c r="G3586" t="s">
        <v>8218</v>
      </c>
      <c r="H3586" t="s">
        <v>8224</v>
      </c>
      <c r="I3586" t="s">
        <v>8246</v>
      </c>
      <c r="J3586">
        <v>1436772944</v>
      </c>
      <c r="K3586" s="9">
        <f>(J3586/86400) + DATE(1970,1,1)</f>
        <v>42198.316481481481</v>
      </c>
      <c r="L3586">
        <v>1434180944</v>
      </c>
      <c r="M3586" s="9">
        <f>(L3586/86400) + DATE(1970,1,1)</f>
        <v>42168.316481481481</v>
      </c>
      <c r="N3586" s="18">
        <f>YEAR(M3586)</f>
        <v>2015</v>
      </c>
      <c r="O3586" s="18">
        <f xml:space="preserve"> ROUND((J3586-L3586)/86400, 0)</f>
        <v>30</v>
      </c>
      <c r="P3586" t="b">
        <v>0</v>
      </c>
      <c r="Q3586">
        <v>112</v>
      </c>
      <c r="R3586" s="14">
        <f>IFERROR(ROUND(E3586/Q3586,2), "N/A")</f>
        <v>30.94</v>
      </c>
      <c r="S3586" t="b">
        <v>1</v>
      </c>
      <c r="T3586" t="s">
        <v>8275</v>
      </c>
      <c r="U3586" t="s">
        <v>8276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s="12">
        <f>ROUND(E3587/D3587, 0)</f>
        <v>1</v>
      </c>
      <c r="G3587" t="s">
        <v>8218</v>
      </c>
      <c r="H3587" t="s">
        <v>8223</v>
      </c>
      <c r="I3587" t="s">
        <v>8245</v>
      </c>
      <c r="J3587">
        <v>1419181890</v>
      </c>
      <c r="K3587" s="9">
        <f>(J3587/86400) + DATE(1970,1,1)</f>
        <v>41994.716319444444</v>
      </c>
      <c r="L3587">
        <v>1416589890</v>
      </c>
      <c r="M3587" s="9">
        <f>(L3587/86400) + DATE(1970,1,1)</f>
        <v>41964.716319444444</v>
      </c>
      <c r="N3587" s="18">
        <f>YEAR(M3587)</f>
        <v>2014</v>
      </c>
      <c r="O3587" s="18">
        <f xml:space="preserve"> ROUND((J3587-L3587)/86400, 0)</f>
        <v>30</v>
      </c>
      <c r="P3587" t="b">
        <v>0</v>
      </c>
      <c r="Q3587">
        <v>23</v>
      </c>
      <c r="R3587" s="14">
        <f>IFERROR(ROUND(E3587/Q3587,2), "N/A")</f>
        <v>176.09</v>
      </c>
      <c r="S3587" t="b">
        <v>1</v>
      </c>
      <c r="T3587" t="s">
        <v>8275</v>
      </c>
      <c r="U3587" t="s">
        <v>8276</v>
      </c>
    </row>
    <row r="3588" spans="1:21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s="12">
        <f>ROUND(E3588/D3588, 0)</f>
        <v>1</v>
      </c>
      <c r="G3588" t="s">
        <v>8218</v>
      </c>
      <c r="H3588" t="s">
        <v>8223</v>
      </c>
      <c r="I3588" t="s">
        <v>8245</v>
      </c>
      <c r="J3588">
        <v>1474649070</v>
      </c>
      <c r="K3588" s="9">
        <f>(J3588/86400) + DATE(1970,1,1)</f>
        <v>42636.697569444441</v>
      </c>
      <c r="L3588">
        <v>1469465070</v>
      </c>
      <c r="M3588" s="9">
        <f>(L3588/86400) + DATE(1970,1,1)</f>
        <v>42576.697569444441</v>
      </c>
      <c r="N3588" s="18">
        <f>YEAR(M3588)</f>
        <v>2016</v>
      </c>
      <c r="O3588" s="18">
        <f xml:space="preserve"> ROUND((J3588-L3588)/86400, 0)</f>
        <v>60</v>
      </c>
      <c r="P3588" t="b">
        <v>0</v>
      </c>
      <c r="Q3588">
        <v>54</v>
      </c>
      <c r="R3588" s="14">
        <f>IFERROR(ROUND(E3588/Q3588,2), "N/A")</f>
        <v>151.97999999999999</v>
      </c>
      <c r="S3588" t="b">
        <v>1</v>
      </c>
      <c r="T3588" t="s">
        <v>8275</v>
      </c>
      <c r="U3588" t="s">
        <v>8276</v>
      </c>
    </row>
    <row r="3589" spans="1:21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s="12">
        <f>ROUND(E3589/D3589, 0)</f>
        <v>1</v>
      </c>
      <c r="G3589" t="s">
        <v>8218</v>
      </c>
      <c r="H3589" t="s">
        <v>8224</v>
      </c>
      <c r="I3589" t="s">
        <v>8246</v>
      </c>
      <c r="J3589">
        <v>1467054000</v>
      </c>
      <c r="K3589" s="9">
        <f>(J3589/86400) + DATE(1970,1,1)</f>
        <v>42548.791666666672</v>
      </c>
      <c r="L3589">
        <v>1463144254</v>
      </c>
      <c r="M3589" s="9">
        <f>(L3589/86400) + DATE(1970,1,1)</f>
        <v>42503.539976851855</v>
      </c>
      <c r="N3589" s="18">
        <f>YEAR(M3589)</f>
        <v>2016</v>
      </c>
      <c r="O3589" s="18">
        <f xml:space="preserve"> ROUND((J3589-L3589)/86400, 0)</f>
        <v>45</v>
      </c>
      <c r="P3589" t="b">
        <v>0</v>
      </c>
      <c r="Q3589">
        <v>28</v>
      </c>
      <c r="R3589" s="14">
        <f>IFERROR(ROUND(E3589/Q3589,2), "N/A")</f>
        <v>22.61</v>
      </c>
      <c r="S3589" t="b">
        <v>1</v>
      </c>
      <c r="T3589" t="s">
        <v>8275</v>
      </c>
      <c r="U3589" t="s">
        <v>8276</v>
      </c>
    </row>
    <row r="3590" spans="1:21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s="12">
        <f>ROUND(E3590/D3590, 0)</f>
        <v>1</v>
      </c>
      <c r="G3590" t="s">
        <v>8218</v>
      </c>
      <c r="H3590" t="s">
        <v>8224</v>
      </c>
      <c r="I3590" t="s">
        <v>8246</v>
      </c>
      <c r="J3590">
        <v>1430348400</v>
      </c>
      <c r="K3590" s="9">
        <f>(J3590/86400) + DATE(1970,1,1)</f>
        <v>42123.958333333328</v>
      </c>
      <c r="L3590">
        <v>1428436410</v>
      </c>
      <c r="M3590" s="9">
        <f>(L3590/86400) + DATE(1970,1,1)</f>
        <v>42101.828819444447</v>
      </c>
      <c r="N3590" s="18">
        <f>YEAR(M3590)</f>
        <v>2015</v>
      </c>
      <c r="O3590" s="18">
        <f xml:space="preserve"> ROUND((J3590-L3590)/86400, 0)</f>
        <v>22</v>
      </c>
      <c r="P3590" t="b">
        <v>0</v>
      </c>
      <c r="Q3590">
        <v>11</v>
      </c>
      <c r="R3590" s="14">
        <f>IFERROR(ROUND(E3590/Q3590,2), "N/A")</f>
        <v>18.27</v>
      </c>
      <c r="S3590" t="b">
        <v>1</v>
      </c>
      <c r="T3590" t="s">
        <v>8275</v>
      </c>
      <c r="U3590" t="s">
        <v>8276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s="12">
        <f>ROUND(E3591/D3591, 0)</f>
        <v>1</v>
      </c>
      <c r="G3591" t="s">
        <v>8218</v>
      </c>
      <c r="H3591" t="s">
        <v>8223</v>
      </c>
      <c r="I3591" t="s">
        <v>8245</v>
      </c>
      <c r="J3591">
        <v>1432654347</v>
      </c>
      <c r="K3591" s="9">
        <f>(J3591/86400) + DATE(1970,1,1)</f>
        <v>42150.647534722222</v>
      </c>
      <c r="L3591">
        <v>1430494347</v>
      </c>
      <c r="M3591" s="9">
        <f>(L3591/86400) + DATE(1970,1,1)</f>
        <v>42125.647534722222</v>
      </c>
      <c r="N3591" s="18">
        <f>YEAR(M3591)</f>
        <v>2015</v>
      </c>
      <c r="O3591" s="18">
        <f xml:space="preserve"> ROUND((J3591-L3591)/86400, 0)</f>
        <v>25</v>
      </c>
      <c r="P3591" t="b">
        <v>0</v>
      </c>
      <c r="Q3591">
        <v>62</v>
      </c>
      <c r="R3591" s="14">
        <f>IFERROR(ROUND(E3591/Q3591,2), "N/A")</f>
        <v>82.26</v>
      </c>
      <c r="S3591" t="b">
        <v>1</v>
      </c>
      <c r="T3591" t="s">
        <v>8275</v>
      </c>
      <c r="U3591" t="s">
        <v>8276</v>
      </c>
    </row>
    <row r="3592" spans="1:21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s="12">
        <f>ROUND(E3592/D3592, 0)</f>
        <v>1</v>
      </c>
      <c r="G3592" t="s">
        <v>8218</v>
      </c>
      <c r="H3592" t="s">
        <v>8224</v>
      </c>
      <c r="I3592" t="s">
        <v>8246</v>
      </c>
      <c r="J3592">
        <v>1413792034</v>
      </c>
      <c r="K3592" s="9">
        <f>(J3592/86400) + DATE(1970,1,1)</f>
        <v>41932.333726851852</v>
      </c>
      <c r="L3592">
        <v>1411200034</v>
      </c>
      <c r="M3592" s="9">
        <f>(L3592/86400) + DATE(1970,1,1)</f>
        <v>41902.333726851852</v>
      </c>
      <c r="N3592" s="18">
        <f>YEAR(M3592)</f>
        <v>2014</v>
      </c>
      <c r="O3592" s="18">
        <f xml:space="preserve"> ROUND((J3592-L3592)/86400, 0)</f>
        <v>30</v>
      </c>
      <c r="P3592" t="b">
        <v>0</v>
      </c>
      <c r="Q3592">
        <v>73</v>
      </c>
      <c r="R3592" s="14">
        <f>IFERROR(ROUND(E3592/Q3592,2), "N/A")</f>
        <v>68.53</v>
      </c>
      <c r="S3592" t="b">
        <v>1</v>
      </c>
      <c r="T3592" t="s">
        <v>8275</v>
      </c>
      <c r="U3592" t="s">
        <v>8276</v>
      </c>
    </row>
    <row r="3593" spans="1:21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s="12">
        <f>ROUND(E3593/D3593, 0)</f>
        <v>2</v>
      </c>
      <c r="G3593" t="s">
        <v>8218</v>
      </c>
      <c r="H3593" t="s">
        <v>8223</v>
      </c>
      <c r="I3593" t="s">
        <v>8245</v>
      </c>
      <c r="J3593">
        <v>1422075540</v>
      </c>
      <c r="K3593" s="9">
        <f>(J3593/86400) + DATE(1970,1,1)</f>
        <v>42028.207638888889</v>
      </c>
      <c r="L3593">
        <v>1419979544</v>
      </c>
      <c r="M3593" s="9">
        <f>(L3593/86400) + DATE(1970,1,1)</f>
        <v>42003.948425925926</v>
      </c>
      <c r="N3593" s="18">
        <f>YEAR(M3593)</f>
        <v>2014</v>
      </c>
      <c r="O3593" s="18">
        <f xml:space="preserve"> ROUND((J3593-L3593)/86400, 0)</f>
        <v>24</v>
      </c>
      <c r="P3593" t="b">
        <v>0</v>
      </c>
      <c r="Q3593">
        <v>18</v>
      </c>
      <c r="R3593" s="14">
        <f>IFERROR(ROUND(E3593/Q3593,2), "N/A")</f>
        <v>68.06</v>
      </c>
      <c r="S3593" t="b">
        <v>1</v>
      </c>
      <c r="T3593" t="s">
        <v>8275</v>
      </c>
      <c r="U3593" t="s">
        <v>8276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s="12">
        <f>ROUND(E3594/D3594, 0)</f>
        <v>1</v>
      </c>
      <c r="G3594" t="s">
        <v>8218</v>
      </c>
      <c r="H3594" t="s">
        <v>8223</v>
      </c>
      <c r="I3594" t="s">
        <v>8245</v>
      </c>
      <c r="J3594">
        <v>1423630740</v>
      </c>
      <c r="K3594" s="9">
        <f>(J3594/86400) + DATE(1970,1,1)</f>
        <v>42046.207638888889</v>
      </c>
      <c r="L3594">
        <v>1418673307</v>
      </c>
      <c r="M3594" s="9">
        <f>(L3594/86400) + DATE(1970,1,1)</f>
        <v>41988.829942129625</v>
      </c>
      <c r="N3594" s="18">
        <f>YEAR(M3594)</f>
        <v>2014</v>
      </c>
      <c r="O3594" s="18">
        <f xml:space="preserve"> ROUND((J3594-L3594)/86400, 0)</f>
        <v>57</v>
      </c>
      <c r="P3594" t="b">
        <v>0</v>
      </c>
      <c r="Q3594">
        <v>35</v>
      </c>
      <c r="R3594" s="14">
        <f>IFERROR(ROUND(E3594/Q3594,2), "N/A")</f>
        <v>72.709999999999994</v>
      </c>
      <c r="S3594" t="b">
        <v>1</v>
      </c>
      <c r="T3594" t="s">
        <v>8275</v>
      </c>
      <c r="U3594" t="s">
        <v>8276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s="12">
        <f>ROUND(E3595/D3595, 0)</f>
        <v>1</v>
      </c>
      <c r="G3595" t="s">
        <v>8218</v>
      </c>
      <c r="H3595" t="s">
        <v>8223</v>
      </c>
      <c r="I3595" t="s">
        <v>8245</v>
      </c>
      <c r="J3595">
        <v>1420489560</v>
      </c>
      <c r="K3595" s="9">
        <f>(J3595/86400) + DATE(1970,1,1)</f>
        <v>42009.851388888885</v>
      </c>
      <c r="L3595">
        <v>1417469639</v>
      </c>
      <c r="M3595" s="9">
        <f>(L3595/86400) + DATE(1970,1,1)</f>
        <v>41974.898599537039</v>
      </c>
      <c r="N3595" s="18">
        <f>YEAR(M3595)</f>
        <v>2014</v>
      </c>
      <c r="O3595" s="18">
        <f xml:space="preserve"> ROUND((J3595-L3595)/86400, 0)</f>
        <v>35</v>
      </c>
      <c r="P3595" t="b">
        <v>0</v>
      </c>
      <c r="Q3595">
        <v>43</v>
      </c>
      <c r="R3595" s="14">
        <f>IFERROR(ROUND(E3595/Q3595,2), "N/A")</f>
        <v>77.19</v>
      </c>
      <c r="S3595" t="b">
        <v>1</v>
      </c>
      <c r="T3595" t="s">
        <v>8275</v>
      </c>
      <c r="U3595" t="s">
        <v>8276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s="12">
        <f>ROUND(E3596/D3596, 0)</f>
        <v>1</v>
      </c>
      <c r="G3596" t="s">
        <v>8218</v>
      </c>
      <c r="H3596" t="s">
        <v>8223</v>
      </c>
      <c r="I3596" t="s">
        <v>8245</v>
      </c>
      <c r="J3596">
        <v>1472952982</v>
      </c>
      <c r="K3596" s="9">
        <f>(J3596/86400) + DATE(1970,1,1)</f>
        <v>42617.066921296297</v>
      </c>
      <c r="L3596">
        <v>1470792982</v>
      </c>
      <c r="M3596" s="9">
        <f>(L3596/86400) + DATE(1970,1,1)</f>
        <v>42592.066921296297</v>
      </c>
      <c r="N3596" s="18">
        <f>YEAR(M3596)</f>
        <v>2016</v>
      </c>
      <c r="O3596" s="18">
        <f xml:space="preserve"> ROUND((J3596-L3596)/86400, 0)</f>
        <v>25</v>
      </c>
      <c r="P3596" t="b">
        <v>0</v>
      </c>
      <c r="Q3596">
        <v>36</v>
      </c>
      <c r="R3596" s="14">
        <f>IFERROR(ROUND(E3596/Q3596,2), "N/A")</f>
        <v>55.97</v>
      </c>
      <c r="S3596" t="b">
        <v>1</v>
      </c>
      <c r="T3596" t="s">
        <v>8275</v>
      </c>
      <c r="U3596" t="s">
        <v>8276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s="12">
        <f>ROUND(E3597/D3597, 0)</f>
        <v>1</v>
      </c>
      <c r="G3597" t="s">
        <v>8218</v>
      </c>
      <c r="H3597" t="s">
        <v>8223</v>
      </c>
      <c r="I3597" t="s">
        <v>8245</v>
      </c>
      <c r="J3597">
        <v>1426229940</v>
      </c>
      <c r="K3597" s="9">
        <f>(J3597/86400) + DATE(1970,1,1)</f>
        <v>42076.290972222225</v>
      </c>
      <c r="L3597">
        <v>1423959123</v>
      </c>
      <c r="M3597" s="9">
        <f>(L3597/86400) + DATE(1970,1,1)</f>
        <v>42050.008368055554</v>
      </c>
      <c r="N3597" s="18">
        <f>YEAR(M3597)</f>
        <v>2015</v>
      </c>
      <c r="O3597" s="18">
        <f xml:space="preserve"> ROUND((J3597-L3597)/86400, 0)</f>
        <v>26</v>
      </c>
      <c r="P3597" t="b">
        <v>0</v>
      </c>
      <c r="Q3597">
        <v>62</v>
      </c>
      <c r="R3597" s="14">
        <f>IFERROR(ROUND(E3597/Q3597,2), "N/A")</f>
        <v>49.69</v>
      </c>
      <c r="S3597" t="b">
        <v>1</v>
      </c>
      <c r="T3597" t="s">
        <v>8275</v>
      </c>
      <c r="U3597" t="s">
        <v>8276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s="12">
        <f>ROUND(E3598/D3598, 0)</f>
        <v>1</v>
      </c>
      <c r="G3598" t="s">
        <v>8218</v>
      </c>
      <c r="H3598" t="s">
        <v>8228</v>
      </c>
      <c r="I3598" t="s">
        <v>8250</v>
      </c>
      <c r="J3598">
        <v>1409072982</v>
      </c>
      <c r="K3598" s="9">
        <f>(J3598/86400) + DATE(1970,1,1)</f>
        <v>41877.715069444443</v>
      </c>
      <c r="L3598">
        <v>1407258582</v>
      </c>
      <c r="M3598" s="9">
        <f>(L3598/86400) + DATE(1970,1,1)</f>
        <v>41856.715069444443</v>
      </c>
      <c r="N3598" s="18">
        <f>YEAR(M3598)</f>
        <v>2014</v>
      </c>
      <c r="O3598" s="18">
        <f xml:space="preserve"> ROUND((J3598-L3598)/86400, 0)</f>
        <v>21</v>
      </c>
      <c r="P3598" t="b">
        <v>0</v>
      </c>
      <c r="Q3598">
        <v>15</v>
      </c>
      <c r="R3598" s="14">
        <f>IFERROR(ROUND(E3598/Q3598,2), "N/A")</f>
        <v>79</v>
      </c>
      <c r="S3598" t="b">
        <v>1</v>
      </c>
      <c r="T3598" t="s">
        <v>8275</v>
      </c>
      <c r="U3598" t="s">
        <v>8276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s="12">
        <f>ROUND(E3599/D3599, 0)</f>
        <v>1</v>
      </c>
      <c r="G3599" t="s">
        <v>8218</v>
      </c>
      <c r="H3599" t="s">
        <v>8223</v>
      </c>
      <c r="I3599" t="s">
        <v>8245</v>
      </c>
      <c r="J3599">
        <v>1456984740</v>
      </c>
      <c r="K3599" s="9">
        <f>(J3599/86400) + DATE(1970,1,1)</f>
        <v>42432.249305555553</v>
      </c>
      <c r="L3599">
        <v>1455717790</v>
      </c>
      <c r="M3599" s="9">
        <f>(L3599/86400) + DATE(1970,1,1)</f>
        <v>42417.585532407407</v>
      </c>
      <c r="N3599" s="18">
        <f>YEAR(M3599)</f>
        <v>2016</v>
      </c>
      <c r="O3599" s="18">
        <f xml:space="preserve"> ROUND((J3599-L3599)/86400, 0)</f>
        <v>15</v>
      </c>
      <c r="P3599" t="b">
        <v>0</v>
      </c>
      <c r="Q3599">
        <v>33</v>
      </c>
      <c r="R3599" s="14">
        <f>IFERROR(ROUND(E3599/Q3599,2), "N/A")</f>
        <v>77.73</v>
      </c>
      <c r="S3599" t="b">
        <v>1</v>
      </c>
      <c r="T3599" t="s">
        <v>8275</v>
      </c>
      <c r="U3599" t="s">
        <v>8276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s="12">
        <f>ROUND(E3600/D3600, 0)</f>
        <v>1</v>
      </c>
      <c r="G3600" t="s">
        <v>8218</v>
      </c>
      <c r="H3600" t="s">
        <v>8223</v>
      </c>
      <c r="I3600" t="s">
        <v>8245</v>
      </c>
      <c r="J3600">
        <v>1409720340</v>
      </c>
      <c r="K3600" s="9">
        <f>(J3600/86400) + DATE(1970,1,1)</f>
        <v>41885.207638888889</v>
      </c>
      <c r="L3600">
        <v>1408129822</v>
      </c>
      <c r="M3600" s="9">
        <f>(L3600/86400) + DATE(1970,1,1)</f>
        <v>41866.79886574074</v>
      </c>
      <c r="N3600" s="18">
        <f>YEAR(M3600)</f>
        <v>2014</v>
      </c>
      <c r="O3600" s="18">
        <f xml:space="preserve"> ROUND((J3600-L3600)/86400, 0)</f>
        <v>18</v>
      </c>
      <c r="P3600" t="b">
        <v>0</v>
      </c>
      <c r="Q3600">
        <v>27</v>
      </c>
      <c r="R3600" s="14">
        <f>IFERROR(ROUND(E3600/Q3600,2), "N/A")</f>
        <v>40.78</v>
      </c>
      <c r="S3600" t="b">
        <v>1</v>
      </c>
      <c r="T3600" t="s">
        <v>8275</v>
      </c>
      <c r="U3600" t="s">
        <v>8276</v>
      </c>
    </row>
    <row r="3601" spans="1:21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s="12">
        <f>ROUND(E3601/D3601, 0)</f>
        <v>2</v>
      </c>
      <c r="G3601" t="s">
        <v>8218</v>
      </c>
      <c r="H3601" t="s">
        <v>8223</v>
      </c>
      <c r="I3601" t="s">
        <v>8245</v>
      </c>
      <c r="J3601">
        <v>1440892800</v>
      </c>
      <c r="K3601" s="9">
        <f>(J3601/86400) + DATE(1970,1,1)</f>
        <v>42246</v>
      </c>
      <c r="L3601">
        <v>1438715077</v>
      </c>
      <c r="M3601" s="9">
        <f>(L3601/86400) + DATE(1970,1,1)</f>
        <v>42220.79487268519</v>
      </c>
      <c r="N3601" s="18">
        <f>YEAR(M3601)</f>
        <v>2015</v>
      </c>
      <c r="O3601" s="18">
        <f xml:space="preserve"> ROUND((J3601-L3601)/86400, 0)</f>
        <v>25</v>
      </c>
      <c r="P3601" t="b">
        <v>0</v>
      </c>
      <c r="Q3601">
        <v>17</v>
      </c>
      <c r="R3601" s="14">
        <f>IFERROR(ROUND(E3601/Q3601,2), "N/A")</f>
        <v>59.41</v>
      </c>
      <c r="S3601" t="b">
        <v>1</v>
      </c>
      <c r="T3601" t="s">
        <v>8275</v>
      </c>
      <c r="U3601" t="s">
        <v>8276</v>
      </c>
    </row>
    <row r="3602" spans="1:21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s="12">
        <f>ROUND(E3602/D3602, 0)</f>
        <v>1</v>
      </c>
      <c r="G3602" t="s">
        <v>8218</v>
      </c>
      <c r="H3602" t="s">
        <v>8223</v>
      </c>
      <c r="I3602" t="s">
        <v>8245</v>
      </c>
      <c r="J3602">
        <v>1476390164</v>
      </c>
      <c r="K3602" s="9">
        <f>(J3602/86400) + DATE(1970,1,1)</f>
        <v>42656.849120370374</v>
      </c>
      <c r="L3602">
        <v>1473970964</v>
      </c>
      <c r="M3602" s="9">
        <f>(L3602/86400) + DATE(1970,1,1)</f>
        <v>42628.849120370374</v>
      </c>
      <c r="N3602" s="18">
        <f>YEAR(M3602)</f>
        <v>2016</v>
      </c>
      <c r="O3602" s="18">
        <f xml:space="preserve"> ROUND((J3602-L3602)/86400, 0)</f>
        <v>28</v>
      </c>
      <c r="P3602" t="b">
        <v>0</v>
      </c>
      <c r="Q3602">
        <v>4</v>
      </c>
      <c r="R3602" s="14">
        <f>IFERROR(ROUND(E3602/Q3602,2), "N/A")</f>
        <v>3.25</v>
      </c>
      <c r="S3602" t="b">
        <v>1</v>
      </c>
      <c r="T3602" t="s">
        <v>8275</v>
      </c>
      <c r="U3602" t="s">
        <v>8276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s="12">
        <f>ROUND(E3603/D3603, 0)</f>
        <v>1</v>
      </c>
      <c r="G3603" t="s">
        <v>8218</v>
      </c>
      <c r="H3603" t="s">
        <v>8224</v>
      </c>
      <c r="I3603" t="s">
        <v>8246</v>
      </c>
      <c r="J3603">
        <v>1421452682</v>
      </c>
      <c r="K3603" s="9">
        <f>(J3603/86400) + DATE(1970,1,1)</f>
        <v>42020.99863425926</v>
      </c>
      <c r="L3603">
        <v>1418860682</v>
      </c>
      <c r="M3603" s="9">
        <f>(L3603/86400) + DATE(1970,1,1)</f>
        <v>41990.99863425926</v>
      </c>
      <c r="N3603" s="18">
        <f>YEAR(M3603)</f>
        <v>2014</v>
      </c>
      <c r="O3603" s="18">
        <f xml:space="preserve"> ROUND((J3603-L3603)/86400, 0)</f>
        <v>30</v>
      </c>
      <c r="P3603" t="b">
        <v>0</v>
      </c>
      <c r="Q3603">
        <v>53</v>
      </c>
      <c r="R3603" s="14">
        <f>IFERROR(ROUND(E3603/Q3603,2), "N/A")</f>
        <v>39.380000000000003</v>
      </c>
      <c r="S3603" t="b">
        <v>1</v>
      </c>
      <c r="T3603" t="s">
        <v>8275</v>
      </c>
      <c r="U3603" t="s">
        <v>8276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s="12">
        <f>ROUND(E3604/D3604, 0)</f>
        <v>1</v>
      </c>
      <c r="G3604" t="s">
        <v>8218</v>
      </c>
      <c r="H3604" t="s">
        <v>8223</v>
      </c>
      <c r="I3604" t="s">
        <v>8245</v>
      </c>
      <c r="J3604">
        <v>1463520479</v>
      </c>
      <c r="K3604" s="9">
        <f>(J3604/86400) + DATE(1970,1,1)</f>
        <v>42507.894432870366</v>
      </c>
      <c r="L3604">
        <v>1458336479</v>
      </c>
      <c r="M3604" s="9">
        <f>(L3604/86400) + DATE(1970,1,1)</f>
        <v>42447.894432870366</v>
      </c>
      <c r="N3604" s="18">
        <f>YEAR(M3604)</f>
        <v>2016</v>
      </c>
      <c r="O3604" s="18">
        <f xml:space="preserve"> ROUND((J3604-L3604)/86400, 0)</f>
        <v>60</v>
      </c>
      <c r="P3604" t="b">
        <v>0</v>
      </c>
      <c r="Q3604">
        <v>49</v>
      </c>
      <c r="R3604" s="14">
        <f>IFERROR(ROUND(E3604/Q3604,2), "N/A")</f>
        <v>81.67</v>
      </c>
      <c r="S3604" t="b">
        <v>1</v>
      </c>
      <c r="T3604" t="s">
        <v>8275</v>
      </c>
      <c r="U3604" t="s">
        <v>8276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s="12">
        <f>ROUND(E3605/D3605, 0)</f>
        <v>2</v>
      </c>
      <c r="G3605" t="s">
        <v>8218</v>
      </c>
      <c r="H3605" t="s">
        <v>8223</v>
      </c>
      <c r="I3605" t="s">
        <v>8245</v>
      </c>
      <c r="J3605">
        <v>1446759880</v>
      </c>
      <c r="K3605" s="9">
        <f>(J3605/86400) + DATE(1970,1,1)</f>
        <v>42313.906018518523</v>
      </c>
      <c r="L3605">
        <v>1444164280</v>
      </c>
      <c r="M3605" s="9">
        <f>(L3605/86400) + DATE(1970,1,1)</f>
        <v>42283.864351851851</v>
      </c>
      <c r="N3605" s="18">
        <f>YEAR(M3605)</f>
        <v>2015</v>
      </c>
      <c r="O3605" s="18">
        <f xml:space="preserve"> ROUND((J3605-L3605)/86400, 0)</f>
        <v>30</v>
      </c>
      <c r="P3605" t="b">
        <v>0</v>
      </c>
      <c r="Q3605">
        <v>57</v>
      </c>
      <c r="R3605" s="14">
        <f>IFERROR(ROUND(E3605/Q3605,2), "N/A")</f>
        <v>44.91</v>
      </c>
      <c r="S3605" t="b">
        <v>1</v>
      </c>
      <c r="T3605" t="s">
        <v>8275</v>
      </c>
      <c r="U3605" t="s">
        <v>8276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s="12">
        <f>ROUND(E3606/D3606, 0)</f>
        <v>1</v>
      </c>
      <c r="G3606" t="s">
        <v>8218</v>
      </c>
      <c r="H3606" t="s">
        <v>8223</v>
      </c>
      <c r="I3606" t="s">
        <v>8245</v>
      </c>
      <c r="J3606">
        <v>1461913140</v>
      </c>
      <c r="K3606" s="9">
        <f>(J3606/86400) + DATE(1970,1,1)</f>
        <v>42489.290972222225</v>
      </c>
      <c r="L3606">
        <v>1461370956</v>
      </c>
      <c r="M3606" s="9">
        <f>(L3606/86400) + DATE(1970,1,1)</f>
        <v>42483.015694444446</v>
      </c>
      <c r="N3606" s="18">
        <f>YEAR(M3606)</f>
        <v>2016</v>
      </c>
      <c r="O3606" s="18">
        <f xml:space="preserve"> ROUND((J3606-L3606)/86400, 0)</f>
        <v>6</v>
      </c>
      <c r="P3606" t="b">
        <v>0</v>
      </c>
      <c r="Q3606">
        <v>69</v>
      </c>
      <c r="R3606" s="14">
        <f>IFERROR(ROUND(E3606/Q3606,2), "N/A")</f>
        <v>49.06</v>
      </c>
      <c r="S3606" t="b">
        <v>1</v>
      </c>
      <c r="T3606" t="s">
        <v>8275</v>
      </c>
      <c r="U3606" t="s">
        <v>8276</v>
      </c>
    </row>
    <row r="3607" spans="1:21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s="12">
        <f>ROUND(E3607/D3607, 0)</f>
        <v>2</v>
      </c>
      <c r="G3607" t="s">
        <v>8218</v>
      </c>
      <c r="H3607" t="s">
        <v>8224</v>
      </c>
      <c r="I3607" t="s">
        <v>8246</v>
      </c>
      <c r="J3607">
        <v>1455390126</v>
      </c>
      <c r="K3607" s="9">
        <f>(J3607/86400) + DATE(1970,1,1)</f>
        <v>42413.793124999997</v>
      </c>
      <c r="L3607">
        <v>1452798126</v>
      </c>
      <c r="M3607" s="9">
        <f>(L3607/86400) + DATE(1970,1,1)</f>
        <v>42383.793124999997</v>
      </c>
      <c r="N3607" s="18">
        <f>YEAR(M3607)</f>
        <v>2016</v>
      </c>
      <c r="O3607" s="18">
        <f xml:space="preserve"> ROUND((J3607-L3607)/86400, 0)</f>
        <v>30</v>
      </c>
      <c r="P3607" t="b">
        <v>0</v>
      </c>
      <c r="Q3607">
        <v>15</v>
      </c>
      <c r="R3607" s="14">
        <f>IFERROR(ROUND(E3607/Q3607,2), "N/A")</f>
        <v>30.67</v>
      </c>
      <c r="S3607" t="b">
        <v>1</v>
      </c>
      <c r="T3607" t="s">
        <v>8275</v>
      </c>
      <c r="U3607" t="s">
        <v>8276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s="12">
        <f>ROUND(E3608/D3608, 0)</f>
        <v>1</v>
      </c>
      <c r="G3608" t="s">
        <v>8218</v>
      </c>
      <c r="H3608" t="s">
        <v>8224</v>
      </c>
      <c r="I3608" t="s">
        <v>8246</v>
      </c>
      <c r="J3608">
        <v>1471185057</v>
      </c>
      <c r="K3608" s="9">
        <f>(J3608/86400) + DATE(1970,1,1)</f>
        <v>42596.604826388888</v>
      </c>
      <c r="L3608">
        <v>1468593057</v>
      </c>
      <c r="M3608" s="9">
        <f>(L3608/86400) + DATE(1970,1,1)</f>
        <v>42566.604826388888</v>
      </c>
      <c r="N3608" s="18">
        <f>YEAR(M3608)</f>
        <v>2016</v>
      </c>
      <c r="O3608" s="18">
        <f xml:space="preserve"> ROUND((J3608-L3608)/86400, 0)</f>
        <v>30</v>
      </c>
      <c r="P3608" t="b">
        <v>0</v>
      </c>
      <c r="Q3608">
        <v>64</v>
      </c>
      <c r="R3608" s="14">
        <f>IFERROR(ROUND(E3608/Q3608,2), "N/A")</f>
        <v>61.06</v>
      </c>
      <c r="S3608" t="b">
        <v>1</v>
      </c>
      <c r="T3608" t="s">
        <v>8275</v>
      </c>
      <c r="U3608" t="s">
        <v>8276</v>
      </c>
    </row>
    <row r="3609" spans="1:21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s="12">
        <f>ROUND(E3609/D3609, 0)</f>
        <v>1</v>
      </c>
      <c r="G3609" t="s">
        <v>8218</v>
      </c>
      <c r="H3609" t="s">
        <v>8224</v>
      </c>
      <c r="I3609" t="s">
        <v>8246</v>
      </c>
      <c r="J3609">
        <v>1450137600</v>
      </c>
      <c r="K3609" s="9">
        <f>(J3609/86400) + DATE(1970,1,1)</f>
        <v>42353</v>
      </c>
      <c r="L3609">
        <v>1448924882</v>
      </c>
      <c r="M3609" s="9">
        <f>(L3609/86400) + DATE(1970,1,1)</f>
        <v>42338.963912037041</v>
      </c>
      <c r="N3609" s="18">
        <f>YEAR(M3609)</f>
        <v>2015</v>
      </c>
      <c r="O3609" s="18">
        <f xml:space="preserve"> ROUND((J3609-L3609)/86400, 0)</f>
        <v>14</v>
      </c>
      <c r="P3609" t="b">
        <v>0</v>
      </c>
      <c r="Q3609">
        <v>20</v>
      </c>
      <c r="R3609" s="14">
        <f>IFERROR(ROUND(E3609/Q3609,2), "N/A")</f>
        <v>29</v>
      </c>
      <c r="S3609" t="b">
        <v>1</v>
      </c>
      <c r="T3609" t="s">
        <v>8275</v>
      </c>
      <c r="U3609" t="s">
        <v>8276</v>
      </c>
    </row>
    <row r="3610" spans="1:21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s="12">
        <f>ROUND(E3610/D3610, 0)</f>
        <v>1</v>
      </c>
      <c r="G3610" t="s">
        <v>8218</v>
      </c>
      <c r="H3610" t="s">
        <v>8224</v>
      </c>
      <c r="I3610" t="s">
        <v>8246</v>
      </c>
      <c r="J3610">
        <v>1466172000</v>
      </c>
      <c r="K3610" s="9">
        <f>(J3610/86400) + DATE(1970,1,1)</f>
        <v>42538.583333333328</v>
      </c>
      <c r="L3610">
        <v>1463418090</v>
      </c>
      <c r="M3610" s="9">
        <f>(L3610/86400) + DATE(1970,1,1)</f>
        <v>42506.709374999999</v>
      </c>
      <c r="N3610" s="18">
        <f>YEAR(M3610)</f>
        <v>2016</v>
      </c>
      <c r="O3610" s="18">
        <f xml:space="preserve"> ROUND((J3610-L3610)/86400, 0)</f>
        <v>32</v>
      </c>
      <c r="P3610" t="b">
        <v>0</v>
      </c>
      <c r="Q3610">
        <v>27</v>
      </c>
      <c r="R3610" s="14">
        <f>IFERROR(ROUND(E3610/Q3610,2), "N/A")</f>
        <v>29.63</v>
      </c>
      <c r="S3610" t="b">
        <v>1</v>
      </c>
      <c r="T3610" t="s">
        <v>8275</v>
      </c>
      <c r="U3610" t="s">
        <v>8276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s="12">
        <f>ROUND(E3611/D3611, 0)</f>
        <v>2</v>
      </c>
      <c r="G3611" t="s">
        <v>8218</v>
      </c>
      <c r="H3611" t="s">
        <v>8224</v>
      </c>
      <c r="I3611" t="s">
        <v>8246</v>
      </c>
      <c r="J3611">
        <v>1459378085</v>
      </c>
      <c r="K3611" s="9">
        <f>(J3611/86400) + DATE(1970,1,1)</f>
        <v>42459.950057870374</v>
      </c>
      <c r="L3611">
        <v>1456789685</v>
      </c>
      <c r="M3611" s="9">
        <f>(L3611/86400) + DATE(1970,1,1)</f>
        <v>42429.991724537038</v>
      </c>
      <c r="N3611" s="18">
        <f>YEAR(M3611)</f>
        <v>2016</v>
      </c>
      <c r="O3611" s="18">
        <f xml:space="preserve"> ROUND((J3611-L3611)/86400, 0)</f>
        <v>30</v>
      </c>
      <c r="P3611" t="b">
        <v>0</v>
      </c>
      <c r="Q3611">
        <v>21</v>
      </c>
      <c r="R3611" s="14">
        <f>IFERROR(ROUND(E3611/Q3611,2), "N/A")</f>
        <v>143.1</v>
      </c>
      <c r="S3611" t="b">
        <v>1</v>
      </c>
      <c r="T3611" t="s">
        <v>8275</v>
      </c>
      <c r="U3611" t="s">
        <v>8276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s="12">
        <f>ROUND(E3612/D3612, 0)</f>
        <v>2</v>
      </c>
      <c r="G3612" t="s">
        <v>8218</v>
      </c>
      <c r="H3612" t="s">
        <v>8224</v>
      </c>
      <c r="I3612" t="s">
        <v>8246</v>
      </c>
      <c r="J3612">
        <v>1439806936</v>
      </c>
      <c r="K3612" s="9">
        <f>(J3612/86400) + DATE(1970,1,1)</f>
        <v>42233.432129629626</v>
      </c>
      <c r="L3612">
        <v>1437214936</v>
      </c>
      <c r="M3612" s="9">
        <f>(L3612/86400) + DATE(1970,1,1)</f>
        <v>42203.432129629626</v>
      </c>
      <c r="N3612" s="18">
        <f>YEAR(M3612)</f>
        <v>2015</v>
      </c>
      <c r="O3612" s="18">
        <f xml:space="preserve"> ROUND((J3612-L3612)/86400, 0)</f>
        <v>30</v>
      </c>
      <c r="P3612" t="b">
        <v>0</v>
      </c>
      <c r="Q3612">
        <v>31</v>
      </c>
      <c r="R3612" s="14">
        <f>IFERROR(ROUND(E3612/Q3612,2), "N/A")</f>
        <v>52.35</v>
      </c>
      <c r="S3612" t="b">
        <v>1</v>
      </c>
      <c r="T3612" t="s">
        <v>8275</v>
      </c>
      <c r="U3612" t="s">
        <v>8276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s="12">
        <f>ROUND(E3613/D3613, 0)</f>
        <v>1</v>
      </c>
      <c r="G3613" t="s">
        <v>8218</v>
      </c>
      <c r="H3613" t="s">
        <v>8224</v>
      </c>
      <c r="I3613" t="s">
        <v>8246</v>
      </c>
      <c r="J3613">
        <v>1428483201</v>
      </c>
      <c r="K3613" s="9">
        <f>(J3613/86400) + DATE(1970,1,1)</f>
        <v>42102.370381944449</v>
      </c>
      <c r="L3613">
        <v>1425891201</v>
      </c>
      <c r="M3613" s="9">
        <f>(L3613/86400) + DATE(1970,1,1)</f>
        <v>42072.370381944449</v>
      </c>
      <c r="N3613" s="18">
        <f>YEAR(M3613)</f>
        <v>2015</v>
      </c>
      <c r="O3613" s="18">
        <f xml:space="preserve"> ROUND((J3613-L3613)/86400, 0)</f>
        <v>30</v>
      </c>
      <c r="P3613" t="b">
        <v>0</v>
      </c>
      <c r="Q3613">
        <v>51</v>
      </c>
      <c r="R3613" s="14">
        <f>IFERROR(ROUND(E3613/Q3613,2), "N/A")</f>
        <v>66.67</v>
      </c>
      <c r="S3613" t="b">
        <v>1</v>
      </c>
      <c r="T3613" t="s">
        <v>8275</v>
      </c>
      <c r="U3613" t="s">
        <v>8276</v>
      </c>
    </row>
    <row r="3614" spans="1:21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s="12">
        <f>ROUND(E3614/D3614, 0)</f>
        <v>1</v>
      </c>
      <c r="G3614" t="s">
        <v>8218</v>
      </c>
      <c r="H3614" t="s">
        <v>8228</v>
      </c>
      <c r="I3614" t="s">
        <v>8250</v>
      </c>
      <c r="J3614">
        <v>1402334811</v>
      </c>
      <c r="K3614" s="9">
        <f>(J3614/86400) + DATE(1970,1,1)</f>
        <v>41799.726979166662</v>
      </c>
      <c r="L3614">
        <v>1401470811</v>
      </c>
      <c r="M3614" s="9">
        <f>(L3614/86400) + DATE(1970,1,1)</f>
        <v>41789.726979166662</v>
      </c>
      <c r="N3614" s="18">
        <f>YEAR(M3614)</f>
        <v>2014</v>
      </c>
      <c r="O3614" s="18">
        <f xml:space="preserve"> ROUND((J3614-L3614)/86400, 0)</f>
        <v>10</v>
      </c>
      <c r="P3614" t="b">
        <v>0</v>
      </c>
      <c r="Q3614">
        <v>57</v>
      </c>
      <c r="R3614" s="14">
        <f>IFERROR(ROUND(E3614/Q3614,2), "N/A")</f>
        <v>126.67</v>
      </c>
      <c r="S3614" t="b">
        <v>1</v>
      </c>
      <c r="T3614" t="s">
        <v>8275</v>
      </c>
      <c r="U3614" t="s">
        <v>8276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s="12">
        <f>ROUND(E3615/D3615, 0)</f>
        <v>1</v>
      </c>
      <c r="G3615" t="s">
        <v>8218</v>
      </c>
      <c r="H3615" t="s">
        <v>8223</v>
      </c>
      <c r="I3615" t="s">
        <v>8245</v>
      </c>
      <c r="J3615">
        <v>1403964574</v>
      </c>
      <c r="K3615" s="9">
        <f>(J3615/86400) + DATE(1970,1,1)</f>
        <v>41818.58997685185</v>
      </c>
      <c r="L3615">
        <v>1401372574</v>
      </c>
      <c r="M3615" s="9">
        <f>(L3615/86400) + DATE(1970,1,1)</f>
        <v>41788.58997685185</v>
      </c>
      <c r="N3615" s="18">
        <f>YEAR(M3615)</f>
        <v>2014</v>
      </c>
      <c r="O3615" s="18">
        <f xml:space="preserve"> ROUND((J3615-L3615)/86400, 0)</f>
        <v>30</v>
      </c>
      <c r="P3615" t="b">
        <v>0</v>
      </c>
      <c r="Q3615">
        <v>20</v>
      </c>
      <c r="R3615" s="14">
        <f>IFERROR(ROUND(E3615/Q3615,2), "N/A")</f>
        <v>62.5</v>
      </c>
      <c r="S3615" t="b">
        <v>1</v>
      </c>
      <c r="T3615" t="s">
        <v>8275</v>
      </c>
      <c r="U3615" t="s">
        <v>8276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s="12">
        <f>ROUND(E3616/D3616, 0)</f>
        <v>1</v>
      </c>
      <c r="G3616" t="s">
        <v>8218</v>
      </c>
      <c r="H3616" t="s">
        <v>8223</v>
      </c>
      <c r="I3616" t="s">
        <v>8245</v>
      </c>
      <c r="J3616">
        <v>1434675616</v>
      </c>
      <c r="K3616" s="9">
        <f>(J3616/86400) + DATE(1970,1,1)</f>
        <v>42174.041851851856</v>
      </c>
      <c r="L3616">
        <v>1432083616</v>
      </c>
      <c r="M3616" s="9">
        <f>(L3616/86400) + DATE(1970,1,1)</f>
        <v>42144.041851851856</v>
      </c>
      <c r="N3616" s="18">
        <f>YEAR(M3616)</f>
        <v>2015</v>
      </c>
      <c r="O3616" s="18">
        <f xml:space="preserve"> ROUND((J3616-L3616)/86400, 0)</f>
        <v>30</v>
      </c>
      <c r="P3616" t="b">
        <v>0</v>
      </c>
      <c r="Q3616">
        <v>71</v>
      </c>
      <c r="R3616" s="14">
        <f>IFERROR(ROUND(E3616/Q3616,2), "N/A")</f>
        <v>35.49</v>
      </c>
      <c r="S3616" t="b">
        <v>1</v>
      </c>
      <c r="T3616" t="s">
        <v>8275</v>
      </c>
      <c r="U3616" t="s">
        <v>8276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s="12">
        <f>ROUND(E3617/D3617, 0)</f>
        <v>1</v>
      </c>
      <c r="G3617" t="s">
        <v>8218</v>
      </c>
      <c r="H3617" t="s">
        <v>8224</v>
      </c>
      <c r="I3617" t="s">
        <v>8246</v>
      </c>
      <c r="J3617">
        <v>1449756896</v>
      </c>
      <c r="K3617" s="9">
        <f>(J3617/86400) + DATE(1970,1,1)</f>
        <v>42348.593703703707</v>
      </c>
      <c r="L3617">
        <v>1447164896</v>
      </c>
      <c r="M3617" s="9">
        <f>(L3617/86400) + DATE(1970,1,1)</f>
        <v>42318.593703703707</v>
      </c>
      <c r="N3617" s="18">
        <f>YEAR(M3617)</f>
        <v>2015</v>
      </c>
      <c r="O3617" s="18">
        <f xml:space="preserve"> ROUND((J3617-L3617)/86400, 0)</f>
        <v>30</v>
      </c>
      <c r="P3617" t="b">
        <v>0</v>
      </c>
      <c r="Q3617">
        <v>72</v>
      </c>
      <c r="R3617" s="14">
        <f>IFERROR(ROUND(E3617/Q3617,2), "N/A")</f>
        <v>37.08</v>
      </c>
      <c r="S3617" t="b">
        <v>1</v>
      </c>
      <c r="T3617" t="s">
        <v>8275</v>
      </c>
      <c r="U3617" t="s">
        <v>8276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s="12">
        <f>ROUND(E3618/D3618, 0)</f>
        <v>1</v>
      </c>
      <c r="G3618" t="s">
        <v>8218</v>
      </c>
      <c r="H3618" t="s">
        <v>8224</v>
      </c>
      <c r="I3618" t="s">
        <v>8246</v>
      </c>
      <c r="J3618">
        <v>1426801664</v>
      </c>
      <c r="K3618" s="9">
        <f>(J3618/86400) + DATE(1970,1,1)</f>
        <v>42082.908148148148</v>
      </c>
      <c r="L3618">
        <v>1424213264</v>
      </c>
      <c r="M3618" s="9">
        <f>(L3618/86400) + DATE(1970,1,1)</f>
        <v>42052.949814814812</v>
      </c>
      <c r="N3618" s="18">
        <f>YEAR(M3618)</f>
        <v>2015</v>
      </c>
      <c r="O3618" s="18">
        <f xml:space="preserve"> ROUND((J3618-L3618)/86400, 0)</f>
        <v>30</v>
      </c>
      <c r="P3618" t="b">
        <v>0</v>
      </c>
      <c r="Q3618">
        <v>45</v>
      </c>
      <c r="R3618" s="14">
        <f>IFERROR(ROUND(E3618/Q3618,2), "N/A")</f>
        <v>69.33</v>
      </c>
      <c r="S3618" t="b">
        <v>1</v>
      </c>
      <c r="T3618" t="s">
        <v>8275</v>
      </c>
      <c r="U3618" t="s">
        <v>8276</v>
      </c>
    </row>
    <row r="3619" spans="1:21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s="12">
        <f>ROUND(E3619/D3619, 0)</f>
        <v>1</v>
      </c>
      <c r="G3619" t="s">
        <v>8218</v>
      </c>
      <c r="H3619" t="s">
        <v>8224</v>
      </c>
      <c r="I3619" t="s">
        <v>8246</v>
      </c>
      <c r="J3619">
        <v>1488240000</v>
      </c>
      <c r="K3619" s="9">
        <f>(J3619/86400) + DATE(1970,1,1)</f>
        <v>42794</v>
      </c>
      <c r="L3619">
        <v>1486996729</v>
      </c>
      <c r="M3619" s="9">
        <f>(L3619/86400) + DATE(1970,1,1)</f>
        <v>42779.610289351855</v>
      </c>
      <c r="N3619" s="18">
        <f>YEAR(M3619)</f>
        <v>2017</v>
      </c>
      <c r="O3619" s="18">
        <f xml:space="preserve"> ROUND((J3619-L3619)/86400, 0)</f>
        <v>14</v>
      </c>
      <c r="P3619" t="b">
        <v>0</v>
      </c>
      <c r="Q3619">
        <v>51</v>
      </c>
      <c r="R3619" s="14">
        <f>IFERROR(ROUND(E3619/Q3619,2), "N/A")</f>
        <v>17.25</v>
      </c>
      <c r="S3619" t="b">
        <v>1</v>
      </c>
      <c r="T3619" t="s">
        <v>8275</v>
      </c>
      <c r="U3619" t="s">
        <v>8276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s="12">
        <f>ROUND(E3620/D3620, 0)</f>
        <v>1</v>
      </c>
      <c r="G3620" t="s">
        <v>8218</v>
      </c>
      <c r="H3620" t="s">
        <v>8224</v>
      </c>
      <c r="I3620" t="s">
        <v>8246</v>
      </c>
      <c r="J3620">
        <v>1433343850</v>
      </c>
      <c r="K3620" s="9">
        <f>(J3620/86400) + DATE(1970,1,1)</f>
        <v>42158.627893518518</v>
      </c>
      <c r="L3620">
        <v>1430751850</v>
      </c>
      <c r="M3620" s="9">
        <f>(L3620/86400) + DATE(1970,1,1)</f>
        <v>42128.627893518518</v>
      </c>
      <c r="N3620" s="18">
        <f>YEAR(M3620)</f>
        <v>2015</v>
      </c>
      <c r="O3620" s="18">
        <f xml:space="preserve"> ROUND((J3620-L3620)/86400, 0)</f>
        <v>30</v>
      </c>
      <c r="P3620" t="b">
        <v>0</v>
      </c>
      <c r="Q3620">
        <v>56</v>
      </c>
      <c r="R3620" s="14">
        <f>IFERROR(ROUND(E3620/Q3620,2), "N/A")</f>
        <v>36.07</v>
      </c>
      <c r="S3620" t="b">
        <v>1</v>
      </c>
      <c r="T3620" t="s">
        <v>8275</v>
      </c>
      <c r="U3620" t="s">
        <v>8276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s="12">
        <f>ROUND(E3621/D3621, 0)</f>
        <v>1</v>
      </c>
      <c r="G3621" t="s">
        <v>8218</v>
      </c>
      <c r="H3621" t="s">
        <v>8223</v>
      </c>
      <c r="I3621" t="s">
        <v>8245</v>
      </c>
      <c r="J3621">
        <v>1479592800</v>
      </c>
      <c r="K3621" s="9">
        <f>(J3621/86400) + DATE(1970,1,1)</f>
        <v>42693.916666666672</v>
      </c>
      <c r="L3621">
        <v>1476760226</v>
      </c>
      <c r="M3621" s="9">
        <f>(L3621/86400) + DATE(1970,1,1)</f>
        <v>42661.132245370369</v>
      </c>
      <c r="N3621" s="18">
        <f>YEAR(M3621)</f>
        <v>2016</v>
      </c>
      <c r="O3621" s="18">
        <f xml:space="preserve"> ROUND((J3621-L3621)/86400, 0)</f>
        <v>33</v>
      </c>
      <c r="P3621" t="b">
        <v>0</v>
      </c>
      <c r="Q3621">
        <v>17</v>
      </c>
      <c r="R3621" s="14">
        <f>IFERROR(ROUND(E3621/Q3621,2), "N/A")</f>
        <v>66.47</v>
      </c>
      <c r="S3621" t="b">
        <v>1</v>
      </c>
      <c r="T3621" t="s">
        <v>8275</v>
      </c>
      <c r="U3621" t="s">
        <v>8276</v>
      </c>
    </row>
    <row r="3622" spans="1:21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s="12">
        <f>ROUND(E3622/D3622, 0)</f>
        <v>1</v>
      </c>
      <c r="G3622" t="s">
        <v>8218</v>
      </c>
      <c r="H3622" t="s">
        <v>8223</v>
      </c>
      <c r="I3622" t="s">
        <v>8245</v>
      </c>
      <c r="J3622">
        <v>1425528000</v>
      </c>
      <c r="K3622" s="9">
        <f>(J3622/86400) + DATE(1970,1,1)</f>
        <v>42068.166666666672</v>
      </c>
      <c r="L3622">
        <v>1422916261</v>
      </c>
      <c r="M3622" s="9">
        <f>(L3622/86400) + DATE(1970,1,1)</f>
        <v>42037.938206018516</v>
      </c>
      <c r="N3622" s="18">
        <f>YEAR(M3622)</f>
        <v>2015</v>
      </c>
      <c r="O3622" s="18">
        <f xml:space="preserve"> ROUND((J3622-L3622)/86400, 0)</f>
        <v>30</v>
      </c>
      <c r="P3622" t="b">
        <v>0</v>
      </c>
      <c r="Q3622">
        <v>197</v>
      </c>
      <c r="R3622" s="14">
        <f>IFERROR(ROUND(E3622/Q3622,2), "N/A")</f>
        <v>56.07</v>
      </c>
      <c r="S3622" t="b">
        <v>1</v>
      </c>
      <c r="T3622" t="s">
        <v>8275</v>
      </c>
      <c r="U3622" t="s">
        <v>8276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s="12">
        <f>ROUND(E3623/D3623, 0)</f>
        <v>1</v>
      </c>
      <c r="G3623" t="s">
        <v>8218</v>
      </c>
      <c r="H3623" t="s">
        <v>8223</v>
      </c>
      <c r="I3623" t="s">
        <v>8245</v>
      </c>
      <c r="J3623">
        <v>1475269200</v>
      </c>
      <c r="K3623" s="9">
        <f>(J3623/86400) + DATE(1970,1,1)</f>
        <v>42643.875</v>
      </c>
      <c r="L3623">
        <v>1473200844</v>
      </c>
      <c r="M3623" s="9">
        <f>(L3623/86400) + DATE(1970,1,1)</f>
        <v>42619.935694444444</v>
      </c>
      <c r="N3623" s="18">
        <f>YEAR(M3623)</f>
        <v>2016</v>
      </c>
      <c r="O3623" s="18">
        <f xml:space="preserve"> ROUND((J3623-L3623)/86400, 0)</f>
        <v>24</v>
      </c>
      <c r="P3623" t="b">
        <v>0</v>
      </c>
      <c r="Q3623">
        <v>70</v>
      </c>
      <c r="R3623" s="14">
        <f>IFERROR(ROUND(E3623/Q3623,2), "N/A")</f>
        <v>47.03</v>
      </c>
      <c r="S3623" t="b">
        <v>1</v>
      </c>
      <c r="T3623" t="s">
        <v>8275</v>
      </c>
      <c r="U3623" t="s">
        <v>8276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s="12">
        <f>ROUND(E3624/D3624, 0)</f>
        <v>1</v>
      </c>
      <c r="G3624" t="s">
        <v>8218</v>
      </c>
      <c r="H3624" t="s">
        <v>8223</v>
      </c>
      <c r="I3624" t="s">
        <v>8245</v>
      </c>
      <c r="J3624">
        <v>1411874580</v>
      </c>
      <c r="K3624" s="9">
        <f>(J3624/86400) + DATE(1970,1,1)</f>
        <v>41910.140972222223</v>
      </c>
      <c r="L3624">
        <v>1409030371</v>
      </c>
      <c r="M3624" s="9">
        <f>(L3624/86400) + DATE(1970,1,1)</f>
        <v>41877.221886574072</v>
      </c>
      <c r="N3624" s="18">
        <f>YEAR(M3624)</f>
        <v>2014</v>
      </c>
      <c r="O3624" s="18">
        <f xml:space="preserve"> ROUND((J3624-L3624)/86400, 0)</f>
        <v>33</v>
      </c>
      <c r="P3624" t="b">
        <v>0</v>
      </c>
      <c r="Q3624">
        <v>21</v>
      </c>
      <c r="R3624" s="14">
        <f>IFERROR(ROUND(E3624/Q3624,2), "N/A")</f>
        <v>47.67</v>
      </c>
      <c r="S3624" t="b">
        <v>1</v>
      </c>
      <c r="T3624" t="s">
        <v>8275</v>
      </c>
      <c r="U3624" t="s">
        <v>8276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s="12">
        <f>ROUND(E3625/D3625, 0)</f>
        <v>1</v>
      </c>
      <c r="G3625" t="s">
        <v>8218</v>
      </c>
      <c r="H3625" t="s">
        <v>8223</v>
      </c>
      <c r="I3625" t="s">
        <v>8245</v>
      </c>
      <c r="J3625">
        <v>1406358000</v>
      </c>
      <c r="K3625" s="9">
        <f>(J3625/86400) + DATE(1970,1,1)</f>
        <v>41846.291666666664</v>
      </c>
      <c r="L3625">
        <v>1404841270</v>
      </c>
      <c r="M3625" s="9">
        <f>(L3625/86400) + DATE(1970,1,1)</f>
        <v>41828.736921296295</v>
      </c>
      <c r="N3625" s="18">
        <f>YEAR(M3625)</f>
        <v>2014</v>
      </c>
      <c r="O3625" s="18">
        <f xml:space="preserve"> ROUND((J3625-L3625)/86400, 0)</f>
        <v>18</v>
      </c>
      <c r="P3625" t="b">
        <v>0</v>
      </c>
      <c r="Q3625">
        <v>34</v>
      </c>
      <c r="R3625" s="14">
        <f>IFERROR(ROUND(E3625/Q3625,2), "N/A")</f>
        <v>88.24</v>
      </c>
      <c r="S3625" t="b">
        <v>1</v>
      </c>
      <c r="T3625" t="s">
        <v>8275</v>
      </c>
      <c r="U3625" t="s">
        <v>8276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s="12">
        <f>ROUND(E3626/D3626, 0)</f>
        <v>1</v>
      </c>
      <c r="G3626" t="s">
        <v>8218</v>
      </c>
      <c r="H3626" t="s">
        <v>8223</v>
      </c>
      <c r="I3626" t="s">
        <v>8245</v>
      </c>
      <c r="J3626">
        <v>1471977290</v>
      </c>
      <c r="K3626" s="9">
        <f>(J3626/86400) + DATE(1970,1,1)</f>
        <v>42605.774189814816</v>
      </c>
      <c r="L3626">
        <v>1466793290</v>
      </c>
      <c r="M3626" s="9">
        <f>(L3626/86400) + DATE(1970,1,1)</f>
        <v>42545.774189814816</v>
      </c>
      <c r="N3626" s="18">
        <f>YEAR(M3626)</f>
        <v>2016</v>
      </c>
      <c r="O3626" s="18">
        <f xml:space="preserve"> ROUND((J3626-L3626)/86400, 0)</f>
        <v>60</v>
      </c>
      <c r="P3626" t="b">
        <v>0</v>
      </c>
      <c r="Q3626">
        <v>39</v>
      </c>
      <c r="R3626" s="14">
        <f>IFERROR(ROUND(E3626/Q3626,2), "N/A")</f>
        <v>80.72</v>
      </c>
      <c r="S3626" t="b">
        <v>1</v>
      </c>
      <c r="T3626" t="s">
        <v>8275</v>
      </c>
      <c r="U3626" t="s">
        <v>8276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s="12">
        <f>ROUND(E3627/D3627, 0)</f>
        <v>1</v>
      </c>
      <c r="G3627" t="s">
        <v>8218</v>
      </c>
      <c r="H3627" t="s">
        <v>8224</v>
      </c>
      <c r="I3627" t="s">
        <v>8246</v>
      </c>
      <c r="J3627">
        <v>1435851577</v>
      </c>
      <c r="K3627" s="9">
        <f>(J3627/86400) + DATE(1970,1,1)</f>
        <v>42187.652511574073</v>
      </c>
      <c r="L3627">
        <v>1433259577</v>
      </c>
      <c r="M3627" s="9">
        <f>(L3627/86400) + DATE(1970,1,1)</f>
        <v>42157.652511574073</v>
      </c>
      <c r="N3627" s="18">
        <f>YEAR(M3627)</f>
        <v>2015</v>
      </c>
      <c r="O3627" s="18">
        <f xml:space="preserve"> ROUND((J3627-L3627)/86400, 0)</f>
        <v>30</v>
      </c>
      <c r="P3627" t="b">
        <v>0</v>
      </c>
      <c r="Q3627">
        <v>78</v>
      </c>
      <c r="R3627" s="14">
        <f>IFERROR(ROUND(E3627/Q3627,2), "N/A")</f>
        <v>39.49</v>
      </c>
      <c r="S3627" t="b">
        <v>1</v>
      </c>
      <c r="T3627" t="s">
        <v>8275</v>
      </c>
      <c r="U3627" t="s">
        <v>8276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s="12">
        <f>ROUND(E3628/D3628, 0)</f>
        <v>1</v>
      </c>
      <c r="G3628" t="s">
        <v>8218</v>
      </c>
      <c r="H3628" t="s">
        <v>8224</v>
      </c>
      <c r="I3628" t="s">
        <v>8246</v>
      </c>
      <c r="J3628">
        <v>1408204857</v>
      </c>
      <c r="K3628" s="9">
        <f>(J3628/86400) + DATE(1970,1,1)</f>
        <v>41867.667326388888</v>
      </c>
      <c r="L3628">
        <v>1406390457</v>
      </c>
      <c r="M3628" s="9">
        <f>(L3628/86400) + DATE(1970,1,1)</f>
        <v>41846.667326388888</v>
      </c>
      <c r="N3628" s="18">
        <f>YEAR(M3628)</f>
        <v>2014</v>
      </c>
      <c r="O3628" s="18">
        <f xml:space="preserve"> ROUND((J3628-L3628)/86400, 0)</f>
        <v>21</v>
      </c>
      <c r="P3628" t="b">
        <v>0</v>
      </c>
      <c r="Q3628">
        <v>48</v>
      </c>
      <c r="R3628" s="14">
        <f>IFERROR(ROUND(E3628/Q3628,2), "N/A")</f>
        <v>84.85</v>
      </c>
      <c r="S3628" t="b">
        <v>1</v>
      </c>
      <c r="T3628" t="s">
        <v>8275</v>
      </c>
      <c r="U3628" t="s">
        <v>8276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s="12">
        <f>ROUND(E3629/D3629, 0)</f>
        <v>1</v>
      </c>
      <c r="G3629" t="s">
        <v>8218</v>
      </c>
      <c r="H3629" t="s">
        <v>8223</v>
      </c>
      <c r="I3629" t="s">
        <v>8245</v>
      </c>
      <c r="J3629">
        <v>1463803140</v>
      </c>
      <c r="K3629" s="9">
        <f>(J3629/86400) + DATE(1970,1,1)</f>
        <v>42511.165972222225</v>
      </c>
      <c r="L3629">
        <v>1459446487</v>
      </c>
      <c r="M3629" s="9">
        <f>(L3629/86400) + DATE(1970,1,1)</f>
        <v>42460.741747685184</v>
      </c>
      <c r="N3629" s="18">
        <f>YEAR(M3629)</f>
        <v>2016</v>
      </c>
      <c r="O3629" s="18">
        <f xml:space="preserve"> ROUND((J3629-L3629)/86400, 0)</f>
        <v>50</v>
      </c>
      <c r="P3629" t="b">
        <v>0</v>
      </c>
      <c r="Q3629">
        <v>29</v>
      </c>
      <c r="R3629" s="14">
        <f>IFERROR(ROUND(E3629/Q3629,2), "N/A")</f>
        <v>68.97</v>
      </c>
      <c r="S3629" t="b">
        <v>1</v>
      </c>
      <c r="T3629" t="s">
        <v>8275</v>
      </c>
      <c r="U3629" t="s">
        <v>8276</v>
      </c>
    </row>
    <row r="3630" spans="1:21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s="12">
        <f>ROUND(E3630/D3630, 0)</f>
        <v>0</v>
      </c>
      <c r="G3630" t="s">
        <v>8220</v>
      </c>
      <c r="H3630" t="s">
        <v>8223</v>
      </c>
      <c r="I3630" t="s">
        <v>8245</v>
      </c>
      <c r="J3630">
        <v>1450040396</v>
      </c>
      <c r="K3630" s="9">
        <f>(J3630/86400) + DATE(1970,1,1)</f>
        <v>42351.874953703707</v>
      </c>
      <c r="L3630">
        <v>1444852796</v>
      </c>
      <c r="M3630" s="9">
        <f>(L3630/86400) + DATE(1970,1,1)</f>
        <v>42291.833287037036</v>
      </c>
      <c r="N3630" s="18">
        <f>YEAR(M3630)</f>
        <v>2015</v>
      </c>
      <c r="O3630" s="18">
        <f xml:space="preserve"> ROUND((J3630-L3630)/86400, 0)</f>
        <v>60</v>
      </c>
      <c r="P3630" t="b">
        <v>0</v>
      </c>
      <c r="Q3630">
        <v>0</v>
      </c>
      <c r="R3630" s="14" t="str">
        <f>IFERROR(ROUND(E3630/Q3630,2), "N/A")</f>
        <v>N/A</v>
      </c>
      <c r="S3630" t="b">
        <v>0</v>
      </c>
      <c r="T3630" t="s">
        <v>8275</v>
      </c>
      <c r="U3630" t="s">
        <v>8317</v>
      </c>
    </row>
    <row r="3631" spans="1:21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s="12">
        <f>ROUND(E3631/D3631, 0)</f>
        <v>0</v>
      </c>
      <c r="G3631" t="s">
        <v>8220</v>
      </c>
      <c r="H3631" t="s">
        <v>8223</v>
      </c>
      <c r="I3631" t="s">
        <v>8245</v>
      </c>
      <c r="J3631">
        <v>1462467600</v>
      </c>
      <c r="K3631" s="9">
        <f>(J3631/86400) + DATE(1970,1,1)</f>
        <v>42495.708333333328</v>
      </c>
      <c r="L3631">
        <v>1457403364</v>
      </c>
      <c r="M3631" s="9">
        <f>(L3631/86400) + DATE(1970,1,1)</f>
        <v>42437.094490740739</v>
      </c>
      <c r="N3631" s="18">
        <f>YEAR(M3631)</f>
        <v>2016</v>
      </c>
      <c r="O3631" s="18">
        <f xml:space="preserve"> ROUND((J3631-L3631)/86400, 0)</f>
        <v>59</v>
      </c>
      <c r="P3631" t="b">
        <v>0</v>
      </c>
      <c r="Q3631">
        <v>2</v>
      </c>
      <c r="R3631" s="14">
        <f>IFERROR(ROUND(E3631/Q3631,2), "N/A")</f>
        <v>1</v>
      </c>
      <c r="S3631" t="b">
        <v>0</v>
      </c>
      <c r="T3631" t="s">
        <v>8275</v>
      </c>
      <c r="U3631" t="s">
        <v>8317</v>
      </c>
    </row>
    <row r="3632" spans="1:21" ht="48" hidden="1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s="12">
        <f>ROUND(E3632/D3632, 0)</f>
        <v>0</v>
      </c>
      <c r="G3632" t="s">
        <v>8220</v>
      </c>
      <c r="H3632" t="s">
        <v>8224</v>
      </c>
      <c r="I3632" t="s">
        <v>8246</v>
      </c>
      <c r="J3632">
        <v>1417295990</v>
      </c>
      <c r="K3632" s="9">
        <f>(J3632/86400) + DATE(1970,1,1)</f>
        <v>41972.888773148152</v>
      </c>
      <c r="L3632">
        <v>1414700390</v>
      </c>
      <c r="M3632" s="9">
        <f>(L3632/86400) + DATE(1970,1,1)</f>
        <v>41942.84710648148</v>
      </c>
      <c r="N3632" s="18">
        <f>YEAR(M3632)</f>
        <v>2014</v>
      </c>
      <c r="O3632" s="18">
        <f xml:space="preserve"> ROUND((J3632-L3632)/86400, 0)</f>
        <v>30</v>
      </c>
      <c r="P3632" t="b">
        <v>0</v>
      </c>
      <c r="Q3632">
        <v>1</v>
      </c>
      <c r="R3632" s="14">
        <f>IFERROR(ROUND(E3632/Q3632,2), "N/A")</f>
        <v>1</v>
      </c>
      <c r="S3632" t="b">
        <v>0</v>
      </c>
      <c r="T3632" t="s">
        <v>8275</v>
      </c>
      <c r="U3632" t="s">
        <v>8317</v>
      </c>
    </row>
    <row r="3633" spans="1:21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s="12">
        <f>ROUND(E3633/D3633, 0)</f>
        <v>1</v>
      </c>
      <c r="G3633" t="s">
        <v>8220</v>
      </c>
      <c r="H3633" t="s">
        <v>8223</v>
      </c>
      <c r="I3633" t="s">
        <v>8245</v>
      </c>
      <c r="J3633">
        <v>1411444740</v>
      </c>
      <c r="K3633" s="9">
        <f>(J3633/86400) + DATE(1970,1,1)</f>
        <v>41905.165972222225</v>
      </c>
      <c r="L3633">
        <v>1409335497</v>
      </c>
      <c r="M3633" s="9">
        <f>(L3633/86400) + DATE(1970,1,1)</f>
        <v>41880.753437499996</v>
      </c>
      <c r="N3633" s="18">
        <f>YEAR(M3633)</f>
        <v>2014</v>
      </c>
      <c r="O3633" s="18">
        <f xml:space="preserve"> ROUND((J3633-L3633)/86400, 0)</f>
        <v>24</v>
      </c>
      <c r="P3633" t="b">
        <v>0</v>
      </c>
      <c r="Q3633">
        <v>59</v>
      </c>
      <c r="R3633" s="14">
        <f>IFERROR(ROUND(E3633/Q3633,2), "N/A")</f>
        <v>147.88</v>
      </c>
      <c r="S3633" t="b">
        <v>0</v>
      </c>
      <c r="T3633" t="s">
        <v>8275</v>
      </c>
      <c r="U3633" t="s">
        <v>8317</v>
      </c>
    </row>
    <row r="3634" spans="1:21" ht="48" hidden="1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s="12">
        <f>ROUND(E3634/D3634, 0)</f>
        <v>0</v>
      </c>
      <c r="G3634" t="s">
        <v>8220</v>
      </c>
      <c r="H3634" t="s">
        <v>8224</v>
      </c>
      <c r="I3634" t="s">
        <v>8246</v>
      </c>
      <c r="J3634">
        <v>1416781749</v>
      </c>
      <c r="K3634" s="9">
        <f>(J3634/86400) + DATE(1970,1,1)</f>
        <v>41966.936909722222</v>
      </c>
      <c r="L3634">
        <v>1415053749</v>
      </c>
      <c r="M3634" s="9">
        <f>(L3634/86400) + DATE(1970,1,1)</f>
        <v>41946.936909722222</v>
      </c>
      <c r="N3634" s="18">
        <f>YEAR(M3634)</f>
        <v>2014</v>
      </c>
      <c r="O3634" s="18">
        <f xml:space="preserve"> ROUND((J3634-L3634)/86400, 0)</f>
        <v>20</v>
      </c>
      <c r="P3634" t="b">
        <v>0</v>
      </c>
      <c r="Q3634">
        <v>1</v>
      </c>
      <c r="R3634" s="14">
        <f>IFERROR(ROUND(E3634/Q3634,2), "N/A")</f>
        <v>100</v>
      </c>
      <c r="S3634" t="b">
        <v>0</v>
      </c>
      <c r="T3634" t="s">
        <v>8275</v>
      </c>
      <c r="U3634" t="s">
        <v>8317</v>
      </c>
    </row>
    <row r="3635" spans="1:21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s="12">
        <f>ROUND(E3635/D3635, 0)</f>
        <v>0</v>
      </c>
      <c r="G3635" t="s">
        <v>8220</v>
      </c>
      <c r="H3635" t="s">
        <v>8223</v>
      </c>
      <c r="I3635" t="s">
        <v>8245</v>
      </c>
      <c r="J3635">
        <v>1479517200</v>
      </c>
      <c r="K3635" s="9">
        <f>(J3635/86400) + DATE(1970,1,1)</f>
        <v>42693.041666666672</v>
      </c>
      <c r="L3635">
        <v>1475765867</v>
      </c>
      <c r="M3635" s="9">
        <f>(L3635/86400) + DATE(1970,1,1)</f>
        <v>42649.623460648145</v>
      </c>
      <c r="N3635" s="18">
        <f>YEAR(M3635)</f>
        <v>2016</v>
      </c>
      <c r="O3635" s="18">
        <f xml:space="preserve"> ROUND((J3635-L3635)/86400, 0)</f>
        <v>43</v>
      </c>
      <c r="P3635" t="b">
        <v>0</v>
      </c>
      <c r="Q3635">
        <v>31</v>
      </c>
      <c r="R3635" s="14">
        <f>IFERROR(ROUND(E3635/Q3635,2), "N/A")</f>
        <v>56.84</v>
      </c>
      <c r="S3635" t="b">
        <v>0</v>
      </c>
      <c r="T3635" t="s">
        <v>8275</v>
      </c>
      <c r="U3635" t="s">
        <v>8317</v>
      </c>
    </row>
    <row r="3636" spans="1:21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s="12">
        <f>ROUND(E3636/D3636, 0)</f>
        <v>0</v>
      </c>
      <c r="G3636" t="s">
        <v>8220</v>
      </c>
      <c r="H3636" t="s">
        <v>8228</v>
      </c>
      <c r="I3636" t="s">
        <v>8250</v>
      </c>
      <c r="J3636">
        <v>1484366340</v>
      </c>
      <c r="K3636" s="9">
        <f>(J3636/86400) + DATE(1970,1,1)</f>
        <v>42749.165972222225</v>
      </c>
      <c r="L3636">
        <v>1480219174</v>
      </c>
      <c r="M3636" s="9">
        <f>(L3636/86400) + DATE(1970,1,1)</f>
        <v>42701.166365740741</v>
      </c>
      <c r="N3636" s="18">
        <f>YEAR(M3636)</f>
        <v>2016</v>
      </c>
      <c r="O3636" s="18">
        <f xml:space="preserve"> ROUND((J3636-L3636)/86400, 0)</f>
        <v>48</v>
      </c>
      <c r="P3636" t="b">
        <v>0</v>
      </c>
      <c r="Q3636">
        <v>18</v>
      </c>
      <c r="R3636" s="14">
        <f>IFERROR(ROUND(E3636/Q3636,2), "N/A")</f>
        <v>176.94</v>
      </c>
      <c r="S3636" t="b">
        <v>0</v>
      </c>
      <c r="T3636" t="s">
        <v>8275</v>
      </c>
      <c r="U3636" t="s">
        <v>8317</v>
      </c>
    </row>
    <row r="3637" spans="1:21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s="12">
        <f>ROUND(E3637/D3637, 0)</f>
        <v>0</v>
      </c>
      <c r="G3637" t="s">
        <v>8220</v>
      </c>
      <c r="H3637" t="s">
        <v>8223</v>
      </c>
      <c r="I3637" t="s">
        <v>8245</v>
      </c>
      <c r="J3637">
        <v>1461186676</v>
      </c>
      <c r="K3637" s="9">
        <f>(J3637/86400) + DATE(1970,1,1)</f>
        <v>42480.88282407407</v>
      </c>
      <c r="L3637">
        <v>1458594676</v>
      </c>
      <c r="M3637" s="9">
        <f>(L3637/86400) + DATE(1970,1,1)</f>
        <v>42450.88282407407</v>
      </c>
      <c r="N3637" s="18">
        <f>YEAR(M3637)</f>
        <v>2016</v>
      </c>
      <c r="O3637" s="18">
        <f xml:space="preserve"> ROUND((J3637-L3637)/86400, 0)</f>
        <v>30</v>
      </c>
      <c r="P3637" t="b">
        <v>0</v>
      </c>
      <c r="Q3637">
        <v>10</v>
      </c>
      <c r="R3637" s="14">
        <f>IFERROR(ROUND(E3637/Q3637,2), "N/A")</f>
        <v>127.6</v>
      </c>
      <c r="S3637" t="b">
        <v>0</v>
      </c>
      <c r="T3637" t="s">
        <v>8275</v>
      </c>
      <c r="U3637" t="s">
        <v>8317</v>
      </c>
    </row>
    <row r="3638" spans="1:21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s="12">
        <f>ROUND(E3638/D3638, 0)</f>
        <v>0</v>
      </c>
      <c r="G3638" t="s">
        <v>8220</v>
      </c>
      <c r="H3638" t="s">
        <v>8223</v>
      </c>
      <c r="I3638" t="s">
        <v>8245</v>
      </c>
      <c r="J3638">
        <v>1442248829</v>
      </c>
      <c r="K3638" s="9">
        <f>(J3638/86400) + DATE(1970,1,1)</f>
        <v>42261.694780092592</v>
      </c>
      <c r="L3638">
        <v>1439224829</v>
      </c>
      <c r="M3638" s="9">
        <f>(L3638/86400) + DATE(1970,1,1)</f>
        <v>42226.694780092592</v>
      </c>
      <c r="N3638" s="18">
        <f>YEAR(M3638)</f>
        <v>2015</v>
      </c>
      <c r="O3638" s="18">
        <f xml:space="preserve"> ROUND((J3638-L3638)/86400, 0)</f>
        <v>35</v>
      </c>
      <c r="P3638" t="b">
        <v>0</v>
      </c>
      <c r="Q3638">
        <v>0</v>
      </c>
      <c r="R3638" s="14" t="str">
        <f>IFERROR(ROUND(E3638/Q3638,2), "N/A")</f>
        <v>N/A</v>
      </c>
      <c r="S3638" t="b">
        <v>0</v>
      </c>
      <c r="T3638" t="s">
        <v>8275</v>
      </c>
      <c r="U3638" t="s">
        <v>8317</v>
      </c>
    </row>
    <row r="3639" spans="1:21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s="12">
        <f>ROUND(E3639/D3639, 0)</f>
        <v>0</v>
      </c>
      <c r="G3639" t="s">
        <v>8220</v>
      </c>
      <c r="H3639" t="s">
        <v>8223</v>
      </c>
      <c r="I3639" t="s">
        <v>8245</v>
      </c>
      <c r="J3639">
        <v>1420130935</v>
      </c>
      <c r="K3639" s="9">
        <f>(J3639/86400) + DATE(1970,1,1)</f>
        <v>42005.700636574074</v>
      </c>
      <c r="L3639">
        <v>1417538935</v>
      </c>
      <c r="M3639" s="9">
        <f>(L3639/86400) + DATE(1970,1,1)</f>
        <v>41975.700636574074</v>
      </c>
      <c r="N3639" s="18">
        <f>YEAR(M3639)</f>
        <v>2014</v>
      </c>
      <c r="O3639" s="18">
        <f xml:space="preserve"> ROUND((J3639-L3639)/86400, 0)</f>
        <v>30</v>
      </c>
      <c r="P3639" t="b">
        <v>0</v>
      </c>
      <c r="Q3639">
        <v>14</v>
      </c>
      <c r="R3639" s="14">
        <f>IFERROR(ROUND(E3639/Q3639,2), "N/A")</f>
        <v>66.14</v>
      </c>
      <c r="S3639" t="b">
        <v>0</v>
      </c>
      <c r="T3639" t="s">
        <v>8275</v>
      </c>
      <c r="U3639" t="s">
        <v>8317</v>
      </c>
    </row>
    <row r="3640" spans="1:21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s="12">
        <f>ROUND(E3640/D3640, 0)</f>
        <v>0</v>
      </c>
      <c r="G3640" t="s">
        <v>8220</v>
      </c>
      <c r="H3640" t="s">
        <v>8228</v>
      </c>
      <c r="I3640" t="s">
        <v>8250</v>
      </c>
      <c r="J3640">
        <v>1429456132</v>
      </c>
      <c r="K3640" s="9">
        <f>(J3640/86400) + DATE(1970,1,1)</f>
        <v>42113.631157407406</v>
      </c>
      <c r="L3640">
        <v>1424275732</v>
      </c>
      <c r="M3640" s="9">
        <f>(L3640/86400) + DATE(1970,1,1)</f>
        <v>42053.672824074078</v>
      </c>
      <c r="N3640" s="18">
        <f>YEAR(M3640)</f>
        <v>2015</v>
      </c>
      <c r="O3640" s="18">
        <f xml:space="preserve"> ROUND((J3640-L3640)/86400, 0)</f>
        <v>60</v>
      </c>
      <c r="P3640" t="b">
        <v>0</v>
      </c>
      <c r="Q3640">
        <v>2</v>
      </c>
      <c r="R3640" s="14">
        <f>IFERROR(ROUND(E3640/Q3640,2), "N/A")</f>
        <v>108</v>
      </c>
      <c r="S3640" t="b">
        <v>0</v>
      </c>
      <c r="T3640" t="s">
        <v>8275</v>
      </c>
      <c r="U3640" t="s">
        <v>8317</v>
      </c>
    </row>
    <row r="3641" spans="1:21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s="12">
        <f>ROUND(E3641/D3641, 0)</f>
        <v>0</v>
      </c>
      <c r="G3641" t="s">
        <v>8220</v>
      </c>
      <c r="H3641" t="s">
        <v>8223</v>
      </c>
      <c r="I3641" t="s">
        <v>8245</v>
      </c>
      <c r="J3641">
        <v>1475853060</v>
      </c>
      <c r="K3641" s="9">
        <f>(J3641/86400) + DATE(1970,1,1)</f>
        <v>42650.632638888885</v>
      </c>
      <c r="L3641">
        <v>1470672906</v>
      </c>
      <c r="M3641" s="9">
        <f>(L3641/86400) + DATE(1970,1,1)</f>
        <v>42590.677152777775</v>
      </c>
      <c r="N3641" s="18">
        <f>YEAR(M3641)</f>
        <v>2016</v>
      </c>
      <c r="O3641" s="18">
        <f xml:space="preserve"> ROUND((J3641-L3641)/86400, 0)</f>
        <v>60</v>
      </c>
      <c r="P3641" t="b">
        <v>0</v>
      </c>
      <c r="Q3641">
        <v>1</v>
      </c>
      <c r="R3641" s="14">
        <f>IFERROR(ROUND(E3641/Q3641,2), "N/A")</f>
        <v>1</v>
      </c>
      <c r="S3641" t="b">
        <v>0</v>
      </c>
      <c r="T3641" t="s">
        <v>8275</v>
      </c>
      <c r="U3641" t="s">
        <v>8317</v>
      </c>
    </row>
    <row r="3642" spans="1:21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s="12">
        <f>ROUND(E3642/D3642, 0)</f>
        <v>0</v>
      </c>
      <c r="G3642" t="s">
        <v>8220</v>
      </c>
      <c r="H3642" t="s">
        <v>8223</v>
      </c>
      <c r="I3642" t="s">
        <v>8245</v>
      </c>
      <c r="J3642">
        <v>1431283530</v>
      </c>
      <c r="K3642" s="9">
        <f>(J3642/86400) + DATE(1970,1,1)</f>
        <v>42134.781597222223</v>
      </c>
      <c r="L3642">
        <v>1428691530</v>
      </c>
      <c r="M3642" s="9">
        <f>(L3642/86400) + DATE(1970,1,1)</f>
        <v>42104.781597222223</v>
      </c>
      <c r="N3642" s="18">
        <f>YEAR(M3642)</f>
        <v>2015</v>
      </c>
      <c r="O3642" s="18">
        <f xml:space="preserve"> ROUND((J3642-L3642)/86400, 0)</f>
        <v>30</v>
      </c>
      <c r="P3642" t="b">
        <v>0</v>
      </c>
      <c r="Q3642">
        <v>3</v>
      </c>
      <c r="R3642" s="14">
        <f>IFERROR(ROUND(E3642/Q3642,2), "N/A")</f>
        <v>18.329999999999998</v>
      </c>
      <c r="S3642" t="b">
        <v>0</v>
      </c>
      <c r="T3642" t="s">
        <v>8275</v>
      </c>
      <c r="U3642" t="s">
        <v>8317</v>
      </c>
    </row>
    <row r="3643" spans="1:21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s="12">
        <f>ROUND(E3643/D3643, 0)</f>
        <v>0</v>
      </c>
      <c r="G3643" t="s">
        <v>8220</v>
      </c>
      <c r="H3643" t="s">
        <v>8223</v>
      </c>
      <c r="I3643" t="s">
        <v>8245</v>
      </c>
      <c r="J3643">
        <v>1412485200</v>
      </c>
      <c r="K3643" s="9">
        <f>(J3643/86400) + DATE(1970,1,1)</f>
        <v>41917.208333333336</v>
      </c>
      <c r="L3643">
        <v>1410966179</v>
      </c>
      <c r="M3643" s="9">
        <f>(L3643/86400) + DATE(1970,1,1)</f>
        <v>41899.627071759256</v>
      </c>
      <c r="N3643" s="18">
        <f>YEAR(M3643)</f>
        <v>2014</v>
      </c>
      <c r="O3643" s="18">
        <f xml:space="preserve"> ROUND((J3643-L3643)/86400, 0)</f>
        <v>18</v>
      </c>
      <c r="P3643" t="b">
        <v>0</v>
      </c>
      <c r="Q3643">
        <v>0</v>
      </c>
      <c r="R3643" s="14" t="str">
        <f>IFERROR(ROUND(E3643/Q3643,2), "N/A")</f>
        <v>N/A</v>
      </c>
      <c r="S3643" t="b">
        <v>0</v>
      </c>
      <c r="T3643" t="s">
        <v>8275</v>
      </c>
      <c r="U3643" t="s">
        <v>8317</v>
      </c>
    </row>
    <row r="3644" spans="1:21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s="12">
        <f>ROUND(E3644/D3644, 0)</f>
        <v>0</v>
      </c>
      <c r="G3644" t="s">
        <v>8220</v>
      </c>
      <c r="H3644" t="s">
        <v>8235</v>
      </c>
      <c r="I3644" t="s">
        <v>8248</v>
      </c>
      <c r="J3644">
        <v>1448902800</v>
      </c>
      <c r="K3644" s="9">
        <f>(J3644/86400) + DATE(1970,1,1)</f>
        <v>42338.708333333328</v>
      </c>
      <c r="L3644">
        <v>1445369727</v>
      </c>
      <c r="M3644" s="9">
        <f>(L3644/86400) + DATE(1970,1,1)</f>
        <v>42297.816284722227</v>
      </c>
      <c r="N3644" s="18">
        <f>YEAR(M3644)</f>
        <v>2015</v>
      </c>
      <c r="O3644" s="18">
        <f xml:space="preserve"> ROUND((J3644-L3644)/86400, 0)</f>
        <v>41</v>
      </c>
      <c r="P3644" t="b">
        <v>0</v>
      </c>
      <c r="Q3644">
        <v>2</v>
      </c>
      <c r="R3644" s="14">
        <f>IFERROR(ROUND(E3644/Q3644,2), "N/A")</f>
        <v>7.5</v>
      </c>
      <c r="S3644" t="b">
        <v>0</v>
      </c>
      <c r="T3644" t="s">
        <v>8275</v>
      </c>
      <c r="U3644" t="s">
        <v>8317</v>
      </c>
    </row>
    <row r="3645" spans="1:21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s="12">
        <f>ROUND(E3645/D3645, 0)</f>
        <v>0</v>
      </c>
      <c r="G3645" t="s">
        <v>8220</v>
      </c>
      <c r="H3645" t="s">
        <v>8223</v>
      </c>
      <c r="I3645" t="s">
        <v>8245</v>
      </c>
      <c r="J3645">
        <v>1447734439</v>
      </c>
      <c r="K3645" s="9">
        <f>(J3645/86400) + DATE(1970,1,1)</f>
        <v>42325.185636574075</v>
      </c>
      <c r="L3645">
        <v>1444274839</v>
      </c>
      <c r="M3645" s="9">
        <f>(L3645/86400) + DATE(1970,1,1)</f>
        <v>42285.143969907411</v>
      </c>
      <c r="N3645" s="18">
        <f>YEAR(M3645)</f>
        <v>2015</v>
      </c>
      <c r="O3645" s="18">
        <f xml:space="preserve"> ROUND((J3645-L3645)/86400, 0)</f>
        <v>40</v>
      </c>
      <c r="P3645" t="b">
        <v>0</v>
      </c>
      <c r="Q3645">
        <v>0</v>
      </c>
      <c r="R3645" s="14" t="str">
        <f>IFERROR(ROUND(E3645/Q3645,2), "N/A")</f>
        <v>N/A</v>
      </c>
      <c r="S3645" t="b">
        <v>0</v>
      </c>
      <c r="T3645" t="s">
        <v>8275</v>
      </c>
      <c r="U3645" t="s">
        <v>8317</v>
      </c>
    </row>
    <row r="3646" spans="1:21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s="12">
        <f>ROUND(E3646/D3646, 0)</f>
        <v>0</v>
      </c>
      <c r="G3646" t="s">
        <v>8220</v>
      </c>
      <c r="H3646" t="s">
        <v>8223</v>
      </c>
      <c r="I3646" t="s">
        <v>8245</v>
      </c>
      <c r="J3646">
        <v>1457413140</v>
      </c>
      <c r="K3646" s="9">
        <f>(J3646/86400) + DATE(1970,1,1)</f>
        <v>42437.207638888889</v>
      </c>
      <c r="L3646">
        <v>1454996887</v>
      </c>
      <c r="M3646" s="9">
        <f>(L3646/86400) + DATE(1970,1,1)</f>
        <v>42409.241747685184</v>
      </c>
      <c r="N3646" s="18">
        <f>YEAR(M3646)</f>
        <v>2016</v>
      </c>
      <c r="O3646" s="18">
        <f xml:space="preserve"> ROUND((J3646-L3646)/86400, 0)</f>
        <v>28</v>
      </c>
      <c r="P3646" t="b">
        <v>0</v>
      </c>
      <c r="Q3646">
        <v>12</v>
      </c>
      <c r="R3646" s="14">
        <f>IFERROR(ROUND(E3646/Q3646,2), "N/A")</f>
        <v>68.42</v>
      </c>
      <c r="S3646" t="b">
        <v>0</v>
      </c>
      <c r="T3646" t="s">
        <v>8275</v>
      </c>
      <c r="U3646" t="s">
        <v>8317</v>
      </c>
    </row>
    <row r="3647" spans="1:21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s="12">
        <f>ROUND(E3647/D3647, 0)</f>
        <v>0</v>
      </c>
      <c r="G3647" t="s">
        <v>8220</v>
      </c>
      <c r="H3647" t="s">
        <v>8228</v>
      </c>
      <c r="I3647" t="s">
        <v>8250</v>
      </c>
      <c r="J3647">
        <v>1479773838</v>
      </c>
      <c r="K3647" s="9">
        <f>(J3647/86400) + DATE(1970,1,1)</f>
        <v>42696.012013888889</v>
      </c>
      <c r="L3647">
        <v>1477178238</v>
      </c>
      <c r="M3647" s="9">
        <f>(L3647/86400) + DATE(1970,1,1)</f>
        <v>42665.970347222217</v>
      </c>
      <c r="N3647" s="18">
        <f>YEAR(M3647)</f>
        <v>2016</v>
      </c>
      <c r="O3647" s="18">
        <f xml:space="preserve"> ROUND((J3647-L3647)/86400, 0)</f>
        <v>30</v>
      </c>
      <c r="P3647" t="b">
        <v>0</v>
      </c>
      <c r="Q3647">
        <v>1</v>
      </c>
      <c r="R3647" s="14">
        <f>IFERROR(ROUND(E3647/Q3647,2), "N/A")</f>
        <v>1</v>
      </c>
      <c r="S3647" t="b">
        <v>0</v>
      </c>
      <c r="T3647" t="s">
        <v>8275</v>
      </c>
      <c r="U3647" t="s">
        <v>8317</v>
      </c>
    </row>
    <row r="3648" spans="1:21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s="12">
        <f>ROUND(E3648/D3648, 0)</f>
        <v>0</v>
      </c>
      <c r="G3648" t="s">
        <v>8220</v>
      </c>
      <c r="H3648" t="s">
        <v>8223</v>
      </c>
      <c r="I3648" t="s">
        <v>8245</v>
      </c>
      <c r="J3648">
        <v>1434497400</v>
      </c>
      <c r="K3648" s="9">
        <f>(J3648/86400) + DATE(1970,1,1)</f>
        <v>42171.979166666672</v>
      </c>
      <c r="L3648">
        <v>1431770802</v>
      </c>
      <c r="M3648" s="9">
        <f>(L3648/86400) + DATE(1970,1,1)</f>
        <v>42140.421319444446</v>
      </c>
      <c r="N3648" s="18">
        <f>YEAR(M3648)</f>
        <v>2015</v>
      </c>
      <c r="O3648" s="18">
        <f xml:space="preserve"> ROUND((J3648-L3648)/86400, 0)</f>
        <v>32</v>
      </c>
      <c r="P3648" t="b">
        <v>0</v>
      </c>
      <c r="Q3648">
        <v>8</v>
      </c>
      <c r="R3648" s="14">
        <f>IFERROR(ROUND(E3648/Q3648,2), "N/A")</f>
        <v>60.13</v>
      </c>
      <c r="S3648" t="b">
        <v>0</v>
      </c>
      <c r="T3648" t="s">
        <v>8275</v>
      </c>
      <c r="U3648" t="s">
        <v>8317</v>
      </c>
    </row>
    <row r="3649" spans="1:21" ht="48" hidden="1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s="12">
        <f>ROUND(E3649/D3649, 0)</f>
        <v>0</v>
      </c>
      <c r="G3649" t="s">
        <v>8220</v>
      </c>
      <c r="H3649" t="s">
        <v>8224</v>
      </c>
      <c r="I3649" t="s">
        <v>8246</v>
      </c>
      <c r="J3649">
        <v>1475258327</v>
      </c>
      <c r="K3649" s="9">
        <f>(J3649/86400) + DATE(1970,1,1)</f>
        <v>42643.749155092592</v>
      </c>
      <c r="L3649">
        <v>1471370327</v>
      </c>
      <c r="M3649" s="9">
        <f>(L3649/86400) + DATE(1970,1,1)</f>
        <v>42598.749155092592</v>
      </c>
      <c r="N3649" s="18">
        <f>YEAR(M3649)</f>
        <v>2016</v>
      </c>
      <c r="O3649" s="18">
        <f xml:space="preserve"> ROUND((J3649-L3649)/86400, 0)</f>
        <v>45</v>
      </c>
      <c r="P3649" t="b">
        <v>0</v>
      </c>
      <c r="Q3649">
        <v>2</v>
      </c>
      <c r="R3649" s="14">
        <f>IFERROR(ROUND(E3649/Q3649,2), "N/A")</f>
        <v>15</v>
      </c>
      <c r="S3649" t="b">
        <v>0</v>
      </c>
      <c r="T3649" t="s">
        <v>8275</v>
      </c>
      <c r="U3649" t="s">
        <v>8317</v>
      </c>
    </row>
    <row r="3650" spans="1:21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s="12">
        <f>ROUND(E3650/D3650, 0)</f>
        <v>1</v>
      </c>
      <c r="G3650" t="s">
        <v>8218</v>
      </c>
      <c r="H3650" t="s">
        <v>8223</v>
      </c>
      <c r="I3650" t="s">
        <v>8245</v>
      </c>
      <c r="J3650">
        <v>1412492445</v>
      </c>
      <c r="K3650" s="9">
        <f>(J3650/86400) + DATE(1970,1,1)</f>
        <v>41917.292187500003</v>
      </c>
      <c r="L3650">
        <v>1409900445</v>
      </c>
      <c r="M3650" s="9">
        <f>(L3650/86400) + DATE(1970,1,1)</f>
        <v>41887.292187500003</v>
      </c>
      <c r="N3650" s="18">
        <f>YEAR(M3650)</f>
        <v>2014</v>
      </c>
      <c r="O3650" s="18">
        <f xml:space="preserve"> ROUND((J3650-L3650)/86400, 0)</f>
        <v>30</v>
      </c>
      <c r="P3650" t="b">
        <v>0</v>
      </c>
      <c r="Q3650">
        <v>73</v>
      </c>
      <c r="R3650" s="14">
        <f>IFERROR(ROUND(E3650/Q3650,2), "N/A")</f>
        <v>550.04</v>
      </c>
      <c r="S3650" t="b">
        <v>1</v>
      </c>
      <c r="T3650" t="s">
        <v>8275</v>
      </c>
      <c r="U3650" t="s">
        <v>8276</v>
      </c>
    </row>
    <row r="3651" spans="1:21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s="12">
        <f>ROUND(E3651/D3651, 0)</f>
        <v>1</v>
      </c>
      <c r="G3651" t="s">
        <v>8218</v>
      </c>
      <c r="H3651" t="s">
        <v>8228</v>
      </c>
      <c r="I3651" t="s">
        <v>8250</v>
      </c>
      <c r="J3651">
        <v>1402938394</v>
      </c>
      <c r="K3651" s="9">
        <f>(J3651/86400) + DATE(1970,1,1)</f>
        <v>41806.712893518517</v>
      </c>
      <c r="L3651">
        <v>1400691994</v>
      </c>
      <c r="M3651" s="9">
        <f>(L3651/86400) + DATE(1970,1,1)</f>
        <v>41780.712893518517</v>
      </c>
      <c r="N3651" s="18">
        <f>YEAR(M3651)</f>
        <v>2014</v>
      </c>
      <c r="O3651" s="18">
        <f xml:space="preserve"> ROUND((J3651-L3651)/86400, 0)</f>
        <v>26</v>
      </c>
      <c r="P3651" t="b">
        <v>0</v>
      </c>
      <c r="Q3651">
        <v>8</v>
      </c>
      <c r="R3651" s="14">
        <f>IFERROR(ROUND(E3651/Q3651,2), "N/A")</f>
        <v>97.5</v>
      </c>
      <c r="S3651" t="b">
        <v>1</v>
      </c>
      <c r="T3651" t="s">
        <v>8275</v>
      </c>
      <c r="U3651" t="s">
        <v>8276</v>
      </c>
    </row>
    <row r="3652" spans="1:21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s="12">
        <f>ROUND(E3652/D3652, 0)</f>
        <v>1</v>
      </c>
      <c r="G3652" t="s">
        <v>8218</v>
      </c>
      <c r="H3652" t="s">
        <v>8224</v>
      </c>
      <c r="I3652" t="s">
        <v>8246</v>
      </c>
      <c r="J3652">
        <v>1454412584</v>
      </c>
      <c r="K3652" s="9">
        <f>(J3652/86400) + DATE(1970,1,1)</f>
        <v>42402.478981481487</v>
      </c>
      <c r="L3652">
        <v>1452598184</v>
      </c>
      <c r="M3652" s="9">
        <f>(L3652/86400) + DATE(1970,1,1)</f>
        <v>42381.478981481487</v>
      </c>
      <c r="N3652" s="18">
        <f>YEAR(M3652)</f>
        <v>2016</v>
      </c>
      <c r="O3652" s="18">
        <f xml:space="preserve"> ROUND((J3652-L3652)/86400, 0)</f>
        <v>21</v>
      </c>
      <c r="P3652" t="b">
        <v>0</v>
      </c>
      <c r="Q3652">
        <v>17</v>
      </c>
      <c r="R3652" s="14">
        <f>IFERROR(ROUND(E3652/Q3652,2), "N/A")</f>
        <v>29.41</v>
      </c>
      <c r="S3652" t="b">
        <v>1</v>
      </c>
      <c r="T3652" t="s">
        <v>8275</v>
      </c>
      <c r="U3652" t="s">
        <v>8276</v>
      </c>
    </row>
    <row r="3653" spans="1:21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s="12">
        <f>ROUND(E3653/D3653, 0)</f>
        <v>1</v>
      </c>
      <c r="G3653" t="s">
        <v>8218</v>
      </c>
      <c r="H3653" t="s">
        <v>8223</v>
      </c>
      <c r="I3653" t="s">
        <v>8245</v>
      </c>
      <c r="J3653">
        <v>1407686340</v>
      </c>
      <c r="K3653" s="9">
        <f>(J3653/86400) + DATE(1970,1,1)</f>
        <v>41861.665972222225</v>
      </c>
      <c r="L3653">
        <v>1404833442</v>
      </c>
      <c r="M3653" s="9">
        <f>(L3653/86400) + DATE(1970,1,1)</f>
        <v>41828.646319444444</v>
      </c>
      <c r="N3653" s="18">
        <f>YEAR(M3653)</f>
        <v>2014</v>
      </c>
      <c r="O3653" s="18">
        <f xml:space="preserve"> ROUND((J3653-L3653)/86400, 0)</f>
        <v>33</v>
      </c>
      <c r="P3653" t="b">
        <v>0</v>
      </c>
      <c r="Q3653">
        <v>9</v>
      </c>
      <c r="R3653" s="14">
        <f>IFERROR(ROUND(E3653/Q3653,2), "N/A")</f>
        <v>57.78</v>
      </c>
      <c r="S3653" t="b">
        <v>1</v>
      </c>
      <c r="T3653" t="s">
        <v>8275</v>
      </c>
      <c r="U3653" t="s">
        <v>8276</v>
      </c>
    </row>
    <row r="3654" spans="1:21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s="12">
        <f>ROUND(E3654/D3654, 0)</f>
        <v>3</v>
      </c>
      <c r="G3654" t="s">
        <v>8218</v>
      </c>
      <c r="H3654" t="s">
        <v>8228</v>
      </c>
      <c r="I3654" t="s">
        <v>8250</v>
      </c>
      <c r="J3654">
        <v>1472097540</v>
      </c>
      <c r="K3654" s="9">
        <f>(J3654/86400) + DATE(1970,1,1)</f>
        <v>42607.165972222225</v>
      </c>
      <c r="L3654">
        <v>1471188502</v>
      </c>
      <c r="M3654" s="9">
        <f>(L3654/86400) + DATE(1970,1,1)</f>
        <v>42596.644699074073</v>
      </c>
      <c r="N3654" s="18">
        <f>YEAR(M3654)</f>
        <v>2016</v>
      </c>
      <c r="O3654" s="18">
        <f xml:space="preserve"> ROUND((J3654-L3654)/86400, 0)</f>
        <v>11</v>
      </c>
      <c r="P3654" t="b">
        <v>0</v>
      </c>
      <c r="Q3654">
        <v>17</v>
      </c>
      <c r="R3654" s="14">
        <f>IFERROR(ROUND(E3654/Q3654,2), "N/A")</f>
        <v>44.24</v>
      </c>
      <c r="S3654" t="b">
        <v>1</v>
      </c>
      <c r="T3654" t="s">
        <v>8275</v>
      </c>
      <c r="U3654" t="s">
        <v>8276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s="12">
        <f>ROUND(E3655/D3655, 0)</f>
        <v>1</v>
      </c>
      <c r="G3655" t="s">
        <v>8218</v>
      </c>
      <c r="H3655" t="s">
        <v>8224</v>
      </c>
      <c r="I3655" t="s">
        <v>8246</v>
      </c>
      <c r="J3655">
        <v>1438764207</v>
      </c>
      <c r="K3655" s="9">
        <f>(J3655/86400) + DATE(1970,1,1)</f>
        <v>42221.363506944443</v>
      </c>
      <c r="L3655">
        <v>1436172207</v>
      </c>
      <c r="M3655" s="9">
        <f>(L3655/86400) + DATE(1970,1,1)</f>
        <v>42191.363506944443</v>
      </c>
      <c r="N3655" s="18">
        <f>YEAR(M3655)</f>
        <v>2015</v>
      </c>
      <c r="O3655" s="18">
        <f xml:space="preserve"> ROUND((J3655-L3655)/86400, 0)</f>
        <v>30</v>
      </c>
      <c r="P3655" t="b">
        <v>0</v>
      </c>
      <c r="Q3655">
        <v>33</v>
      </c>
      <c r="R3655" s="14">
        <f>IFERROR(ROUND(E3655/Q3655,2), "N/A")</f>
        <v>60.91</v>
      </c>
      <c r="S3655" t="b">
        <v>1</v>
      </c>
      <c r="T3655" t="s">
        <v>8275</v>
      </c>
      <c r="U3655" t="s">
        <v>8276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s="12">
        <f>ROUND(E3656/D3656, 0)</f>
        <v>2</v>
      </c>
      <c r="G3656" t="s">
        <v>8218</v>
      </c>
      <c r="H3656" t="s">
        <v>8224</v>
      </c>
      <c r="I3656" t="s">
        <v>8246</v>
      </c>
      <c r="J3656">
        <v>1459702800</v>
      </c>
      <c r="K3656" s="9">
        <f>(J3656/86400) + DATE(1970,1,1)</f>
        <v>42463.708333333328</v>
      </c>
      <c r="L3656">
        <v>1457690386</v>
      </c>
      <c r="M3656" s="9">
        <f>(L3656/86400) + DATE(1970,1,1)</f>
        <v>42440.416504629626</v>
      </c>
      <c r="N3656" s="18">
        <f>YEAR(M3656)</f>
        <v>2016</v>
      </c>
      <c r="O3656" s="18">
        <f xml:space="preserve"> ROUND((J3656-L3656)/86400, 0)</f>
        <v>23</v>
      </c>
      <c r="P3656" t="b">
        <v>0</v>
      </c>
      <c r="Q3656">
        <v>38</v>
      </c>
      <c r="R3656" s="14">
        <f>IFERROR(ROUND(E3656/Q3656,2), "N/A")</f>
        <v>68.84</v>
      </c>
      <c r="S3656" t="b">
        <v>1</v>
      </c>
      <c r="T3656" t="s">
        <v>8275</v>
      </c>
      <c r="U3656" t="s">
        <v>8276</v>
      </c>
    </row>
    <row r="3657" spans="1:21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s="12">
        <f>ROUND(E3657/D3657, 0)</f>
        <v>1</v>
      </c>
      <c r="G3657" t="s">
        <v>8218</v>
      </c>
      <c r="H3657" t="s">
        <v>8223</v>
      </c>
      <c r="I3657" t="s">
        <v>8245</v>
      </c>
      <c r="J3657">
        <v>1437202740</v>
      </c>
      <c r="K3657" s="9">
        <f>(J3657/86400) + DATE(1970,1,1)</f>
        <v>42203.290972222225</v>
      </c>
      <c r="L3657">
        <v>1434654998</v>
      </c>
      <c r="M3657" s="9">
        <f>(L3657/86400) + DATE(1970,1,1)</f>
        <v>42173.803217592591</v>
      </c>
      <c r="N3657" s="18">
        <f>YEAR(M3657)</f>
        <v>2015</v>
      </c>
      <c r="O3657" s="18">
        <f xml:space="preserve"> ROUND((J3657-L3657)/86400, 0)</f>
        <v>29</v>
      </c>
      <c r="P3657" t="b">
        <v>0</v>
      </c>
      <c r="Q3657">
        <v>79</v>
      </c>
      <c r="R3657" s="14">
        <f>IFERROR(ROUND(E3657/Q3657,2), "N/A")</f>
        <v>73.58</v>
      </c>
      <c r="S3657" t="b">
        <v>1</v>
      </c>
      <c r="T3657" t="s">
        <v>8275</v>
      </c>
      <c r="U3657" t="s">
        <v>8276</v>
      </c>
    </row>
    <row r="3658" spans="1:21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s="12">
        <f>ROUND(E3658/D3658, 0)</f>
        <v>1</v>
      </c>
      <c r="G3658" t="s">
        <v>8218</v>
      </c>
      <c r="H3658" t="s">
        <v>8239</v>
      </c>
      <c r="I3658" t="s">
        <v>8256</v>
      </c>
      <c r="J3658">
        <v>1485989940</v>
      </c>
      <c r="K3658" s="9">
        <f>(J3658/86400) + DATE(1970,1,1)</f>
        <v>42767.957638888889</v>
      </c>
      <c r="L3658">
        <v>1483393836</v>
      </c>
      <c r="M3658" s="9">
        <f>(L3658/86400) + DATE(1970,1,1)</f>
        <v>42737.910138888888</v>
      </c>
      <c r="N3658" s="18">
        <f>YEAR(M3658)</f>
        <v>2017</v>
      </c>
      <c r="O3658" s="18">
        <f xml:space="preserve"> ROUND((J3658-L3658)/86400, 0)</f>
        <v>30</v>
      </c>
      <c r="P3658" t="b">
        <v>0</v>
      </c>
      <c r="Q3658">
        <v>46</v>
      </c>
      <c r="R3658" s="14">
        <f>IFERROR(ROUND(E3658/Q3658,2), "N/A")</f>
        <v>115.02</v>
      </c>
      <c r="S3658" t="b">
        <v>1</v>
      </c>
      <c r="T3658" t="s">
        <v>8275</v>
      </c>
      <c r="U3658" t="s">
        <v>8276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s="12">
        <f>ROUND(E3659/D3659, 0)</f>
        <v>1</v>
      </c>
      <c r="G3659" t="s">
        <v>8218</v>
      </c>
      <c r="H3659" t="s">
        <v>8231</v>
      </c>
      <c r="I3659" t="s">
        <v>8252</v>
      </c>
      <c r="J3659">
        <v>1464817320</v>
      </c>
      <c r="K3659" s="9">
        <f>(J3659/86400) + DATE(1970,1,1)</f>
        <v>42522.904166666667</v>
      </c>
      <c r="L3659">
        <v>1462806419</v>
      </c>
      <c r="M3659" s="9">
        <f>(L3659/86400) + DATE(1970,1,1)</f>
        <v>42499.629849537036</v>
      </c>
      <c r="N3659" s="18">
        <f>YEAR(M3659)</f>
        <v>2016</v>
      </c>
      <c r="O3659" s="18">
        <f xml:space="preserve"> ROUND((J3659-L3659)/86400, 0)</f>
        <v>23</v>
      </c>
      <c r="P3659" t="b">
        <v>0</v>
      </c>
      <c r="Q3659">
        <v>20</v>
      </c>
      <c r="R3659" s="14">
        <f>IFERROR(ROUND(E3659/Q3659,2), "N/A")</f>
        <v>110.75</v>
      </c>
      <c r="S3659" t="b">
        <v>1</v>
      </c>
      <c r="T3659" t="s">
        <v>8275</v>
      </c>
      <c r="U3659" t="s">
        <v>8276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s="12">
        <f>ROUND(E3660/D3660, 0)</f>
        <v>1</v>
      </c>
      <c r="G3660" t="s">
        <v>8218</v>
      </c>
      <c r="H3660" t="s">
        <v>8223</v>
      </c>
      <c r="I3660" t="s">
        <v>8245</v>
      </c>
      <c r="J3660">
        <v>1404273540</v>
      </c>
      <c r="K3660" s="9">
        <f>(J3660/86400) + DATE(1970,1,1)</f>
        <v>41822.165972222225</v>
      </c>
      <c r="L3660">
        <v>1400272580</v>
      </c>
      <c r="M3660" s="9">
        <f>(L3660/86400) + DATE(1970,1,1)</f>
        <v>41775.858564814815</v>
      </c>
      <c r="N3660" s="18">
        <f>YEAR(M3660)</f>
        <v>2014</v>
      </c>
      <c r="O3660" s="18">
        <f xml:space="preserve"> ROUND((J3660-L3660)/86400, 0)</f>
        <v>46</v>
      </c>
      <c r="P3660" t="b">
        <v>0</v>
      </c>
      <c r="Q3660">
        <v>20</v>
      </c>
      <c r="R3660" s="14">
        <f>IFERROR(ROUND(E3660/Q3660,2), "N/A")</f>
        <v>75.5</v>
      </c>
      <c r="S3660" t="b">
        <v>1</v>
      </c>
      <c r="T3660" t="s">
        <v>8275</v>
      </c>
      <c r="U3660" t="s">
        <v>8276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s="12">
        <f>ROUND(E3661/D3661, 0)</f>
        <v>1</v>
      </c>
      <c r="G3661" t="s">
        <v>8218</v>
      </c>
      <c r="H3661" t="s">
        <v>8223</v>
      </c>
      <c r="I3661" t="s">
        <v>8245</v>
      </c>
      <c r="J3661">
        <v>1426775940</v>
      </c>
      <c r="K3661" s="9">
        <f>(J3661/86400) + DATE(1970,1,1)</f>
        <v>42082.610416666663</v>
      </c>
      <c r="L3661">
        <v>1424414350</v>
      </c>
      <c r="M3661" s="9">
        <f>(L3661/86400) + DATE(1970,1,1)</f>
        <v>42055.277199074073</v>
      </c>
      <c r="N3661" s="18">
        <f>YEAR(M3661)</f>
        <v>2015</v>
      </c>
      <c r="O3661" s="18">
        <f xml:space="preserve"> ROUND((J3661-L3661)/86400, 0)</f>
        <v>27</v>
      </c>
      <c r="P3661" t="b">
        <v>0</v>
      </c>
      <c r="Q3661">
        <v>13</v>
      </c>
      <c r="R3661" s="14">
        <f>IFERROR(ROUND(E3661/Q3661,2), "N/A")</f>
        <v>235.46</v>
      </c>
      <c r="S3661" t="b">
        <v>1</v>
      </c>
      <c r="T3661" t="s">
        <v>8275</v>
      </c>
      <c r="U3661" t="s">
        <v>8276</v>
      </c>
    </row>
    <row r="3662" spans="1:21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s="12">
        <f>ROUND(E3662/D3662, 0)</f>
        <v>1</v>
      </c>
      <c r="G3662" t="s">
        <v>8218</v>
      </c>
      <c r="H3662" t="s">
        <v>8224</v>
      </c>
      <c r="I3662" t="s">
        <v>8246</v>
      </c>
      <c r="J3662">
        <v>1419368925</v>
      </c>
      <c r="K3662" s="9">
        <f>(J3662/86400) + DATE(1970,1,1)</f>
        <v>41996.881076388891</v>
      </c>
      <c r="L3662">
        <v>1417208925</v>
      </c>
      <c r="M3662" s="9">
        <f>(L3662/86400) + DATE(1970,1,1)</f>
        <v>41971.881076388891</v>
      </c>
      <c r="N3662" s="18">
        <f>YEAR(M3662)</f>
        <v>2014</v>
      </c>
      <c r="O3662" s="18">
        <f xml:space="preserve"> ROUND((J3662-L3662)/86400, 0)</f>
        <v>25</v>
      </c>
      <c r="P3662" t="b">
        <v>0</v>
      </c>
      <c r="Q3662">
        <v>22</v>
      </c>
      <c r="R3662" s="14">
        <f>IFERROR(ROUND(E3662/Q3662,2), "N/A")</f>
        <v>11.36</v>
      </c>
      <c r="S3662" t="b">
        <v>1</v>
      </c>
      <c r="T3662" t="s">
        <v>8275</v>
      </c>
      <c r="U3662" t="s">
        <v>8276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s="12">
        <f>ROUND(E3663/D3663, 0)</f>
        <v>1</v>
      </c>
      <c r="G3663" t="s">
        <v>8218</v>
      </c>
      <c r="H3663" t="s">
        <v>8223</v>
      </c>
      <c r="I3663" t="s">
        <v>8245</v>
      </c>
      <c r="J3663">
        <v>1460260800</v>
      </c>
      <c r="K3663" s="9">
        <f>(J3663/86400) + DATE(1970,1,1)</f>
        <v>42470.166666666672</v>
      </c>
      <c r="L3663">
        <v>1458336672</v>
      </c>
      <c r="M3663" s="9">
        <f>(L3663/86400) + DATE(1970,1,1)</f>
        <v>42447.896666666667</v>
      </c>
      <c r="N3663" s="18">
        <f>YEAR(M3663)</f>
        <v>2016</v>
      </c>
      <c r="O3663" s="18">
        <f xml:space="preserve"> ROUND((J3663-L3663)/86400, 0)</f>
        <v>22</v>
      </c>
      <c r="P3663" t="b">
        <v>0</v>
      </c>
      <c r="Q3663">
        <v>36</v>
      </c>
      <c r="R3663" s="14">
        <f>IFERROR(ROUND(E3663/Q3663,2), "N/A")</f>
        <v>92.5</v>
      </c>
      <c r="S3663" t="b">
        <v>1</v>
      </c>
      <c r="T3663" t="s">
        <v>8275</v>
      </c>
      <c r="U3663" t="s">
        <v>8276</v>
      </c>
    </row>
    <row r="3664" spans="1:21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s="12">
        <f>ROUND(E3664/D3664, 0)</f>
        <v>1</v>
      </c>
      <c r="G3664" t="s">
        <v>8218</v>
      </c>
      <c r="H3664" t="s">
        <v>8228</v>
      </c>
      <c r="I3664" t="s">
        <v>8250</v>
      </c>
      <c r="J3664">
        <v>1427775414</v>
      </c>
      <c r="K3664" s="9">
        <f>(J3664/86400) + DATE(1970,1,1)</f>
        <v>42094.178402777776</v>
      </c>
      <c r="L3664">
        <v>1425187014</v>
      </c>
      <c r="M3664" s="9">
        <f>(L3664/86400) + DATE(1970,1,1)</f>
        <v>42064.220069444447</v>
      </c>
      <c r="N3664" s="18">
        <f>YEAR(M3664)</f>
        <v>2015</v>
      </c>
      <c r="O3664" s="18">
        <f xml:space="preserve"> ROUND((J3664-L3664)/86400, 0)</f>
        <v>30</v>
      </c>
      <c r="P3664" t="b">
        <v>0</v>
      </c>
      <c r="Q3664">
        <v>40</v>
      </c>
      <c r="R3664" s="14">
        <f>IFERROR(ROUND(E3664/Q3664,2), "N/A")</f>
        <v>202.85</v>
      </c>
      <c r="S3664" t="b">
        <v>1</v>
      </c>
      <c r="T3664" t="s">
        <v>8275</v>
      </c>
      <c r="U3664" t="s">
        <v>8276</v>
      </c>
    </row>
    <row r="3665" spans="1:21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s="12">
        <f>ROUND(E3665/D3665, 0)</f>
        <v>1</v>
      </c>
      <c r="G3665" t="s">
        <v>8218</v>
      </c>
      <c r="H3665" t="s">
        <v>8224</v>
      </c>
      <c r="I3665" t="s">
        <v>8246</v>
      </c>
      <c r="J3665">
        <v>1482321030</v>
      </c>
      <c r="K3665" s="9">
        <f>(J3665/86400) + DATE(1970,1,1)</f>
        <v>42725.493402777778</v>
      </c>
      <c r="L3665">
        <v>1477133430</v>
      </c>
      <c r="M3665" s="9">
        <f>(L3665/86400) + DATE(1970,1,1)</f>
        <v>42665.451736111107</v>
      </c>
      <c r="N3665" s="18">
        <f>YEAR(M3665)</f>
        <v>2016</v>
      </c>
      <c r="O3665" s="18">
        <f xml:space="preserve"> ROUND((J3665-L3665)/86400, 0)</f>
        <v>60</v>
      </c>
      <c r="P3665" t="b">
        <v>0</v>
      </c>
      <c r="Q3665">
        <v>9</v>
      </c>
      <c r="R3665" s="14">
        <f>IFERROR(ROUND(E3665/Q3665,2), "N/A")</f>
        <v>26</v>
      </c>
      <c r="S3665" t="b">
        <v>1</v>
      </c>
      <c r="T3665" t="s">
        <v>8275</v>
      </c>
      <c r="U3665" t="s">
        <v>8276</v>
      </c>
    </row>
    <row r="3666" spans="1:21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s="12">
        <f>ROUND(E3666/D3666, 0)</f>
        <v>1</v>
      </c>
      <c r="G3666" t="s">
        <v>8218</v>
      </c>
      <c r="H3666" t="s">
        <v>8223</v>
      </c>
      <c r="I3666" t="s">
        <v>8245</v>
      </c>
      <c r="J3666">
        <v>1466056689</v>
      </c>
      <c r="K3666" s="9">
        <f>(J3666/86400) + DATE(1970,1,1)</f>
        <v>42537.248715277776</v>
      </c>
      <c r="L3666">
        <v>1464847089</v>
      </c>
      <c r="M3666" s="9">
        <f>(L3666/86400) + DATE(1970,1,1)</f>
        <v>42523.248715277776</v>
      </c>
      <c r="N3666" s="18">
        <f>YEAR(M3666)</f>
        <v>2016</v>
      </c>
      <c r="O3666" s="18">
        <f xml:space="preserve"> ROUND((J3666-L3666)/86400, 0)</f>
        <v>14</v>
      </c>
      <c r="P3666" t="b">
        <v>0</v>
      </c>
      <c r="Q3666">
        <v>19</v>
      </c>
      <c r="R3666" s="14">
        <f>IFERROR(ROUND(E3666/Q3666,2), "N/A")</f>
        <v>46.05</v>
      </c>
      <c r="S3666" t="b">
        <v>1</v>
      </c>
      <c r="T3666" t="s">
        <v>8275</v>
      </c>
      <c r="U3666" t="s">
        <v>8276</v>
      </c>
    </row>
    <row r="3667" spans="1:21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s="12">
        <f>ROUND(E3667/D3667, 0)</f>
        <v>1</v>
      </c>
      <c r="G3667" t="s">
        <v>8218</v>
      </c>
      <c r="H3667" t="s">
        <v>8229</v>
      </c>
      <c r="I3667" t="s">
        <v>8248</v>
      </c>
      <c r="J3667">
        <v>1446062040</v>
      </c>
      <c r="K3667" s="9">
        <f>(J3667/86400) + DATE(1970,1,1)</f>
        <v>42305.829166666663</v>
      </c>
      <c r="L3667">
        <v>1445109822</v>
      </c>
      <c r="M3667" s="9">
        <f>(L3667/86400) + DATE(1970,1,1)</f>
        <v>42294.808124999996</v>
      </c>
      <c r="N3667" s="18">
        <f>YEAR(M3667)</f>
        <v>2015</v>
      </c>
      <c r="O3667" s="18">
        <f xml:space="preserve"> ROUND((J3667-L3667)/86400, 0)</f>
        <v>11</v>
      </c>
      <c r="P3667" t="b">
        <v>0</v>
      </c>
      <c r="Q3667">
        <v>14</v>
      </c>
      <c r="R3667" s="14">
        <f>IFERROR(ROUND(E3667/Q3667,2), "N/A")</f>
        <v>51</v>
      </c>
      <c r="S3667" t="b">
        <v>1</v>
      </c>
      <c r="T3667" t="s">
        <v>8275</v>
      </c>
      <c r="U3667" t="s">
        <v>8276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s="12">
        <f>ROUND(E3668/D3668, 0)</f>
        <v>1</v>
      </c>
      <c r="G3668" t="s">
        <v>8218</v>
      </c>
      <c r="H3668" t="s">
        <v>8223</v>
      </c>
      <c r="I3668" t="s">
        <v>8245</v>
      </c>
      <c r="J3668">
        <v>1406185200</v>
      </c>
      <c r="K3668" s="9">
        <f>(J3668/86400) + DATE(1970,1,1)</f>
        <v>41844.291666666664</v>
      </c>
      <c r="L3668">
        <v>1404337382</v>
      </c>
      <c r="M3668" s="9">
        <f>(L3668/86400) + DATE(1970,1,1)</f>
        <v>41822.90488425926</v>
      </c>
      <c r="N3668" s="18">
        <f>YEAR(M3668)</f>
        <v>2014</v>
      </c>
      <c r="O3668" s="18">
        <f xml:space="preserve"> ROUND((J3668-L3668)/86400, 0)</f>
        <v>21</v>
      </c>
      <c r="P3668" t="b">
        <v>0</v>
      </c>
      <c r="Q3668">
        <v>38</v>
      </c>
      <c r="R3668" s="14">
        <f>IFERROR(ROUND(E3668/Q3668,2), "N/A")</f>
        <v>31.58</v>
      </c>
      <c r="S3668" t="b">
        <v>1</v>
      </c>
      <c r="T3668" t="s">
        <v>8275</v>
      </c>
      <c r="U3668" t="s">
        <v>8276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s="12">
        <f>ROUND(E3669/D3669, 0)</f>
        <v>1</v>
      </c>
      <c r="G3669" t="s">
        <v>8218</v>
      </c>
      <c r="H3669" t="s">
        <v>8224</v>
      </c>
      <c r="I3669" t="s">
        <v>8246</v>
      </c>
      <c r="J3669">
        <v>1437261419</v>
      </c>
      <c r="K3669" s="9">
        <f>(J3669/86400) + DATE(1970,1,1)</f>
        <v>42203.970127314809</v>
      </c>
      <c r="L3669">
        <v>1434669419</v>
      </c>
      <c r="M3669" s="9">
        <f>(L3669/86400) + DATE(1970,1,1)</f>
        <v>42173.970127314809</v>
      </c>
      <c r="N3669" s="18">
        <f>YEAR(M3669)</f>
        <v>2015</v>
      </c>
      <c r="O3669" s="18">
        <f xml:space="preserve"> ROUND((J3669-L3669)/86400, 0)</f>
        <v>30</v>
      </c>
      <c r="P3669" t="b">
        <v>0</v>
      </c>
      <c r="Q3669">
        <v>58</v>
      </c>
      <c r="R3669" s="14">
        <f>IFERROR(ROUND(E3669/Q3669,2), "N/A")</f>
        <v>53.36</v>
      </c>
      <c r="S3669" t="b">
        <v>1</v>
      </c>
      <c r="T3669" t="s">
        <v>8275</v>
      </c>
      <c r="U3669" t="s">
        <v>8276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s="12">
        <f>ROUND(E3670/D3670, 0)</f>
        <v>1</v>
      </c>
      <c r="G3670" t="s">
        <v>8218</v>
      </c>
      <c r="H3670" t="s">
        <v>8223</v>
      </c>
      <c r="I3670" t="s">
        <v>8245</v>
      </c>
      <c r="J3670">
        <v>1437676380</v>
      </c>
      <c r="K3670" s="9">
        <f>(J3670/86400) + DATE(1970,1,1)</f>
        <v>42208.772916666669</v>
      </c>
      <c r="L3670">
        <v>1435670452</v>
      </c>
      <c r="M3670" s="9">
        <f>(L3670/86400) + DATE(1970,1,1)</f>
        <v>42185.556157407409</v>
      </c>
      <c r="N3670" s="18">
        <f>YEAR(M3670)</f>
        <v>2015</v>
      </c>
      <c r="O3670" s="18">
        <f xml:space="preserve"> ROUND((J3670-L3670)/86400, 0)</f>
        <v>23</v>
      </c>
      <c r="P3670" t="b">
        <v>0</v>
      </c>
      <c r="Q3670">
        <v>28</v>
      </c>
      <c r="R3670" s="14">
        <f>IFERROR(ROUND(E3670/Q3670,2), "N/A")</f>
        <v>36.96</v>
      </c>
      <c r="S3670" t="b">
        <v>1</v>
      </c>
      <c r="T3670" t="s">
        <v>8275</v>
      </c>
      <c r="U3670" t="s">
        <v>8276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s="12">
        <f>ROUND(E3671/D3671, 0)</f>
        <v>1</v>
      </c>
      <c r="G3671" t="s">
        <v>8218</v>
      </c>
      <c r="H3671" t="s">
        <v>8224</v>
      </c>
      <c r="I3671" t="s">
        <v>8246</v>
      </c>
      <c r="J3671">
        <v>1434039137</v>
      </c>
      <c r="K3671" s="9">
        <f>(J3671/86400) + DATE(1970,1,1)</f>
        <v>42166.675196759257</v>
      </c>
      <c r="L3671">
        <v>1431447137</v>
      </c>
      <c r="M3671" s="9">
        <f>(L3671/86400) + DATE(1970,1,1)</f>
        <v>42136.675196759257</v>
      </c>
      <c r="N3671" s="18">
        <f>YEAR(M3671)</f>
        <v>2015</v>
      </c>
      <c r="O3671" s="18">
        <f xml:space="preserve"> ROUND((J3671-L3671)/86400, 0)</f>
        <v>30</v>
      </c>
      <c r="P3671" t="b">
        <v>0</v>
      </c>
      <c r="Q3671">
        <v>17</v>
      </c>
      <c r="R3671" s="14">
        <f>IFERROR(ROUND(E3671/Q3671,2), "N/A")</f>
        <v>81.290000000000006</v>
      </c>
      <c r="S3671" t="b">
        <v>1</v>
      </c>
      <c r="T3671" t="s">
        <v>8275</v>
      </c>
      <c r="U3671" t="s">
        <v>8276</v>
      </c>
    </row>
    <row r="3672" spans="1:21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s="12">
        <f>ROUND(E3672/D3672, 0)</f>
        <v>1</v>
      </c>
      <c r="G3672" t="s">
        <v>8218</v>
      </c>
      <c r="H3672" t="s">
        <v>8224</v>
      </c>
      <c r="I3672" t="s">
        <v>8246</v>
      </c>
      <c r="J3672">
        <v>1433113200</v>
      </c>
      <c r="K3672" s="9">
        <f>(J3672/86400) + DATE(1970,1,1)</f>
        <v>42155.958333333328</v>
      </c>
      <c r="L3672">
        <v>1431951611</v>
      </c>
      <c r="M3672" s="9">
        <f>(L3672/86400) + DATE(1970,1,1)</f>
        <v>42142.514016203699</v>
      </c>
      <c r="N3672" s="18">
        <f>YEAR(M3672)</f>
        <v>2015</v>
      </c>
      <c r="O3672" s="18">
        <f xml:space="preserve"> ROUND((J3672-L3672)/86400, 0)</f>
        <v>13</v>
      </c>
      <c r="P3672" t="b">
        <v>0</v>
      </c>
      <c r="Q3672">
        <v>12</v>
      </c>
      <c r="R3672" s="14">
        <f>IFERROR(ROUND(E3672/Q3672,2), "N/A")</f>
        <v>20.079999999999998</v>
      </c>
      <c r="S3672" t="b">
        <v>1</v>
      </c>
      <c r="T3672" t="s">
        <v>8275</v>
      </c>
      <c r="U3672" t="s">
        <v>8276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s="12">
        <f>ROUND(E3673/D3673, 0)</f>
        <v>1</v>
      </c>
      <c r="G3673" t="s">
        <v>8218</v>
      </c>
      <c r="H3673" t="s">
        <v>8223</v>
      </c>
      <c r="I3673" t="s">
        <v>8245</v>
      </c>
      <c r="J3673">
        <v>1405915140</v>
      </c>
      <c r="K3673" s="9">
        <f>(J3673/86400) + DATE(1970,1,1)</f>
        <v>41841.165972222225</v>
      </c>
      <c r="L3673">
        <v>1404140667</v>
      </c>
      <c r="M3673" s="9">
        <f>(L3673/86400) + DATE(1970,1,1)</f>
        <v>41820.62809027778</v>
      </c>
      <c r="N3673" s="18">
        <f>YEAR(M3673)</f>
        <v>2014</v>
      </c>
      <c r="O3673" s="18">
        <f xml:space="preserve"> ROUND((J3673-L3673)/86400, 0)</f>
        <v>21</v>
      </c>
      <c r="P3673" t="b">
        <v>0</v>
      </c>
      <c r="Q3673">
        <v>40</v>
      </c>
      <c r="R3673" s="14">
        <f>IFERROR(ROUND(E3673/Q3673,2), "N/A")</f>
        <v>88.25</v>
      </c>
      <c r="S3673" t="b">
        <v>1</v>
      </c>
      <c r="T3673" t="s">
        <v>8275</v>
      </c>
      <c r="U3673" t="s">
        <v>8276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s="12">
        <f>ROUND(E3674/D3674, 0)</f>
        <v>1</v>
      </c>
      <c r="G3674" t="s">
        <v>8218</v>
      </c>
      <c r="H3674" t="s">
        <v>8224</v>
      </c>
      <c r="I3674" t="s">
        <v>8246</v>
      </c>
      <c r="J3674">
        <v>1411771384</v>
      </c>
      <c r="K3674" s="9">
        <f>(J3674/86400) + DATE(1970,1,1)</f>
        <v>41908.946574074071</v>
      </c>
      <c r="L3674">
        <v>1409179384</v>
      </c>
      <c r="M3674" s="9">
        <f>(L3674/86400) + DATE(1970,1,1)</f>
        <v>41878.946574074071</v>
      </c>
      <c r="N3674" s="18">
        <f>YEAR(M3674)</f>
        <v>2014</v>
      </c>
      <c r="O3674" s="18">
        <f xml:space="preserve"> ROUND((J3674-L3674)/86400, 0)</f>
        <v>30</v>
      </c>
      <c r="P3674" t="b">
        <v>0</v>
      </c>
      <c r="Q3674">
        <v>57</v>
      </c>
      <c r="R3674" s="14">
        <f>IFERROR(ROUND(E3674/Q3674,2), "N/A")</f>
        <v>53.44</v>
      </c>
      <c r="S3674" t="b">
        <v>1</v>
      </c>
      <c r="T3674" t="s">
        <v>8275</v>
      </c>
      <c r="U3674" t="s">
        <v>8276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s="12">
        <f>ROUND(E3675/D3675, 0)</f>
        <v>1</v>
      </c>
      <c r="G3675" t="s">
        <v>8218</v>
      </c>
      <c r="H3675" t="s">
        <v>8224</v>
      </c>
      <c r="I3675" t="s">
        <v>8246</v>
      </c>
      <c r="J3675">
        <v>1415191920</v>
      </c>
      <c r="K3675" s="9">
        <f>(J3675/86400) + DATE(1970,1,1)</f>
        <v>41948.536111111112</v>
      </c>
      <c r="L3675">
        <v>1412233497</v>
      </c>
      <c r="M3675" s="9">
        <f>(L3675/86400) + DATE(1970,1,1)</f>
        <v>41914.295104166667</v>
      </c>
      <c r="N3675" s="18">
        <f>YEAR(M3675)</f>
        <v>2014</v>
      </c>
      <c r="O3675" s="18">
        <f xml:space="preserve"> ROUND((J3675-L3675)/86400, 0)</f>
        <v>34</v>
      </c>
      <c r="P3675" t="b">
        <v>0</v>
      </c>
      <c r="Q3675">
        <v>114</v>
      </c>
      <c r="R3675" s="14">
        <f>IFERROR(ROUND(E3675/Q3675,2), "N/A")</f>
        <v>39.869999999999997</v>
      </c>
      <c r="S3675" t="b">
        <v>1</v>
      </c>
      <c r="T3675" t="s">
        <v>8275</v>
      </c>
      <c r="U3675" t="s">
        <v>8276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s="12">
        <f>ROUND(E3676/D3676, 0)</f>
        <v>1</v>
      </c>
      <c r="G3676" t="s">
        <v>8218</v>
      </c>
      <c r="H3676" t="s">
        <v>8235</v>
      </c>
      <c r="I3676" t="s">
        <v>8248</v>
      </c>
      <c r="J3676">
        <v>1472936229</v>
      </c>
      <c r="K3676" s="9">
        <f>(J3676/86400) + DATE(1970,1,1)</f>
        <v>42616.873020833329</v>
      </c>
      <c r="L3676">
        <v>1467752229</v>
      </c>
      <c r="M3676" s="9">
        <f>(L3676/86400) + DATE(1970,1,1)</f>
        <v>42556.873020833329</v>
      </c>
      <c r="N3676" s="18">
        <f>YEAR(M3676)</f>
        <v>2016</v>
      </c>
      <c r="O3676" s="18">
        <f xml:space="preserve"> ROUND((J3676-L3676)/86400, 0)</f>
        <v>60</v>
      </c>
      <c r="P3676" t="b">
        <v>0</v>
      </c>
      <c r="Q3676">
        <v>31</v>
      </c>
      <c r="R3676" s="14">
        <f>IFERROR(ROUND(E3676/Q3676,2), "N/A")</f>
        <v>145.16</v>
      </c>
      <c r="S3676" t="b">
        <v>1</v>
      </c>
      <c r="T3676" t="s">
        <v>8275</v>
      </c>
      <c r="U3676" t="s">
        <v>8276</v>
      </c>
    </row>
    <row r="3677" spans="1:21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s="12">
        <f>ROUND(E3677/D3677, 0)</f>
        <v>1</v>
      </c>
      <c r="G3677" t="s">
        <v>8218</v>
      </c>
      <c r="H3677" t="s">
        <v>8224</v>
      </c>
      <c r="I3677" t="s">
        <v>8246</v>
      </c>
      <c r="J3677">
        <v>1463353200</v>
      </c>
      <c r="K3677" s="9">
        <f>(J3677/86400) + DATE(1970,1,1)</f>
        <v>42505.958333333328</v>
      </c>
      <c r="L3677">
        <v>1462285182</v>
      </c>
      <c r="M3677" s="9">
        <f>(L3677/86400) + DATE(1970,1,1)</f>
        <v>42493.597013888888</v>
      </c>
      <c r="N3677" s="18">
        <f>YEAR(M3677)</f>
        <v>2016</v>
      </c>
      <c r="O3677" s="18">
        <f xml:space="preserve"> ROUND((J3677-L3677)/86400, 0)</f>
        <v>12</v>
      </c>
      <c r="P3677" t="b">
        <v>0</v>
      </c>
      <c r="Q3677">
        <v>3</v>
      </c>
      <c r="R3677" s="14">
        <f>IFERROR(ROUND(E3677/Q3677,2), "N/A")</f>
        <v>23.33</v>
      </c>
      <c r="S3677" t="b">
        <v>1</v>
      </c>
      <c r="T3677" t="s">
        <v>8275</v>
      </c>
      <c r="U3677" t="s">
        <v>8276</v>
      </c>
    </row>
    <row r="3678" spans="1:21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s="12">
        <f>ROUND(E3678/D3678, 0)</f>
        <v>1</v>
      </c>
      <c r="G3678" t="s">
        <v>8218</v>
      </c>
      <c r="H3678" t="s">
        <v>8223</v>
      </c>
      <c r="I3678" t="s">
        <v>8245</v>
      </c>
      <c r="J3678">
        <v>1410550484</v>
      </c>
      <c r="K3678" s="9">
        <f>(J3678/86400) + DATE(1970,1,1)</f>
        <v>41894.815787037034</v>
      </c>
      <c r="L3678">
        <v>1408995284</v>
      </c>
      <c r="M3678" s="9">
        <f>(L3678/86400) + DATE(1970,1,1)</f>
        <v>41876.815787037034</v>
      </c>
      <c r="N3678" s="18">
        <f>YEAR(M3678)</f>
        <v>2014</v>
      </c>
      <c r="O3678" s="18">
        <f xml:space="preserve"> ROUND((J3678-L3678)/86400, 0)</f>
        <v>18</v>
      </c>
      <c r="P3678" t="b">
        <v>0</v>
      </c>
      <c r="Q3678">
        <v>16</v>
      </c>
      <c r="R3678" s="14">
        <f>IFERROR(ROUND(E3678/Q3678,2), "N/A")</f>
        <v>64.38</v>
      </c>
      <c r="S3678" t="b">
        <v>1</v>
      </c>
      <c r="T3678" t="s">
        <v>8275</v>
      </c>
      <c r="U3678" t="s">
        <v>8276</v>
      </c>
    </row>
    <row r="3679" spans="1:21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s="12">
        <f>ROUND(E3679/D3679, 0)</f>
        <v>1</v>
      </c>
      <c r="G3679" t="s">
        <v>8218</v>
      </c>
      <c r="H3679" t="s">
        <v>8223</v>
      </c>
      <c r="I3679" t="s">
        <v>8245</v>
      </c>
      <c r="J3679">
        <v>1404359940</v>
      </c>
      <c r="K3679" s="9">
        <f>(J3679/86400) + DATE(1970,1,1)</f>
        <v>41823.165972222225</v>
      </c>
      <c r="L3679">
        <v>1402580818</v>
      </c>
      <c r="M3679" s="9">
        <f>(L3679/86400) + DATE(1970,1,1)</f>
        <v>41802.574282407411</v>
      </c>
      <c r="N3679" s="18">
        <f>YEAR(M3679)</f>
        <v>2014</v>
      </c>
      <c r="O3679" s="18">
        <f xml:space="preserve"> ROUND((J3679-L3679)/86400, 0)</f>
        <v>21</v>
      </c>
      <c r="P3679" t="b">
        <v>0</v>
      </c>
      <c r="Q3679">
        <v>199</v>
      </c>
      <c r="R3679" s="14">
        <f>IFERROR(ROUND(E3679/Q3679,2), "N/A")</f>
        <v>62.05</v>
      </c>
      <c r="S3679" t="b">
        <v>1</v>
      </c>
      <c r="T3679" t="s">
        <v>8275</v>
      </c>
      <c r="U3679" t="s">
        <v>8276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s="12">
        <f>ROUND(E3680/D3680, 0)</f>
        <v>1</v>
      </c>
      <c r="G3680" t="s">
        <v>8218</v>
      </c>
      <c r="H3680" t="s">
        <v>8224</v>
      </c>
      <c r="I3680" t="s">
        <v>8246</v>
      </c>
      <c r="J3680">
        <v>1433076298</v>
      </c>
      <c r="K3680" s="9">
        <f>(J3680/86400) + DATE(1970,1,1)</f>
        <v>42155.531226851846</v>
      </c>
      <c r="L3680">
        <v>1430052298</v>
      </c>
      <c r="M3680" s="9">
        <f>(L3680/86400) + DATE(1970,1,1)</f>
        <v>42120.531226851846</v>
      </c>
      <c r="N3680" s="18">
        <f>YEAR(M3680)</f>
        <v>2015</v>
      </c>
      <c r="O3680" s="18">
        <f xml:space="preserve"> ROUND((J3680-L3680)/86400, 0)</f>
        <v>35</v>
      </c>
      <c r="P3680" t="b">
        <v>0</v>
      </c>
      <c r="Q3680">
        <v>31</v>
      </c>
      <c r="R3680" s="14">
        <f>IFERROR(ROUND(E3680/Q3680,2), "N/A")</f>
        <v>66.13</v>
      </c>
      <c r="S3680" t="b">
        <v>1</v>
      </c>
      <c r="T3680" t="s">
        <v>8275</v>
      </c>
      <c r="U3680" t="s">
        <v>8276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s="12">
        <f>ROUND(E3681/D3681, 0)</f>
        <v>1</v>
      </c>
      <c r="G3681" t="s">
        <v>8218</v>
      </c>
      <c r="H3681" t="s">
        <v>8223</v>
      </c>
      <c r="I3681" t="s">
        <v>8245</v>
      </c>
      <c r="J3681">
        <v>1404190740</v>
      </c>
      <c r="K3681" s="9">
        <f>(J3681/86400) + DATE(1970,1,1)</f>
        <v>41821.207638888889</v>
      </c>
      <c r="L3681">
        <v>1401214581</v>
      </c>
      <c r="M3681" s="9">
        <f>(L3681/86400) + DATE(1970,1,1)</f>
        <v>41786.761354166665</v>
      </c>
      <c r="N3681" s="18">
        <f>YEAR(M3681)</f>
        <v>2014</v>
      </c>
      <c r="O3681" s="18">
        <f xml:space="preserve"> ROUND((J3681-L3681)/86400, 0)</f>
        <v>34</v>
      </c>
      <c r="P3681" t="b">
        <v>0</v>
      </c>
      <c r="Q3681">
        <v>30</v>
      </c>
      <c r="R3681" s="14">
        <f>IFERROR(ROUND(E3681/Q3681,2), "N/A")</f>
        <v>73.400000000000006</v>
      </c>
      <c r="S3681" t="b">
        <v>1</v>
      </c>
      <c r="T3681" t="s">
        <v>8275</v>
      </c>
      <c r="U3681" t="s">
        <v>8276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s="12">
        <f>ROUND(E3682/D3682, 0)</f>
        <v>1</v>
      </c>
      <c r="G3682" t="s">
        <v>8218</v>
      </c>
      <c r="H3682" t="s">
        <v>8223</v>
      </c>
      <c r="I3682" t="s">
        <v>8245</v>
      </c>
      <c r="J3682">
        <v>1475664834</v>
      </c>
      <c r="K3682" s="9">
        <f>(J3682/86400) + DATE(1970,1,1)</f>
        <v>42648.454097222224</v>
      </c>
      <c r="L3682">
        <v>1473850434</v>
      </c>
      <c r="M3682" s="9">
        <f>(L3682/86400) + DATE(1970,1,1)</f>
        <v>42627.454097222224</v>
      </c>
      <c r="N3682" s="18">
        <f>YEAR(M3682)</f>
        <v>2016</v>
      </c>
      <c r="O3682" s="18">
        <f xml:space="preserve"> ROUND((J3682-L3682)/86400, 0)</f>
        <v>21</v>
      </c>
      <c r="P3682" t="b">
        <v>0</v>
      </c>
      <c r="Q3682">
        <v>34</v>
      </c>
      <c r="R3682" s="14">
        <f>IFERROR(ROUND(E3682/Q3682,2), "N/A")</f>
        <v>99.5</v>
      </c>
      <c r="S3682" t="b">
        <v>1</v>
      </c>
      <c r="T3682" t="s">
        <v>8275</v>
      </c>
      <c r="U3682" t="s">
        <v>8276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s="12">
        <f>ROUND(E3683/D3683, 0)</f>
        <v>1</v>
      </c>
      <c r="G3683" t="s">
        <v>8218</v>
      </c>
      <c r="H3683" t="s">
        <v>8223</v>
      </c>
      <c r="I3683" t="s">
        <v>8245</v>
      </c>
      <c r="J3683">
        <v>1452872290</v>
      </c>
      <c r="K3683" s="9">
        <f>(J3683/86400) + DATE(1970,1,1)</f>
        <v>42384.651504629626</v>
      </c>
      <c r="L3683">
        <v>1452008290</v>
      </c>
      <c r="M3683" s="9">
        <f>(L3683/86400) + DATE(1970,1,1)</f>
        <v>42374.651504629626</v>
      </c>
      <c r="N3683" s="18">
        <f>YEAR(M3683)</f>
        <v>2016</v>
      </c>
      <c r="O3683" s="18">
        <f xml:space="preserve"> ROUND((J3683-L3683)/86400, 0)</f>
        <v>10</v>
      </c>
      <c r="P3683" t="b">
        <v>0</v>
      </c>
      <c r="Q3683">
        <v>18</v>
      </c>
      <c r="R3683" s="14">
        <f>IFERROR(ROUND(E3683/Q3683,2), "N/A")</f>
        <v>62.17</v>
      </c>
      <c r="S3683" t="b">
        <v>1</v>
      </c>
      <c r="T3683" t="s">
        <v>8275</v>
      </c>
      <c r="U3683" t="s">
        <v>8276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s="12">
        <f>ROUND(E3684/D3684, 0)</f>
        <v>1</v>
      </c>
      <c r="G3684" t="s">
        <v>8218</v>
      </c>
      <c r="H3684" t="s">
        <v>8223</v>
      </c>
      <c r="I3684" t="s">
        <v>8245</v>
      </c>
      <c r="J3684">
        <v>1402901940</v>
      </c>
      <c r="K3684" s="9">
        <f>(J3684/86400) + DATE(1970,1,1)</f>
        <v>41806.290972222225</v>
      </c>
      <c r="L3684">
        <v>1399998418</v>
      </c>
      <c r="M3684" s="9">
        <f>(L3684/86400) + DATE(1970,1,1)</f>
        <v>41772.685393518521</v>
      </c>
      <c r="N3684" s="18">
        <f>YEAR(M3684)</f>
        <v>2014</v>
      </c>
      <c r="O3684" s="18">
        <f xml:space="preserve"> ROUND((J3684-L3684)/86400, 0)</f>
        <v>34</v>
      </c>
      <c r="P3684" t="b">
        <v>0</v>
      </c>
      <c r="Q3684">
        <v>67</v>
      </c>
      <c r="R3684" s="14">
        <f>IFERROR(ROUND(E3684/Q3684,2), "N/A")</f>
        <v>62.33</v>
      </c>
      <c r="S3684" t="b">
        <v>1</v>
      </c>
      <c r="T3684" t="s">
        <v>8275</v>
      </c>
      <c r="U3684" t="s">
        <v>8276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s="12">
        <f>ROUND(E3685/D3685, 0)</f>
        <v>1</v>
      </c>
      <c r="G3685" t="s">
        <v>8218</v>
      </c>
      <c r="H3685" t="s">
        <v>8223</v>
      </c>
      <c r="I3685" t="s">
        <v>8245</v>
      </c>
      <c r="J3685">
        <v>1476931696</v>
      </c>
      <c r="K3685" s="9">
        <f>(J3685/86400) + DATE(1970,1,1)</f>
        <v>42663.116851851853</v>
      </c>
      <c r="L3685">
        <v>1474339696</v>
      </c>
      <c r="M3685" s="9">
        <f>(L3685/86400) + DATE(1970,1,1)</f>
        <v>42633.116851851853</v>
      </c>
      <c r="N3685" s="18">
        <f>YEAR(M3685)</f>
        <v>2016</v>
      </c>
      <c r="O3685" s="18">
        <f xml:space="preserve"> ROUND((J3685-L3685)/86400, 0)</f>
        <v>30</v>
      </c>
      <c r="P3685" t="b">
        <v>0</v>
      </c>
      <c r="Q3685">
        <v>66</v>
      </c>
      <c r="R3685" s="14">
        <f>IFERROR(ROUND(E3685/Q3685,2), "N/A")</f>
        <v>58.79</v>
      </c>
      <c r="S3685" t="b">
        <v>1</v>
      </c>
      <c r="T3685" t="s">
        <v>8275</v>
      </c>
      <c r="U3685" t="s">
        <v>8276</v>
      </c>
    </row>
    <row r="3686" spans="1:21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s="12">
        <f>ROUND(E3686/D3686, 0)</f>
        <v>1</v>
      </c>
      <c r="G3686" t="s">
        <v>8218</v>
      </c>
      <c r="H3686" t="s">
        <v>8223</v>
      </c>
      <c r="I3686" t="s">
        <v>8245</v>
      </c>
      <c r="J3686">
        <v>1441167586</v>
      </c>
      <c r="K3686" s="9">
        <f>(J3686/86400) + DATE(1970,1,1)</f>
        <v>42249.180393518516</v>
      </c>
      <c r="L3686">
        <v>1438575586</v>
      </c>
      <c r="M3686" s="9">
        <f>(L3686/86400) + DATE(1970,1,1)</f>
        <v>42219.180393518516</v>
      </c>
      <c r="N3686" s="18">
        <f>YEAR(M3686)</f>
        <v>2015</v>
      </c>
      <c r="O3686" s="18">
        <f xml:space="preserve"> ROUND((J3686-L3686)/86400, 0)</f>
        <v>30</v>
      </c>
      <c r="P3686" t="b">
        <v>0</v>
      </c>
      <c r="Q3686">
        <v>23</v>
      </c>
      <c r="R3686" s="14">
        <f>IFERROR(ROUND(E3686/Q3686,2), "N/A")</f>
        <v>45.35</v>
      </c>
      <c r="S3686" t="b">
        <v>1</v>
      </c>
      <c r="T3686" t="s">
        <v>8275</v>
      </c>
      <c r="U3686" t="s">
        <v>8276</v>
      </c>
    </row>
    <row r="3687" spans="1:21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s="12">
        <f>ROUND(E3687/D3687, 0)</f>
        <v>1</v>
      </c>
      <c r="G3687" t="s">
        <v>8218</v>
      </c>
      <c r="H3687" t="s">
        <v>8223</v>
      </c>
      <c r="I3687" t="s">
        <v>8245</v>
      </c>
      <c r="J3687">
        <v>1400533200</v>
      </c>
      <c r="K3687" s="9">
        <f>(J3687/86400) + DATE(1970,1,1)</f>
        <v>41778.875</v>
      </c>
      <c r="L3687">
        <v>1398348859</v>
      </c>
      <c r="M3687" s="9">
        <f>(L3687/86400) + DATE(1970,1,1)</f>
        <v>41753.593275462961</v>
      </c>
      <c r="N3687" s="18">
        <f>YEAR(M3687)</f>
        <v>2014</v>
      </c>
      <c r="O3687" s="18">
        <f xml:space="preserve"> ROUND((J3687-L3687)/86400, 0)</f>
        <v>25</v>
      </c>
      <c r="P3687" t="b">
        <v>0</v>
      </c>
      <c r="Q3687">
        <v>126</v>
      </c>
      <c r="R3687" s="14">
        <f>IFERROR(ROUND(E3687/Q3687,2), "N/A")</f>
        <v>41.94</v>
      </c>
      <c r="S3687" t="b">
        <v>1</v>
      </c>
      <c r="T3687" t="s">
        <v>8275</v>
      </c>
      <c r="U3687" t="s">
        <v>8276</v>
      </c>
    </row>
    <row r="3688" spans="1:21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s="12">
        <f>ROUND(E3688/D3688, 0)</f>
        <v>1</v>
      </c>
      <c r="G3688" t="s">
        <v>8218</v>
      </c>
      <c r="H3688" t="s">
        <v>8223</v>
      </c>
      <c r="I3688" t="s">
        <v>8245</v>
      </c>
      <c r="J3688">
        <v>1440820740</v>
      </c>
      <c r="K3688" s="9">
        <f>(J3688/86400) + DATE(1970,1,1)</f>
        <v>42245.165972222225</v>
      </c>
      <c r="L3688">
        <v>1439567660</v>
      </c>
      <c r="M3688" s="9">
        <f>(L3688/86400) + DATE(1970,1,1)</f>
        <v>42230.662731481483</v>
      </c>
      <c r="N3688" s="18">
        <f>YEAR(M3688)</f>
        <v>2015</v>
      </c>
      <c r="O3688" s="18">
        <f xml:space="preserve"> ROUND((J3688-L3688)/86400, 0)</f>
        <v>15</v>
      </c>
      <c r="P3688" t="b">
        <v>0</v>
      </c>
      <c r="Q3688">
        <v>6</v>
      </c>
      <c r="R3688" s="14">
        <f>IFERROR(ROUND(E3688/Q3688,2), "N/A")</f>
        <v>59.17</v>
      </c>
      <c r="S3688" t="b">
        <v>1</v>
      </c>
      <c r="T3688" t="s">
        <v>8275</v>
      </c>
      <c r="U3688" t="s">
        <v>8276</v>
      </c>
    </row>
    <row r="3689" spans="1:21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s="12">
        <f>ROUND(E3689/D3689, 0)</f>
        <v>1</v>
      </c>
      <c r="G3689" t="s">
        <v>8218</v>
      </c>
      <c r="H3689" t="s">
        <v>8223</v>
      </c>
      <c r="I3689" t="s">
        <v>8245</v>
      </c>
      <c r="J3689">
        <v>1403846055</v>
      </c>
      <c r="K3689" s="9">
        <f>(J3689/86400) + DATE(1970,1,1)</f>
        <v>41817.218229166669</v>
      </c>
      <c r="L3689">
        <v>1401254055</v>
      </c>
      <c r="M3689" s="9">
        <f>(L3689/86400) + DATE(1970,1,1)</f>
        <v>41787.218229166669</v>
      </c>
      <c r="N3689" s="18">
        <f>YEAR(M3689)</f>
        <v>2014</v>
      </c>
      <c r="O3689" s="18">
        <f xml:space="preserve"> ROUND((J3689-L3689)/86400, 0)</f>
        <v>30</v>
      </c>
      <c r="P3689" t="b">
        <v>0</v>
      </c>
      <c r="Q3689">
        <v>25</v>
      </c>
      <c r="R3689" s="14">
        <f>IFERROR(ROUND(E3689/Q3689,2), "N/A")</f>
        <v>200.49</v>
      </c>
      <c r="S3689" t="b">
        <v>1</v>
      </c>
      <c r="T3689" t="s">
        <v>8275</v>
      </c>
      <c r="U3689" t="s">
        <v>8276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s="12">
        <f>ROUND(E3690/D3690, 0)</f>
        <v>1</v>
      </c>
      <c r="G3690" t="s">
        <v>8218</v>
      </c>
      <c r="H3690" t="s">
        <v>8224</v>
      </c>
      <c r="I3690" t="s">
        <v>8246</v>
      </c>
      <c r="J3690">
        <v>1407524004</v>
      </c>
      <c r="K3690" s="9">
        <f>(J3690/86400) + DATE(1970,1,1)</f>
        <v>41859.787083333329</v>
      </c>
      <c r="L3690">
        <v>1404932004</v>
      </c>
      <c r="M3690" s="9">
        <f>(L3690/86400) + DATE(1970,1,1)</f>
        <v>41829.787083333329</v>
      </c>
      <c r="N3690" s="18">
        <f>YEAR(M3690)</f>
        <v>2014</v>
      </c>
      <c r="O3690" s="18">
        <f xml:space="preserve"> ROUND((J3690-L3690)/86400, 0)</f>
        <v>30</v>
      </c>
      <c r="P3690" t="b">
        <v>0</v>
      </c>
      <c r="Q3690">
        <v>39</v>
      </c>
      <c r="R3690" s="14">
        <f>IFERROR(ROUND(E3690/Q3690,2), "N/A")</f>
        <v>83.97</v>
      </c>
      <c r="S3690" t="b">
        <v>1</v>
      </c>
      <c r="T3690" t="s">
        <v>8275</v>
      </c>
      <c r="U3690" t="s">
        <v>8276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s="12">
        <f>ROUND(E3691/D3691, 0)</f>
        <v>1</v>
      </c>
      <c r="G3691" t="s">
        <v>8218</v>
      </c>
      <c r="H3691" t="s">
        <v>8223</v>
      </c>
      <c r="I3691" t="s">
        <v>8245</v>
      </c>
      <c r="J3691">
        <v>1434925500</v>
      </c>
      <c r="K3691" s="9">
        <f>(J3691/86400) + DATE(1970,1,1)</f>
        <v>42176.934027777781</v>
      </c>
      <c r="L3691">
        <v>1432410639</v>
      </c>
      <c r="M3691" s="9">
        <f>(L3691/86400) + DATE(1970,1,1)</f>
        <v>42147.826840277776</v>
      </c>
      <c r="N3691" s="18">
        <f>YEAR(M3691)</f>
        <v>2015</v>
      </c>
      <c r="O3691" s="18">
        <f xml:space="preserve"> ROUND((J3691-L3691)/86400, 0)</f>
        <v>29</v>
      </c>
      <c r="P3691" t="b">
        <v>0</v>
      </c>
      <c r="Q3691">
        <v>62</v>
      </c>
      <c r="R3691" s="14">
        <f>IFERROR(ROUND(E3691/Q3691,2), "N/A")</f>
        <v>57.26</v>
      </c>
      <c r="S3691" t="b">
        <v>1</v>
      </c>
      <c r="T3691" t="s">
        <v>8275</v>
      </c>
      <c r="U3691" t="s">
        <v>8276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s="12">
        <f>ROUND(E3692/D3692, 0)</f>
        <v>1</v>
      </c>
      <c r="G3692" t="s">
        <v>8218</v>
      </c>
      <c r="H3692" t="s">
        <v>8223</v>
      </c>
      <c r="I3692" t="s">
        <v>8245</v>
      </c>
      <c r="J3692">
        <v>1417101683</v>
      </c>
      <c r="K3692" s="9">
        <f>(J3692/86400) + DATE(1970,1,1)</f>
        <v>41970.639849537038</v>
      </c>
      <c r="L3692">
        <v>1414506083</v>
      </c>
      <c r="M3692" s="9">
        <f>(L3692/86400) + DATE(1970,1,1)</f>
        <v>41940.598182870366</v>
      </c>
      <c r="N3692" s="18">
        <f>YEAR(M3692)</f>
        <v>2014</v>
      </c>
      <c r="O3692" s="18">
        <f xml:space="preserve"> ROUND((J3692-L3692)/86400, 0)</f>
        <v>30</v>
      </c>
      <c r="P3692" t="b">
        <v>0</v>
      </c>
      <c r="Q3692">
        <v>31</v>
      </c>
      <c r="R3692" s="14">
        <f>IFERROR(ROUND(E3692/Q3692,2), "N/A")</f>
        <v>58.06</v>
      </c>
      <c r="S3692" t="b">
        <v>1</v>
      </c>
      <c r="T3692" t="s">
        <v>8275</v>
      </c>
      <c r="U3692" t="s">
        <v>8276</v>
      </c>
    </row>
    <row r="3693" spans="1:21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s="12">
        <f>ROUND(E3693/D3693, 0)</f>
        <v>1</v>
      </c>
      <c r="G3693" t="s">
        <v>8218</v>
      </c>
      <c r="H3693" t="s">
        <v>8223</v>
      </c>
      <c r="I3693" t="s">
        <v>8245</v>
      </c>
      <c r="J3693">
        <v>1425272340</v>
      </c>
      <c r="K3693" s="9">
        <f>(J3693/86400) + DATE(1970,1,1)</f>
        <v>42065.207638888889</v>
      </c>
      <c r="L3693">
        <v>1421426929</v>
      </c>
      <c r="M3693" s="9">
        <f>(L3693/86400) + DATE(1970,1,1)</f>
        <v>42020.700567129628</v>
      </c>
      <c r="N3693" s="18">
        <f>YEAR(M3693)</f>
        <v>2015</v>
      </c>
      <c r="O3693" s="18">
        <f xml:space="preserve"> ROUND((J3693-L3693)/86400, 0)</f>
        <v>45</v>
      </c>
      <c r="P3693" t="b">
        <v>0</v>
      </c>
      <c r="Q3693">
        <v>274</v>
      </c>
      <c r="R3693" s="14">
        <f>IFERROR(ROUND(E3693/Q3693,2), "N/A")</f>
        <v>186.8</v>
      </c>
      <c r="S3693" t="b">
        <v>1</v>
      </c>
      <c r="T3693" t="s">
        <v>8275</v>
      </c>
      <c r="U3693" t="s">
        <v>8276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s="12">
        <f>ROUND(E3694/D3694, 0)</f>
        <v>1</v>
      </c>
      <c r="G3694" t="s">
        <v>8218</v>
      </c>
      <c r="H3694" t="s">
        <v>8223</v>
      </c>
      <c r="I3694" t="s">
        <v>8245</v>
      </c>
      <c r="J3694">
        <v>1411084800</v>
      </c>
      <c r="K3694" s="9">
        <f>(J3694/86400) + DATE(1970,1,1)</f>
        <v>41901</v>
      </c>
      <c r="L3694">
        <v>1410304179</v>
      </c>
      <c r="M3694" s="9">
        <f>(L3694/86400) + DATE(1970,1,1)</f>
        <v>41891.96503472222</v>
      </c>
      <c r="N3694" s="18">
        <f>YEAR(M3694)</f>
        <v>2014</v>
      </c>
      <c r="O3694" s="18">
        <f xml:space="preserve"> ROUND((J3694-L3694)/86400, 0)</f>
        <v>9</v>
      </c>
      <c r="P3694" t="b">
        <v>0</v>
      </c>
      <c r="Q3694">
        <v>17</v>
      </c>
      <c r="R3694" s="14">
        <f>IFERROR(ROUND(E3694/Q3694,2), "N/A")</f>
        <v>74.12</v>
      </c>
      <c r="S3694" t="b">
        <v>1</v>
      </c>
      <c r="T3694" t="s">
        <v>8275</v>
      </c>
      <c r="U3694" t="s">
        <v>8276</v>
      </c>
    </row>
    <row r="3695" spans="1:21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s="12">
        <f>ROUND(E3695/D3695, 0)</f>
        <v>1</v>
      </c>
      <c r="G3695" t="s">
        <v>8218</v>
      </c>
      <c r="H3695" t="s">
        <v>8224</v>
      </c>
      <c r="I3695" t="s">
        <v>8246</v>
      </c>
      <c r="J3695">
        <v>1448922600</v>
      </c>
      <c r="K3695" s="9">
        <f>(J3695/86400) + DATE(1970,1,1)</f>
        <v>42338.9375</v>
      </c>
      <c r="L3695">
        <v>1446352529</v>
      </c>
      <c r="M3695" s="9">
        <f>(L3695/86400) + DATE(1970,1,1)</f>
        <v>42309.191307870366</v>
      </c>
      <c r="N3695" s="18">
        <f>YEAR(M3695)</f>
        <v>2015</v>
      </c>
      <c r="O3695" s="18">
        <f xml:space="preserve"> ROUND((J3695-L3695)/86400, 0)</f>
        <v>30</v>
      </c>
      <c r="P3695" t="b">
        <v>0</v>
      </c>
      <c r="Q3695">
        <v>14</v>
      </c>
      <c r="R3695" s="14">
        <f>IFERROR(ROUND(E3695/Q3695,2), "N/A")</f>
        <v>30.71</v>
      </c>
      <c r="S3695" t="b">
        <v>1</v>
      </c>
      <c r="T3695" t="s">
        <v>8275</v>
      </c>
      <c r="U3695" t="s">
        <v>8276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s="12">
        <f>ROUND(E3696/D3696, 0)</f>
        <v>1</v>
      </c>
      <c r="G3696" t="s">
        <v>8218</v>
      </c>
      <c r="H3696" t="s">
        <v>8223</v>
      </c>
      <c r="I3696" t="s">
        <v>8245</v>
      </c>
      <c r="J3696">
        <v>1465178400</v>
      </c>
      <c r="K3696" s="9">
        <f>(J3696/86400) + DATE(1970,1,1)</f>
        <v>42527.083333333328</v>
      </c>
      <c r="L3696">
        <v>1461985967</v>
      </c>
      <c r="M3696" s="9">
        <f>(L3696/86400) + DATE(1970,1,1)</f>
        <v>42490.133877314816</v>
      </c>
      <c r="N3696" s="18">
        <f>YEAR(M3696)</f>
        <v>2016</v>
      </c>
      <c r="O3696" s="18">
        <f xml:space="preserve"> ROUND((J3696-L3696)/86400, 0)</f>
        <v>37</v>
      </c>
      <c r="P3696" t="b">
        <v>0</v>
      </c>
      <c r="Q3696">
        <v>60</v>
      </c>
      <c r="R3696" s="14">
        <f>IFERROR(ROUND(E3696/Q3696,2), "N/A")</f>
        <v>62.67</v>
      </c>
      <c r="S3696" t="b">
        <v>1</v>
      </c>
      <c r="T3696" t="s">
        <v>8275</v>
      </c>
      <c r="U3696" t="s">
        <v>8276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s="12">
        <f>ROUND(E3697/D3697, 0)</f>
        <v>1</v>
      </c>
      <c r="G3697" t="s">
        <v>8218</v>
      </c>
      <c r="H3697" t="s">
        <v>8223</v>
      </c>
      <c r="I3697" t="s">
        <v>8245</v>
      </c>
      <c r="J3697">
        <v>1421009610</v>
      </c>
      <c r="K3697" s="9">
        <f>(J3697/86400) + DATE(1970,1,1)</f>
        <v>42015.870486111111</v>
      </c>
      <c r="L3697">
        <v>1419281610</v>
      </c>
      <c r="M3697" s="9">
        <f>(L3697/86400) + DATE(1970,1,1)</f>
        <v>41995.870486111111</v>
      </c>
      <c r="N3697" s="18">
        <f>YEAR(M3697)</f>
        <v>2014</v>
      </c>
      <c r="O3697" s="18">
        <f xml:space="preserve"> ROUND((J3697-L3697)/86400, 0)</f>
        <v>20</v>
      </c>
      <c r="P3697" t="b">
        <v>0</v>
      </c>
      <c r="Q3697">
        <v>33</v>
      </c>
      <c r="R3697" s="14">
        <f>IFERROR(ROUND(E3697/Q3697,2), "N/A")</f>
        <v>121.36</v>
      </c>
      <c r="S3697" t="b">
        <v>1</v>
      </c>
      <c r="T3697" t="s">
        <v>8275</v>
      </c>
      <c r="U3697" t="s">
        <v>8276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s="12">
        <f>ROUND(E3698/D3698, 0)</f>
        <v>2</v>
      </c>
      <c r="G3698" t="s">
        <v>8218</v>
      </c>
      <c r="H3698" t="s">
        <v>8224</v>
      </c>
      <c r="I3698" t="s">
        <v>8246</v>
      </c>
      <c r="J3698">
        <v>1423838916</v>
      </c>
      <c r="K3698" s="9">
        <f>(J3698/86400) + DATE(1970,1,1)</f>
        <v>42048.617083333331</v>
      </c>
      <c r="L3698">
        <v>1418654916</v>
      </c>
      <c r="M3698" s="9">
        <f>(L3698/86400) + DATE(1970,1,1)</f>
        <v>41988.617083333331</v>
      </c>
      <c r="N3698" s="18">
        <f>YEAR(M3698)</f>
        <v>2014</v>
      </c>
      <c r="O3698" s="18">
        <f xml:space="preserve"> ROUND((J3698-L3698)/86400, 0)</f>
        <v>60</v>
      </c>
      <c r="P3698" t="b">
        <v>0</v>
      </c>
      <c r="Q3698">
        <v>78</v>
      </c>
      <c r="R3698" s="14">
        <f>IFERROR(ROUND(E3698/Q3698,2), "N/A")</f>
        <v>39.74</v>
      </c>
      <c r="S3698" t="b">
        <v>1</v>
      </c>
      <c r="T3698" t="s">
        <v>8275</v>
      </c>
      <c r="U3698" t="s">
        <v>8276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s="12">
        <f>ROUND(E3699/D3699, 0)</f>
        <v>1</v>
      </c>
      <c r="G3699" t="s">
        <v>8218</v>
      </c>
      <c r="H3699" t="s">
        <v>8224</v>
      </c>
      <c r="I3699" t="s">
        <v>8246</v>
      </c>
      <c r="J3699">
        <v>1462878648</v>
      </c>
      <c r="K3699" s="9">
        <f>(J3699/86400) + DATE(1970,1,1)</f>
        <v>42500.465833333335</v>
      </c>
      <c r="L3699">
        <v>1461064248</v>
      </c>
      <c r="M3699" s="9">
        <f>(L3699/86400) + DATE(1970,1,1)</f>
        <v>42479.465833333335</v>
      </c>
      <c r="N3699" s="18">
        <f>YEAR(M3699)</f>
        <v>2016</v>
      </c>
      <c r="O3699" s="18">
        <f xml:space="preserve"> ROUND((J3699-L3699)/86400, 0)</f>
        <v>21</v>
      </c>
      <c r="P3699" t="b">
        <v>0</v>
      </c>
      <c r="Q3699">
        <v>30</v>
      </c>
      <c r="R3699" s="14">
        <f>IFERROR(ROUND(E3699/Q3699,2), "N/A")</f>
        <v>72</v>
      </c>
      <c r="S3699" t="b">
        <v>1</v>
      </c>
      <c r="T3699" t="s">
        <v>8275</v>
      </c>
      <c r="U3699" t="s">
        <v>8276</v>
      </c>
    </row>
    <row r="3700" spans="1:21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s="12">
        <f>ROUND(E3700/D3700, 0)</f>
        <v>1</v>
      </c>
      <c r="G3700" t="s">
        <v>8218</v>
      </c>
      <c r="H3700" t="s">
        <v>8223</v>
      </c>
      <c r="I3700" t="s">
        <v>8245</v>
      </c>
      <c r="J3700">
        <v>1456946487</v>
      </c>
      <c r="K3700" s="9">
        <f>(J3700/86400) + DATE(1970,1,1)</f>
        <v>42431.806562500002</v>
      </c>
      <c r="L3700">
        <v>1454354487</v>
      </c>
      <c r="M3700" s="9">
        <f>(L3700/86400) + DATE(1970,1,1)</f>
        <v>42401.806562500002</v>
      </c>
      <c r="N3700" s="18">
        <f>YEAR(M3700)</f>
        <v>2016</v>
      </c>
      <c r="O3700" s="18">
        <f xml:space="preserve"> ROUND((J3700-L3700)/86400, 0)</f>
        <v>30</v>
      </c>
      <c r="P3700" t="b">
        <v>0</v>
      </c>
      <c r="Q3700">
        <v>136</v>
      </c>
      <c r="R3700" s="14">
        <f>IFERROR(ROUND(E3700/Q3700,2), "N/A")</f>
        <v>40.630000000000003</v>
      </c>
      <c r="S3700" t="b">
        <v>1</v>
      </c>
      <c r="T3700" t="s">
        <v>8275</v>
      </c>
      <c r="U3700" t="s">
        <v>8276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s="12">
        <f>ROUND(E3701/D3701, 0)</f>
        <v>1</v>
      </c>
      <c r="G3701" t="s">
        <v>8218</v>
      </c>
      <c r="H3701" t="s">
        <v>8223</v>
      </c>
      <c r="I3701" t="s">
        <v>8245</v>
      </c>
      <c r="J3701">
        <v>1413383216</v>
      </c>
      <c r="K3701" s="9">
        <f>(J3701/86400) + DATE(1970,1,1)</f>
        <v>41927.602037037039</v>
      </c>
      <c r="L3701">
        <v>1410791216</v>
      </c>
      <c r="M3701" s="9">
        <f>(L3701/86400) + DATE(1970,1,1)</f>
        <v>41897.602037037039</v>
      </c>
      <c r="N3701" s="18">
        <f>YEAR(M3701)</f>
        <v>2014</v>
      </c>
      <c r="O3701" s="18">
        <f xml:space="preserve"> ROUND((J3701-L3701)/86400, 0)</f>
        <v>30</v>
      </c>
      <c r="P3701" t="b">
        <v>0</v>
      </c>
      <c r="Q3701">
        <v>40</v>
      </c>
      <c r="R3701" s="14">
        <f>IFERROR(ROUND(E3701/Q3701,2), "N/A")</f>
        <v>63</v>
      </c>
      <c r="S3701" t="b">
        <v>1</v>
      </c>
      <c r="T3701" t="s">
        <v>8275</v>
      </c>
      <c r="U3701" t="s">
        <v>8276</v>
      </c>
    </row>
    <row r="3702" spans="1:21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s="12">
        <f>ROUND(E3702/D3702, 0)</f>
        <v>1</v>
      </c>
      <c r="G3702" t="s">
        <v>8218</v>
      </c>
      <c r="H3702" t="s">
        <v>8223</v>
      </c>
      <c r="I3702" t="s">
        <v>8245</v>
      </c>
      <c r="J3702">
        <v>1412092800</v>
      </c>
      <c r="K3702" s="9">
        <f>(J3702/86400) + DATE(1970,1,1)</f>
        <v>41912.666666666664</v>
      </c>
      <c r="L3702">
        <v>1409493800</v>
      </c>
      <c r="M3702" s="9">
        <f>(L3702/86400) + DATE(1970,1,1)</f>
        <v>41882.585648148146</v>
      </c>
      <c r="N3702" s="18">
        <f>YEAR(M3702)</f>
        <v>2014</v>
      </c>
      <c r="O3702" s="18">
        <f xml:space="preserve"> ROUND((J3702-L3702)/86400, 0)</f>
        <v>30</v>
      </c>
      <c r="P3702" t="b">
        <v>0</v>
      </c>
      <c r="Q3702">
        <v>18</v>
      </c>
      <c r="R3702" s="14">
        <f>IFERROR(ROUND(E3702/Q3702,2), "N/A")</f>
        <v>33.67</v>
      </c>
      <c r="S3702" t="b">
        <v>1</v>
      </c>
      <c r="T3702" t="s">
        <v>8275</v>
      </c>
      <c r="U3702" t="s">
        <v>8276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s="12">
        <f>ROUND(E3703/D3703, 0)</f>
        <v>1</v>
      </c>
      <c r="G3703" t="s">
        <v>8218</v>
      </c>
      <c r="H3703" t="s">
        <v>8224</v>
      </c>
      <c r="I3703" t="s">
        <v>8246</v>
      </c>
      <c r="J3703">
        <v>1433422793</v>
      </c>
      <c r="K3703" s="9">
        <f>(J3703/86400) + DATE(1970,1,1)</f>
        <v>42159.541585648149</v>
      </c>
      <c r="L3703">
        <v>1430830793</v>
      </c>
      <c r="M3703" s="9">
        <f>(L3703/86400) + DATE(1970,1,1)</f>
        <v>42129.541585648149</v>
      </c>
      <c r="N3703" s="18">
        <f>YEAR(M3703)</f>
        <v>2015</v>
      </c>
      <c r="O3703" s="18">
        <f xml:space="preserve"> ROUND((J3703-L3703)/86400, 0)</f>
        <v>30</v>
      </c>
      <c r="P3703" t="b">
        <v>0</v>
      </c>
      <c r="Q3703">
        <v>39</v>
      </c>
      <c r="R3703" s="14">
        <f>IFERROR(ROUND(E3703/Q3703,2), "N/A")</f>
        <v>38.590000000000003</v>
      </c>
      <c r="S3703" t="b">
        <v>1</v>
      </c>
      <c r="T3703" t="s">
        <v>8275</v>
      </c>
      <c r="U3703" t="s">
        <v>8276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s="12">
        <f>ROUND(E3704/D3704, 0)</f>
        <v>1</v>
      </c>
      <c r="G3704" t="s">
        <v>8218</v>
      </c>
      <c r="H3704" t="s">
        <v>8224</v>
      </c>
      <c r="I3704" t="s">
        <v>8246</v>
      </c>
      <c r="J3704">
        <v>1468191540</v>
      </c>
      <c r="K3704" s="9">
        <f>(J3704/86400) + DATE(1970,1,1)</f>
        <v>42561.957638888889</v>
      </c>
      <c r="L3704">
        <v>1464958484</v>
      </c>
      <c r="M3704" s="9">
        <f>(L3704/86400) + DATE(1970,1,1)</f>
        <v>42524.53800925926</v>
      </c>
      <c r="N3704" s="18">
        <f>YEAR(M3704)</f>
        <v>2016</v>
      </c>
      <c r="O3704" s="18">
        <f xml:space="preserve"> ROUND((J3704-L3704)/86400, 0)</f>
        <v>37</v>
      </c>
      <c r="P3704" t="b">
        <v>0</v>
      </c>
      <c r="Q3704">
        <v>21</v>
      </c>
      <c r="R3704" s="14">
        <f>IFERROR(ROUND(E3704/Q3704,2), "N/A")</f>
        <v>155.94999999999999</v>
      </c>
      <c r="S3704" t="b">
        <v>1</v>
      </c>
      <c r="T3704" t="s">
        <v>8275</v>
      </c>
      <c r="U3704" t="s">
        <v>8276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s="12">
        <f>ROUND(E3705/D3705, 0)</f>
        <v>1</v>
      </c>
      <c r="G3705" t="s">
        <v>8218</v>
      </c>
      <c r="H3705" t="s">
        <v>8223</v>
      </c>
      <c r="I3705" t="s">
        <v>8245</v>
      </c>
      <c r="J3705">
        <v>1471071540</v>
      </c>
      <c r="K3705" s="9">
        <f>(J3705/86400) + DATE(1970,1,1)</f>
        <v>42595.290972222225</v>
      </c>
      <c r="L3705">
        <v>1467720388</v>
      </c>
      <c r="M3705" s="9">
        <f>(L3705/86400) + DATE(1970,1,1)</f>
        <v>42556.504490740743</v>
      </c>
      <c r="N3705" s="18">
        <f>YEAR(M3705)</f>
        <v>2016</v>
      </c>
      <c r="O3705" s="18">
        <f xml:space="preserve"> ROUND((J3705-L3705)/86400, 0)</f>
        <v>39</v>
      </c>
      <c r="P3705" t="b">
        <v>0</v>
      </c>
      <c r="Q3705">
        <v>30</v>
      </c>
      <c r="R3705" s="14">
        <f>IFERROR(ROUND(E3705/Q3705,2), "N/A")</f>
        <v>43.2</v>
      </c>
      <c r="S3705" t="b">
        <v>1</v>
      </c>
      <c r="T3705" t="s">
        <v>8275</v>
      </c>
      <c r="U3705" t="s">
        <v>8276</v>
      </c>
    </row>
    <row r="3706" spans="1:21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s="12">
        <f>ROUND(E3706/D3706, 0)</f>
        <v>1</v>
      </c>
      <c r="G3706" t="s">
        <v>8218</v>
      </c>
      <c r="H3706" t="s">
        <v>8224</v>
      </c>
      <c r="I3706" t="s">
        <v>8246</v>
      </c>
      <c r="J3706">
        <v>1464712394</v>
      </c>
      <c r="K3706" s="9">
        <f>(J3706/86400) + DATE(1970,1,1)</f>
        <v>42521.689745370371</v>
      </c>
      <c r="L3706">
        <v>1459528394</v>
      </c>
      <c r="M3706" s="9">
        <f>(L3706/86400) + DATE(1970,1,1)</f>
        <v>42461.689745370371</v>
      </c>
      <c r="N3706" s="18">
        <f>YEAR(M3706)</f>
        <v>2016</v>
      </c>
      <c r="O3706" s="18">
        <f xml:space="preserve"> ROUND((J3706-L3706)/86400, 0)</f>
        <v>60</v>
      </c>
      <c r="P3706" t="b">
        <v>0</v>
      </c>
      <c r="Q3706">
        <v>27</v>
      </c>
      <c r="R3706" s="14">
        <f>IFERROR(ROUND(E3706/Q3706,2), "N/A")</f>
        <v>15.15</v>
      </c>
      <c r="S3706" t="b">
        <v>1</v>
      </c>
      <c r="T3706" t="s">
        <v>8275</v>
      </c>
      <c r="U3706" t="s">
        <v>8276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s="12">
        <f>ROUND(E3707/D3707, 0)</f>
        <v>1</v>
      </c>
      <c r="G3707" t="s">
        <v>8218</v>
      </c>
      <c r="H3707" t="s">
        <v>8223</v>
      </c>
      <c r="I3707" t="s">
        <v>8245</v>
      </c>
      <c r="J3707">
        <v>1403546400</v>
      </c>
      <c r="K3707" s="9">
        <f>(J3707/86400) + DATE(1970,1,1)</f>
        <v>41813.75</v>
      </c>
      <c r="L3707">
        <v>1401714114</v>
      </c>
      <c r="M3707" s="9">
        <f>(L3707/86400) + DATE(1970,1,1)</f>
        <v>41792.542986111112</v>
      </c>
      <c r="N3707" s="18">
        <f>YEAR(M3707)</f>
        <v>2014</v>
      </c>
      <c r="O3707" s="18">
        <f xml:space="preserve"> ROUND((J3707-L3707)/86400, 0)</f>
        <v>21</v>
      </c>
      <c r="P3707" t="b">
        <v>0</v>
      </c>
      <c r="Q3707">
        <v>35</v>
      </c>
      <c r="R3707" s="14">
        <f>IFERROR(ROUND(E3707/Q3707,2), "N/A")</f>
        <v>83.57</v>
      </c>
      <c r="S3707" t="b">
        <v>1</v>
      </c>
      <c r="T3707" t="s">
        <v>8275</v>
      </c>
      <c r="U3707" t="s">
        <v>8276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s="12">
        <f>ROUND(E3708/D3708, 0)</f>
        <v>1</v>
      </c>
      <c r="G3708" t="s">
        <v>8218</v>
      </c>
      <c r="H3708" t="s">
        <v>8223</v>
      </c>
      <c r="I3708" t="s">
        <v>8245</v>
      </c>
      <c r="J3708">
        <v>1410558949</v>
      </c>
      <c r="K3708" s="9">
        <f>(J3708/86400) + DATE(1970,1,1)</f>
        <v>41894.913761574076</v>
      </c>
      <c r="L3708">
        <v>1409262949</v>
      </c>
      <c r="M3708" s="9">
        <f>(L3708/86400) + DATE(1970,1,1)</f>
        <v>41879.913761574076</v>
      </c>
      <c r="N3708" s="18">
        <f>YEAR(M3708)</f>
        <v>2014</v>
      </c>
      <c r="O3708" s="18">
        <f xml:space="preserve"> ROUND((J3708-L3708)/86400, 0)</f>
        <v>15</v>
      </c>
      <c r="P3708" t="b">
        <v>0</v>
      </c>
      <c r="Q3708">
        <v>13</v>
      </c>
      <c r="R3708" s="14">
        <f>IFERROR(ROUND(E3708/Q3708,2), "N/A")</f>
        <v>140</v>
      </c>
      <c r="S3708" t="b">
        <v>1</v>
      </c>
      <c r="T3708" t="s">
        <v>8275</v>
      </c>
      <c r="U3708" t="s">
        <v>8276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s="12">
        <f>ROUND(E3709/D3709, 0)</f>
        <v>2</v>
      </c>
      <c r="G3709" t="s">
        <v>8218</v>
      </c>
      <c r="H3709" t="s">
        <v>8223</v>
      </c>
      <c r="I3709" t="s">
        <v>8245</v>
      </c>
      <c r="J3709">
        <v>1469165160</v>
      </c>
      <c r="K3709" s="9">
        <f>(J3709/86400) + DATE(1970,1,1)</f>
        <v>42573.226388888885</v>
      </c>
      <c r="L3709">
        <v>1467335378</v>
      </c>
      <c r="M3709" s="9">
        <f>(L3709/86400) + DATE(1970,1,1)</f>
        <v>42552.048356481479</v>
      </c>
      <c r="N3709" s="18">
        <f>YEAR(M3709)</f>
        <v>2016</v>
      </c>
      <c r="O3709" s="18">
        <f xml:space="preserve"> ROUND((J3709-L3709)/86400, 0)</f>
        <v>21</v>
      </c>
      <c r="P3709" t="b">
        <v>0</v>
      </c>
      <c r="Q3709">
        <v>23</v>
      </c>
      <c r="R3709" s="14">
        <f>IFERROR(ROUND(E3709/Q3709,2), "N/A")</f>
        <v>80.87</v>
      </c>
      <c r="S3709" t="b">
        <v>1</v>
      </c>
      <c r="T3709" t="s">
        <v>8275</v>
      </c>
      <c r="U3709" t="s">
        <v>8276</v>
      </c>
    </row>
    <row r="3710" spans="1:21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s="12">
        <f>ROUND(E3710/D3710, 0)</f>
        <v>3</v>
      </c>
      <c r="G3710" t="s">
        <v>8218</v>
      </c>
      <c r="H3710" t="s">
        <v>8223</v>
      </c>
      <c r="I3710" t="s">
        <v>8245</v>
      </c>
      <c r="J3710">
        <v>1404444286</v>
      </c>
      <c r="K3710" s="9">
        <f>(J3710/86400) + DATE(1970,1,1)</f>
        <v>41824.142199074078</v>
      </c>
      <c r="L3710">
        <v>1403234686</v>
      </c>
      <c r="M3710" s="9">
        <f>(L3710/86400) + DATE(1970,1,1)</f>
        <v>41810.142199074078</v>
      </c>
      <c r="N3710" s="18">
        <f>YEAR(M3710)</f>
        <v>2014</v>
      </c>
      <c r="O3710" s="18">
        <f xml:space="preserve"> ROUND((J3710-L3710)/86400, 0)</f>
        <v>14</v>
      </c>
      <c r="P3710" t="b">
        <v>0</v>
      </c>
      <c r="Q3710">
        <v>39</v>
      </c>
      <c r="R3710" s="14">
        <f>IFERROR(ROUND(E3710/Q3710,2), "N/A")</f>
        <v>53.85</v>
      </c>
      <c r="S3710" t="b">
        <v>1</v>
      </c>
      <c r="T3710" t="s">
        <v>8275</v>
      </c>
      <c r="U3710" t="s">
        <v>8276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s="12">
        <f>ROUND(E3711/D3711, 0)</f>
        <v>1</v>
      </c>
      <c r="G3711" t="s">
        <v>8218</v>
      </c>
      <c r="H3711" t="s">
        <v>8224</v>
      </c>
      <c r="I3711" t="s">
        <v>8246</v>
      </c>
      <c r="J3711">
        <v>1403715546</v>
      </c>
      <c r="K3711" s="9">
        <f>(J3711/86400) + DATE(1970,1,1)</f>
        <v>41815.707708333335</v>
      </c>
      <c r="L3711">
        <v>1401123546</v>
      </c>
      <c r="M3711" s="9">
        <f>(L3711/86400) + DATE(1970,1,1)</f>
        <v>41785.707708333335</v>
      </c>
      <c r="N3711" s="18">
        <f>YEAR(M3711)</f>
        <v>2014</v>
      </c>
      <c r="O3711" s="18">
        <f xml:space="preserve"> ROUND((J3711-L3711)/86400, 0)</f>
        <v>30</v>
      </c>
      <c r="P3711" t="b">
        <v>0</v>
      </c>
      <c r="Q3711">
        <v>35</v>
      </c>
      <c r="R3711" s="14">
        <f>IFERROR(ROUND(E3711/Q3711,2), "N/A")</f>
        <v>30.93</v>
      </c>
      <c r="S3711" t="b">
        <v>1</v>
      </c>
      <c r="T3711" t="s">
        <v>8275</v>
      </c>
      <c r="U3711" t="s">
        <v>8276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s="12">
        <f>ROUND(E3712/D3712, 0)</f>
        <v>1</v>
      </c>
      <c r="G3712" t="s">
        <v>8218</v>
      </c>
      <c r="H3712" t="s">
        <v>8223</v>
      </c>
      <c r="I3712" t="s">
        <v>8245</v>
      </c>
      <c r="J3712">
        <v>1428068988</v>
      </c>
      <c r="K3712" s="9">
        <f>(J3712/86400) + DATE(1970,1,1)</f>
        <v>42097.576249999998</v>
      </c>
      <c r="L3712">
        <v>1425908988</v>
      </c>
      <c r="M3712" s="9">
        <f>(L3712/86400) + DATE(1970,1,1)</f>
        <v>42072.576249999998</v>
      </c>
      <c r="N3712" s="18">
        <f>YEAR(M3712)</f>
        <v>2015</v>
      </c>
      <c r="O3712" s="18">
        <f xml:space="preserve"> ROUND((J3712-L3712)/86400, 0)</f>
        <v>25</v>
      </c>
      <c r="P3712" t="b">
        <v>0</v>
      </c>
      <c r="Q3712">
        <v>27</v>
      </c>
      <c r="R3712" s="14">
        <f>IFERROR(ROUND(E3712/Q3712,2), "N/A")</f>
        <v>67.959999999999994</v>
      </c>
      <c r="S3712" t="b">
        <v>1</v>
      </c>
      <c r="T3712" t="s">
        <v>8275</v>
      </c>
      <c r="U3712" t="s">
        <v>8276</v>
      </c>
    </row>
    <row r="3713" spans="1:21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s="12">
        <f>ROUND(E3713/D3713, 0)</f>
        <v>1</v>
      </c>
      <c r="G3713" t="s">
        <v>8218</v>
      </c>
      <c r="H3713" t="s">
        <v>8223</v>
      </c>
      <c r="I3713" t="s">
        <v>8245</v>
      </c>
      <c r="J3713">
        <v>1402848000</v>
      </c>
      <c r="K3713" s="9">
        <f>(J3713/86400) + DATE(1970,1,1)</f>
        <v>41805.666666666664</v>
      </c>
      <c r="L3713">
        <v>1400606573</v>
      </c>
      <c r="M3713" s="9">
        <f>(L3713/86400) + DATE(1970,1,1)</f>
        <v>41779.724224537036</v>
      </c>
      <c r="N3713" s="18">
        <f>YEAR(M3713)</f>
        <v>2014</v>
      </c>
      <c r="O3713" s="18">
        <f xml:space="preserve"> ROUND((J3713-L3713)/86400, 0)</f>
        <v>26</v>
      </c>
      <c r="P3713" t="b">
        <v>0</v>
      </c>
      <c r="Q3713">
        <v>21</v>
      </c>
      <c r="R3713" s="14">
        <f>IFERROR(ROUND(E3713/Q3713,2), "N/A")</f>
        <v>27.14</v>
      </c>
      <c r="S3713" t="b">
        <v>1</v>
      </c>
      <c r="T3713" t="s">
        <v>8275</v>
      </c>
      <c r="U3713" t="s">
        <v>8276</v>
      </c>
    </row>
    <row r="3714" spans="1:21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s="12">
        <f>ROUND(E3714/D3714, 0)</f>
        <v>2</v>
      </c>
      <c r="G3714" t="s">
        <v>8218</v>
      </c>
      <c r="H3714" t="s">
        <v>8223</v>
      </c>
      <c r="I3714" t="s">
        <v>8245</v>
      </c>
      <c r="J3714">
        <v>1433055540</v>
      </c>
      <c r="K3714" s="9">
        <f>(J3714/86400) + DATE(1970,1,1)</f>
        <v>42155.290972222225</v>
      </c>
      <c r="L3714">
        <v>1431230867</v>
      </c>
      <c r="M3714" s="9">
        <f>(L3714/86400) + DATE(1970,1,1)</f>
        <v>42134.172071759254</v>
      </c>
      <c r="N3714" s="18">
        <f>YEAR(M3714)</f>
        <v>2015</v>
      </c>
      <c r="O3714" s="18">
        <f xml:space="preserve"> ROUND((J3714-L3714)/86400, 0)</f>
        <v>21</v>
      </c>
      <c r="P3714" t="b">
        <v>0</v>
      </c>
      <c r="Q3714">
        <v>104</v>
      </c>
      <c r="R3714" s="14">
        <f>IFERROR(ROUND(E3714/Q3714,2), "N/A")</f>
        <v>110.87</v>
      </c>
      <c r="S3714" t="b">
        <v>1</v>
      </c>
      <c r="T3714" t="s">
        <v>8275</v>
      </c>
      <c r="U3714" t="s">
        <v>8276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s="12">
        <f>ROUND(E3715/D3715, 0)</f>
        <v>1</v>
      </c>
      <c r="G3715" t="s">
        <v>8218</v>
      </c>
      <c r="H3715" t="s">
        <v>8223</v>
      </c>
      <c r="I3715" t="s">
        <v>8245</v>
      </c>
      <c r="J3715">
        <v>1465062166</v>
      </c>
      <c r="K3715" s="9">
        <f>(J3715/86400) + DATE(1970,1,1)</f>
        <v>42525.738032407404</v>
      </c>
      <c r="L3715">
        <v>1463334166</v>
      </c>
      <c r="M3715" s="9">
        <f>(L3715/86400) + DATE(1970,1,1)</f>
        <v>42505.738032407404</v>
      </c>
      <c r="N3715" s="18">
        <f>YEAR(M3715)</f>
        <v>2016</v>
      </c>
      <c r="O3715" s="18">
        <f xml:space="preserve"> ROUND((J3715-L3715)/86400, 0)</f>
        <v>20</v>
      </c>
      <c r="P3715" t="b">
        <v>0</v>
      </c>
      <c r="Q3715">
        <v>19</v>
      </c>
      <c r="R3715" s="14">
        <f>IFERROR(ROUND(E3715/Q3715,2), "N/A")</f>
        <v>106.84</v>
      </c>
      <c r="S3715" t="b">
        <v>1</v>
      </c>
      <c r="T3715" t="s">
        <v>8275</v>
      </c>
      <c r="U3715" t="s">
        <v>8276</v>
      </c>
    </row>
    <row r="3716" spans="1:21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s="12">
        <f>ROUND(E3716/D3716, 0)</f>
        <v>1</v>
      </c>
      <c r="G3716" t="s">
        <v>8218</v>
      </c>
      <c r="H3716" t="s">
        <v>8223</v>
      </c>
      <c r="I3716" t="s">
        <v>8245</v>
      </c>
      <c r="J3716">
        <v>1432612740</v>
      </c>
      <c r="K3716" s="9">
        <f>(J3716/86400) + DATE(1970,1,1)</f>
        <v>42150.165972222225</v>
      </c>
      <c r="L3716">
        <v>1429881667</v>
      </c>
      <c r="M3716" s="9">
        <f>(L3716/86400) + DATE(1970,1,1)</f>
        <v>42118.556331018517</v>
      </c>
      <c r="N3716" s="18">
        <f>YEAR(M3716)</f>
        <v>2015</v>
      </c>
      <c r="O3716" s="18">
        <f xml:space="preserve"> ROUND((J3716-L3716)/86400, 0)</f>
        <v>32</v>
      </c>
      <c r="P3716" t="b">
        <v>0</v>
      </c>
      <c r="Q3716">
        <v>97</v>
      </c>
      <c r="R3716" s="14">
        <f>IFERROR(ROUND(E3716/Q3716,2), "N/A")</f>
        <v>105.52</v>
      </c>
      <c r="S3716" t="b">
        <v>1</v>
      </c>
      <c r="T3716" t="s">
        <v>8275</v>
      </c>
      <c r="U3716" t="s">
        <v>8276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s="12">
        <f>ROUND(E3717/D3717, 0)</f>
        <v>1</v>
      </c>
      <c r="G3717" t="s">
        <v>8218</v>
      </c>
      <c r="H3717" t="s">
        <v>8224</v>
      </c>
      <c r="I3717" t="s">
        <v>8246</v>
      </c>
      <c r="J3717">
        <v>1427806320</v>
      </c>
      <c r="K3717" s="9">
        <f>(J3717/86400) + DATE(1970,1,1)</f>
        <v>42094.536111111112</v>
      </c>
      <c r="L3717">
        <v>1422834819</v>
      </c>
      <c r="M3717" s="9">
        <f>(L3717/86400) + DATE(1970,1,1)</f>
        <v>42036.995590277773</v>
      </c>
      <c r="N3717" s="18">
        <f>YEAR(M3717)</f>
        <v>2015</v>
      </c>
      <c r="O3717" s="18">
        <f xml:space="preserve"> ROUND((J3717-L3717)/86400, 0)</f>
        <v>58</v>
      </c>
      <c r="P3717" t="b">
        <v>0</v>
      </c>
      <c r="Q3717">
        <v>27</v>
      </c>
      <c r="R3717" s="14">
        <f>IFERROR(ROUND(E3717/Q3717,2), "N/A")</f>
        <v>132.96</v>
      </c>
      <c r="S3717" t="b">
        <v>1</v>
      </c>
      <c r="T3717" t="s">
        <v>8275</v>
      </c>
      <c r="U3717" t="s">
        <v>8276</v>
      </c>
    </row>
    <row r="3718" spans="1:21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s="12">
        <f>ROUND(E3718/D3718, 0)</f>
        <v>2</v>
      </c>
      <c r="G3718" t="s">
        <v>8218</v>
      </c>
      <c r="H3718" t="s">
        <v>8223</v>
      </c>
      <c r="I3718" t="s">
        <v>8245</v>
      </c>
      <c r="J3718">
        <v>1453411109</v>
      </c>
      <c r="K3718" s="9">
        <f>(J3718/86400) + DATE(1970,1,1)</f>
        <v>42390.887835648144</v>
      </c>
      <c r="L3718">
        <v>1450819109</v>
      </c>
      <c r="M3718" s="9">
        <f>(L3718/86400) + DATE(1970,1,1)</f>
        <v>42360.887835648144</v>
      </c>
      <c r="N3718" s="18">
        <f>YEAR(M3718)</f>
        <v>2015</v>
      </c>
      <c r="O3718" s="18">
        <f xml:space="preserve"> ROUND((J3718-L3718)/86400, 0)</f>
        <v>30</v>
      </c>
      <c r="P3718" t="b">
        <v>0</v>
      </c>
      <c r="Q3718">
        <v>24</v>
      </c>
      <c r="R3718" s="14">
        <f>IFERROR(ROUND(E3718/Q3718,2), "N/A")</f>
        <v>51.92</v>
      </c>
      <c r="S3718" t="b">
        <v>1</v>
      </c>
      <c r="T3718" t="s">
        <v>8275</v>
      </c>
      <c r="U3718" t="s">
        <v>8276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s="12">
        <f>ROUND(E3719/D3719, 0)</f>
        <v>1</v>
      </c>
      <c r="G3719" t="s">
        <v>8218</v>
      </c>
      <c r="H3719" t="s">
        <v>8224</v>
      </c>
      <c r="I3719" t="s">
        <v>8246</v>
      </c>
      <c r="J3719">
        <v>1431204449</v>
      </c>
      <c r="K3719" s="9">
        <f>(J3719/86400) + DATE(1970,1,1)</f>
        <v>42133.866307870368</v>
      </c>
      <c r="L3719">
        <v>1428526049</v>
      </c>
      <c r="M3719" s="9">
        <f>(L3719/86400) + DATE(1970,1,1)</f>
        <v>42102.866307870368</v>
      </c>
      <c r="N3719" s="18">
        <f>YEAR(M3719)</f>
        <v>2015</v>
      </c>
      <c r="O3719" s="18">
        <f xml:space="preserve"> ROUND((J3719-L3719)/86400, 0)</f>
        <v>31</v>
      </c>
      <c r="P3719" t="b">
        <v>0</v>
      </c>
      <c r="Q3719">
        <v>13</v>
      </c>
      <c r="R3719" s="14">
        <f>IFERROR(ROUND(E3719/Q3719,2), "N/A")</f>
        <v>310</v>
      </c>
      <c r="S3719" t="b">
        <v>1</v>
      </c>
      <c r="T3719" t="s">
        <v>8275</v>
      </c>
      <c r="U3719" t="s">
        <v>8276</v>
      </c>
    </row>
    <row r="3720" spans="1:21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s="12">
        <f>ROUND(E3720/D3720, 0)</f>
        <v>2</v>
      </c>
      <c r="G3720" t="s">
        <v>8218</v>
      </c>
      <c r="H3720" t="s">
        <v>8224</v>
      </c>
      <c r="I3720" t="s">
        <v>8246</v>
      </c>
      <c r="J3720">
        <v>1425057075</v>
      </c>
      <c r="K3720" s="9">
        <f>(J3720/86400) + DATE(1970,1,1)</f>
        <v>42062.716145833328</v>
      </c>
      <c r="L3720">
        <v>1422465075</v>
      </c>
      <c r="M3720" s="9">
        <f>(L3720/86400) + DATE(1970,1,1)</f>
        <v>42032.716145833328</v>
      </c>
      <c r="N3720" s="18">
        <f>YEAR(M3720)</f>
        <v>2015</v>
      </c>
      <c r="O3720" s="18">
        <f xml:space="preserve"> ROUND((J3720-L3720)/86400, 0)</f>
        <v>30</v>
      </c>
      <c r="P3720" t="b">
        <v>0</v>
      </c>
      <c r="Q3720">
        <v>46</v>
      </c>
      <c r="R3720" s="14">
        <f>IFERROR(ROUND(E3720/Q3720,2), "N/A")</f>
        <v>26.02</v>
      </c>
      <c r="S3720" t="b">
        <v>1</v>
      </c>
      <c r="T3720" t="s">
        <v>8275</v>
      </c>
      <c r="U3720" t="s">
        <v>8276</v>
      </c>
    </row>
    <row r="3721" spans="1:21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s="12">
        <f>ROUND(E3721/D3721, 0)</f>
        <v>2</v>
      </c>
      <c r="G3721" t="s">
        <v>8218</v>
      </c>
      <c r="H3721" t="s">
        <v>8224</v>
      </c>
      <c r="I3721" t="s">
        <v>8246</v>
      </c>
      <c r="J3721">
        <v>1434994266</v>
      </c>
      <c r="K3721" s="9">
        <f>(J3721/86400) + DATE(1970,1,1)</f>
        <v>42177.729930555557</v>
      </c>
      <c r="L3721">
        <v>1432402266</v>
      </c>
      <c r="M3721" s="9">
        <f>(L3721/86400) + DATE(1970,1,1)</f>
        <v>42147.729930555557</v>
      </c>
      <c r="N3721" s="18">
        <f>YEAR(M3721)</f>
        <v>2015</v>
      </c>
      <c r="O3721" s="18">
        <f xml:space="preserve"> ROUND((J3721-L3721)/86400, 0)</f>
        <v>30</v>
      </c>
      <c r="P3721" t="b">
        <v>0</v>
      </c>
      <c r="Q3721">
        <v>4</v>
      </c>
      <c r="R3721" s="14">
        <f>IFERROR(ROUND(E3721/Q3721,2), "N/A")</f>
        <v>105</v>
      </c>
      <c r="S3721" t="b">
        <v>1</v>
      </c>
      <c r="T3721" t="s">
        <v>8275</v>
      </c>
      <c r="U3721" t="s">
        <v>8276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s="12">
        <f>ROUND(E3722/D3722, 0)</f>
        <v>1</v>
      </c>
      <c r="G3722" t="s">
        <v>8218</v>
      </c>
      <c r="H3722" t="s">
        <v>8223</v>
      </c>
      <c r="I3722" t="s">
        <v>8245</v>
      </c>
      <c r="J3722">
        <v>1435881006</v>
      </c>
      <c r="K3722" s="9">
        <f>(J3722/86400) + DATE(1970,1,1)</f>
        <v>42187.993125000001</v>
      </c>
      <c r="L3722">
        <v>1433980206</v>
      </c>
      <c r="M3722" s="9">
        <f>(L3722/86400) + DATE(1970,1,1)</f>
        <v>42165.993125000001</v>
      </c>
      <c r="N3722" s="18">
        <f>YEAR(M3722)</f>
        <v>2015</v>
      </c>
      <c r="O3722" s="18">
        <f xml:space="preserve"> ROUND((J3722-L3722)/86400, 0)</f>
        <v>22</v>
      </c>
      <c r="P3722" t="b">
        <v>0</v>
      </c>
      <c r="Q3722">
        <v>40</v>
      </c>
      <c r="R3722" s="14">
        <f>IFERROR(ROUND(E3722/Q3722,2), "N/A")</f>
        <v>86.23</v>
      </c>
      <c r="S3722" t="b">
        <v>1</v>
      </c>
      <c r="T3722" t="s">
        <v>8275</v>
      </c>
      <c r="U3722" t="s">
        <v>8276</v>
      </c>
    </row>
    <row r="3723" spans="1:21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s="12">
        <f>ROUND(E3723/D3723, 0)</f>
        <v>1</v>
      </c>
      <c r="G3723" t="s">
        <v>8218</v>
      </c>
      <c r="H3723" t="s">
        <v>8223</v>
      </c>
      <c r="I3723" t="s">
        <v>8245</v>
      </c>
      <c r="J3723">
        <v>1415230084</v>
      </c>
      <c r="K3723" s="9">
        <f>(J3723/86400) + DATE(1970,1,1)</f>
        <v>41948.977824074071</v>
      </c>
      <c r="L3723">
        <v>1413412084</v>
      </c>
      <c r="M3723" s="9">
        <f>(L3723/86400) + DATE(1970,1,1)</f>
        <v>41927.936157407406</v>
      </c>
      <c r="N3723" s="18">
        <f>YEAR(M3723)</f>
        <v>2014</v>
      </c>
      <c r="O3723" s="18">
        <f xml:space="preserve"> ROUND((J3723-L3723)/86400, 0)</f>
        <v>21</v>
      </c>
      <c r="P3723" t="b">
        <v>0</v>
      </c>
      <c r="Q3723">
        <v>44</v>
      </c>
      <c r="R3723" s="14">
        <f>IFERROR(ROUND(E3723/Q3723,2), "N/A")</f>
        <v>114.55</v>
      </c>
      <c r="S3723" t="b">
        <v>1</v>
      </c>
      <c r="T3723" t="s">
        <v>8275</v>
      </c>
      <c r="U3723" t="s">
        <v>8276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s="12">
        <f>ROUND(E3724/D3724, 0)</f>
        <v>1</v>
      </c>
      <c r="G3724" t="s">
        <v>8218</v>
      </c>
      <c r="H3724" t="s">
        <v>8228</v>
      </c>
      <c r="I3724" t="s">
        <v>8250</v>
      </c>
      <c r="J3724">
        <v>1455231540</v>
      </c>
      <c r="K3724" s="9">
        <f>(J3724/86400) + DATE(1970,1,1)</f>
        <v>42411.957638888889</v>
      </c>
      <c r="L3724">
        <v>1452614847</v>
      </c>
      <c r="M3724" s="9">
        <f>(L3724/86400) + DATE(1970,1,1)</f>
        <v>42381.671840277777</v>
      </c>
      <c r="N3724" s="18">
        <f>YEAR(M3724)</f>
        <v>2016</v>
      </c>
      <c r="O3724" s="18">
        <f xml:space="preserve"> ROUND((J3724-L3724)/86400, 0)</f>
        <v>30</v>
      </c>
      <c r="P3724" t="b">
        <v>0</v>
      </c>
      <c r="Q3724">
        <v>35</v>
      </c>
      <c r="R3724" s="14">
        <f>IFERROR(ROUND(E3724/Q3724,2), "N/A")</f>
        <v>47.66</v>
      </c>
      <c r="S3724" t="b">
        <v>1</v>
      </c>
      <c r="T3724" t="s">
        <v>8275</v>
      </c>
      <c r="U3724" t="s">
        <v>8276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s="12">
        <f>ROUND(E3725/D3725, 0)</f>
        <v>1</v>
      </c>
      <c r="G3725" t="s">
        <v>8218</v>
      </c>
      <c r="H3725" t="s">
        <v>8224</v>
      </c>
      <c r="I3725" t="s">
        <v>8246</v>
      </c>
      <c r="J3725">
        <v>1417374262</v>
      </c>
      <c r="K3725" s="9">
        <f>(J3725/86400) + DATE(1970,1,1)</f>
        <v>41973.794699074075</v>
      </c>
      <c r="L3725">
        <v>1414778662</v>
      </c>
      <c r="M3725" s="9">
        <f>(L3725/86400) + DATE(1970,1,1)</f>
        <v>41943.753032407403</v>
      </c>
      <c r="N3725" s="18">
        <f>YEAR(M3725)</f>
        <v>2014</v>
      </c>
      <c r="O3725" s="18">
        <f xml:space="preserve"> ROUND((J3725-L3725)/86400, 0)</f>
        <v>30</v>
      </c>
      <c r="P3725" t="b">
        <v>0</v>
      </c>
      <c r="Q3725">
        <v>63</v>
      </c>
      <c r="R3725" s="14">
        <f>IFERROR(ROUND(E3725/Q3725,2), "N/A")</f>
        <v>72.89</v>
      </c>
      <c r="S3725" t="b">
        <v>1</v>
      </c>
      <c r="T3725" t="s">
        <v>8275</v>
      </c>
      <c r="U3725" t="s">
        <v>8276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s="12">
        <f>ROUND(E3726/D3726, 0)</f>
        <v>1</v>
      </c>
      <c r="G3726" t="s">
        <v>8218</v>
      </c>
      <c r="H3726" t="s">
        <v>8224</v>
      </c>
      <c r="I3726" t="s">
        <v>8246</v>
      </c>
      <c r="J3726">
        <v>1462402800</v>
      </c>
      <c r="K3726" s="9">
        <f>(J3726/86400) + DATE(1970,1,1)</f>
        <v>42494.958333333328</v>
      </c>
      <c r="L3726">
        <v>1459856860</v>
      </c>
      <c r="M3726" s="9">
        <f>(L3726/86400) + DATE(1970,1,1)</f>
        <v>42465.491435185184</v>
      </c>
      <c r="N3726" s="18">
        <f>YEAR(M3726)</f>
        <v>2016</v>
      </c>
      <c r="O3726" s="18">
        <f xml:space="preserve"> ROUND((J3726-L3726)/86400, 0)</f>
        <v>29</v>
      </c>
      <c r="P3726" t="b">
        <v>0</v>
      </c>
      <c r="Q3726">
        <v>89</v>
      </c>
      <c r="R3726" s="14">
        <f>IFERROR(ROUND(E3726/Q3726,2), "N/A")</f>
        <v>49.55</v>
      </c>
      <c r="S3726" t="b">
        <v>1</v>
      </c>
      <c r="T3726" t="s">
        <v>8275</v>
      </c>
      <c r="U3726" t="s">
        <v>8276</v>
      </c>
    </row>
    <row r="3727" spans="1:21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s="12">
        <f>ROUND(E3727/D3727, 0)</f>
        <v>1</v>
      </c>
      <c r="G3727" t="s">
        <v>8218</v>
      </c>
      <c r="H3727" t="s">
        <v>8224</v>
      </c>
      <c r="I3727" t="s">
        <v>8246</v>
      </c>
      <c r="J3727">
        <v>1455831000</v>
      </c>
      <c r="K3727" s="9">
        <f>(J3727/86400) + DATE(1970,1,1)</f>
        <v>42418.895833333328</v>
      </c>
      <c r="L3727">
        <v>1454366467</v>
      </c>
      <c r="M3727" s="9">
        <f>(L3727/86400) + DATE(1970,1,1)</f>
        <v>42401.945219907408</v>
      </c>
      <c r="N3727" s="18">
        <f>YEAR(M3727)</f>
        <v>2016</v>
      </c>
      <c r="O3727" s="18">
        <f xml:space="preserve"> ROUND((J3727-L3727)/86400, 0)</f>
        <v>17</v>
      </c>
      <c r="P3727" t="b">
        <v>0</v>
      </c>
      <c r="Q3727">
        <v>15</v>
      </c>
      <c r="R3727" s="14">
        <f>IFERROR(ROUND(E3727/Q3727,2), "N/A")</f>
        <v>25.4</v>
      </c>
      <c r="S3727" t="b">
        <v>1</v>
      </c>
      <c r="T3727" t="s">
        <v>8275</v>
      </c>
      <c r="U3727" t="s">
        <v>8276</v>
      </c>
    </row>
    <row r="3728" spans="1:21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s="12">
        <f>ROUND(E3728/D3728, 0)</f>
        <v>3</v>
      </c>
      <c r="G3728" t="s">
        <v>8218</v>
      </c>
      <c r="H3728" t="s">
        <v>8223</v>
      </c>
      <c r="I3728" t="s">
        <v>8245</v>
      </c>
      <c r="J3728">
        <v>1461963600</v>
      </c>
      <c r="K3728" s="9">
        <f>(J3728/86400) + DATE(1970,1,1)</f>
        <v>42489.875</v>
      </c>
      <c r="L3728">
        <v>1459567371</v>
      </c>
      <c r="M3728" s="9">
        <f>(L3728/86400) + DATE(1970,1,1)</f>
        <v>42462.140868055554</v>
      </c>
      <c r="N3728" s="18">
        <f>YEAR(M3728)</f>
        <v>2016</v>
      </c>
      <c r="O3728" s="18">
        <f xml:space="preserve"> ROUND((J3728-L3728)/86400, 0)</f>
        <v>28</v>
      </c>
      <c r="P3728" t="b">
        <v>0</v>
      </c>
      <c r="Q3728">
        <v>46</v>
      </c>
      <c r="R3728" s="14">
        <f>IFERROR(ROUND(E3728/Q3728,2), "N/A")</f>
        <v>62.59</v>
      </c>
      <c r="S3728" t="b">
        <v>1</v>
      </c>
      <c r="T3728" t="s">
        <v>8275</v>
      </c>
      <c r="U3728" t="s">
        <v>8276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s="12">
        <f>ROUND(E3729/D3729, 0)</f>
        <v>1</v>
      </c>
      <c r="G3729" t="s">
        <v>8218</v>
      </c>
      <c r="H3729" t="s">
        <v>8223</v>
      </c>
      <c r="I3729" t="s">
        <v>8245</v>
      </c>
      <c r="J3729">
        <v>1476939300</v>
      </c>
      <c r="K3729" s="9">
        <f>(J3729/86400) + DATE(1970,1,1)</f>
        <v>42663.204861111109</v>
      </c>
      <c r="L3729">
        <v>1474273294</v>
      </c>
      <c r="M3729" s="9">
        <f>(L3729/86400) + DATE(1970,1,1)</f>
        <v>42632.348310185189</v>
      </c>
      <c r="N3729" s="18">
        <f>YEAR(M3729)</f>
        <v>2016</v>
      </c>
      <c r="O3729" s="18">
        <f xml:space="preserve"> ROUND((J3729-L3729)/86400, 0)</f>
        <v>31</v>
      </c>
      <c r="P3729" t="b">
        <v>0</v>
      </c>
      <c r="Q3729">
        <v>33</v>
      </c>
      <c r="R3729" s="14">
        <f>IFERROR(ROUND(E3729/Q3729,2), "N/A")</f>
        <v>61.06</v>
      </c>
      <c r="S3729" t="b">
        <v>1</v>
      </c>
      <c r="T3729" t="s">
        <v>8275</v>
      </c>
      <c r="U3729" t="s">
        <v>8276</v>
      </c>
    </row>
    <row r="3730" spans="1:21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s="12">
        <f>ROUND(E3730/D3730, 0)</f>
        <v>0</v>
      </c>
      <c r="G3730" t="s">
        <v>8220</v>
      </c>
      <c r="H3730" t="s">
        <v>8223</v>
      </c>
      <c r="I3730" t="s">
        <v>8245</v>
      </c>
      <c r="J3730">
        <v>1439957176</v>
      </c>
      <c r="K3730" s="9">
        <f>(J3730/86400) + DATE(1970,1,1)</f>
        <v>42235.171018518522</v>
      </c>
      <c r="L3730">
        <v>1437365176</v>
      </c>
      <c r="M3730" s="9">
        <f>(L3730/86400) + DATE(1970,1,1)</f>
        <v>42205.171018518522</v>
      </c>
      <c r="N3730" s="18">
        <f>YEAR(M3730)</f>
        <v>2015</v>
      </c>
      <c r="O3730" s="18">
        <f xml:space="preserve"> ROUND((J3730-L3730)/86400, 0)</f>
        <v>30</v>
      </c>
      <c r="P3730" t="b">
        <v>0</v>
      </c>
      <c r="Q3730">
        <v>31</v>
      </c>
      <c r="R3730" s="14">
        <f>IFERROR(ROUND(E3730/Q3730,2), "N/A")</f>
        <v>60.06</v>
      </c>
      <c r="S3730" t="b">
        <v>0</v>
      </c>
      <c r="T3730" t="s">
        <v>8275</v>
      </c>
      <c r="U3730" t="s">
        <v>8276</v>
      </c>
    </row>
    <row r="3731" spans="1:21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s="12">
        <f>ROUND(E3731/D3731, 0)</f>
        <v>0</v>
      </c>
      <c r="G3731" t="s">
        <v>8220</v>
      </c>
      <c r="H3731" t="s">
        <v>8223</v>
      </c>
      <c r="I3731" t="s">
        <v>8245</v>
      </c>
      <c r="J3731">
        <v>1427082912</v>
      </c>
      <c r="K3731" s="9">
        <f>(J3731/86400) + DATE(1970,1,1)</f>
        <v>42086.16333333333</v>
      </c>
      <c r="L3731">
        <v>1423198512</v>
      </c>
      <c r="M3731" s="9">
        <f>(L3731/86400) + DATE(1970,1,1)</f>
        <v>42041.205000000002</v>
      </c>
      <c r="N3731" s="18">
        <f>YEAR(M3731)</f>
        <v>2015</v>
      </c>
      <c r="O3731" s="18">
        <f xml:space="preserve"> ROUND((J3731-L3731)/86400, 0)</f>
        <v>45</v>
      </c>
      <c r="P3731" t="b">
        <v>0</v>
      </c>
      <c r="Q3731">
        <v>5</v>
      </c>
      <c r="R3731" s="14">
        <f>IFERROR(ROUND(E3731/Q3731,2), "N/A")</f>
        <v>72.400000000000006</v>
      </c>
      <c r="S3731" t="b">
        <v>0</v>
      </c>
      <c r="T3731" t="s">
        <v>8275</v>
      </c>
      <c r="U3731" t="s">
        <v>8276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s="12">
        <f>ROUND(E3732/D3732, 0)</f>
        <v>0</v>
      </c>
      <c r="G3732" t="s">
        <v>8220</v>
      </c>
      <c r="H3732" t="s">
        <v>8223</v>
      </c>
      <c r="I3732" t="s">
        <v>8245</v>
      </c>
      <c r="J3732">
        <v>1439828159</v>
      </c>
      <c r="K3732" s="9">
        <f>(J3732/86400) + DATE(1970,1,1)</f>
        <v>42233.677766203706</v>
      </c>
      <c r="L3732">
        <v>1437236159</v>
      </c>
      <c r="M3732" s="9">
        <f>(L3732/86400) + DATE(1970,1,1)</f>
        <v>42203.677766203706</v>
      </c>
      <c r="N3732" s="18">
        <f>YEAR(M3732)</f>
        <v>2015</v>
      </c>
      <c r="O3732" s="18">
        <f xml:space="preserve"> ROUND((J3732-L3732)/86400, 0)</f>
        <v>30</v>
      </c>
      <c r="P3732" t="b">
        <v>0</v>
      </c>
      <c r="Q3732">
        <v>1</v>
      </c>
      <c r="R3732" s="14">
        <f>IFERROR(ROUND(E3732/Q3732,2), "N/A")</f>
        <v>100</v>
      </c>
      <c r="S3732" t="b">
        <v>0</v>
      </c>
      <c r="T3732" t="s">
        <v>8275</v>
      </c>
      <c r="U3732" t="s">
        <v>8276</v>
      </c>
    </row>
    <row r="3733" spans="1:21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s="12">
        <f>ROUND(E3733/D3733, 0)</f>
        <v>0</v>
      </c>
      <c r="G3733" t="s">
        <v>8220</v>
      </c>
      <c r="H3733" t="s">
        <v>8223</v>
      </c>
      <c r="I3733" t="s">
        <v>8245</v>
      </c>
      <c r="J3733">
        <v>1420860180</v>
      </c>
      <c r="K3733" s="9">
        <f>(J3733/86400) + DATE(1970,1,1)</f>
        <v>42014.140972222223</v>
      </c>
      <c r="L3733">
        <v>1418234646</v>
      </c>
      <c r="M3733" s="9">
        <f>(L3733/86400) + DATE(1970,1,1)</f>
        <v>41983.752847222218</v>
      </c>
      <c r="N3733" s="18">
        <f>YEAR(M3733)</f>
        <v>2014</v>
      </c>
      <c r="O3733" s="18">
        <f xml:space="preserve"> ROUND((J3733-L3733)/86400, 0)</f>
        <v>30</v>
      </c>
      <c r="P3733" t="b">
        <v>0</v>
      </c>
      <c r="Q3733">
        <v>12</v>
      </c>
      <c r="R3733" s="14">
        <f>IFERROR(ROUND(E3733/Q3733,2), "N/A")</f>
        <v>51.67</v>
      </c>
      <c r="S3733" t="b">
        <v>0</v>
      </c>
      <c r="T3733" t="s">
        <v>8275</v>
      </c>
      <c r="U3733" t="s">
        <v>8276</v>
      </c>
    </row>
    <row r="3734" spans="1:21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s="12">
        <f>ROUND(E3734/D3734, 0)</f>
        <v>0</v>
      </c>
      <c r="G3734" t="s">
        <v>8220</v>
      </c>
      <c r="H3734" t="s">
        <v>8232</v>
      </c>
      <c r="I3734" t="s">
        <v>8248</v>
      </c>
      <c r="J3734">
        <v>1422100800</v>
      </c>
      <c r="K3734" s="9">
        <f>(J3734/86400) + DATE(1970,1,1)</f>
        <v>42028.5</v>
      </c>
      <c r="L3734">
        <v>1416932133</v>
      </c>
      <c r="M3734" s="9">
        <f>(L3734/86400) + DATE(1970,1,1)</f>
        <v>41968.677465277782</v>
      </c>
      <c r="N3734" s="18">
        <f>YEAR(M3734)</f>
        <v>2014</v>
      </c>
      <c r="O3734" s="18">
        <f xml:space="preserve"> ROUND((J3734-L3734)/86400, 0)</f>
        <v>60</v>
      </c>
      <c r="P3734" t="b">
        <v>0</v>
      </c>
      <c r="Q3734">
        <v>4</v>
      </c>
      <c r="R3734" s="14">
        <f>IFERROR(ROUND(E3734/Q3734,2), "N/A")</f>
        <v>32.75</v>
      </c>
      <c r="S3734" t="b">
        <v>0</v>
      </c>
      <c r="T3734" t="s">
        <v>8275</v>
      </c>
      <c r="U3734" t="s">
        <v>8276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s="12">
        <f>ROUND(E3735/D3735, 0)</f>
        <v>0</v>
      </c>
      <c r="G3735" t="s">
        <v>8220</v>
      </c>
      <c r="H3735" t="s">
        <v>8223</v>
      </c>
      <c r="I3735" t="s">
        <v>8245</v>
      </c>
      <c r="J3735">
        <v>1429396200</v>
      </c>
      <c r="K3735" s="9">
        <f>(J3735/86400) + DATE(1970,1,1)</f>
        <v>42112.9375</v>
      </c>
      <c r="L3735">
        <v>1428539708</v>
      </c>
      <c r="M3735" s="9">
        <f>(L3735/86400) + DATE(1970,1,1)</f>
        <v>42103.024398148147</v>
      </c>
      <c r="N3735" s="18">
        <f>YEAR(M3735)</f>
        <v>2015</v>
      </c>
      <c r="O3735" s="18">
        <f xml:space="preserve"> ROUND((J3735-L3735)/86400, 0)</f>
        <v>10</v>
      </c>
      <c r="P3735" t="b">
        <v>0</v>
      </c>
      <c r="Q3735">
        <v>0</v>
      </c>
      <c r="R3735" s="14" t="str">
        <f>IFERROR(ROUND(E3735/Q3735,2), "N/A")</f>
        <v>N/A</v>
      </c>
      <c r="S3735" t="b">
        <v>0</v>
      </c>
      <c r="T3735" t="s">
        <v>8275</v>
      </c>
      <c r="U3735" t="s">
        <v>8276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s="12">
        <f>ROUND(E3736/D3736, 0)</f>
        <v>0</v>
      </c>
      <c r="G3736" t="s">
        <v>8220</v>
      </c>
      <c r="H3736" t="s">
        <v>8223</v>
      </c>
      <c r="I3736" t="s">
        <v>8245</v>
      </c>
      <c r="J3736">
        <v>1432589896</v>
      </c>
      <c r="K3736" s="9">
        <f>(J3736/86400) + DATE(1970,1,1)</f>
        <v>42149.901574074072</v>
      </c>
      <c r="L3736">
        <v>1427405896</v>
      </c>
      <c r="M3736" s="9">
        <f>(L3736/86400) + DATE(1970,1,1)</f>
        <v>42089.901574074072</v>
      </c>
      <c r="N3736" s="18">
        <f>YEAR(M3736)</f>
        <v>2015</v>
      </c>
      <c r="O3736" s="18">
        <f xml:space="preserve"> ROUND((J3736-L3736)/86400, 0)</f>
        <v>60</v>
      </c>
      <c r="P3736" t="b">
        <v>0</v>
      </c>
      <c r="Q3736">
        <v>7</v>
      </c>
      <c r="R3736" s="14">
        <f>IFERROR(ROUND(E3736/Q3736,2), "N/A")</f>
        <v>61</v>
      </c>
      <c r="S3736" t="b">
        <v>0</v>
      </c>
      <c r="T3736" t="s">
        <v>8275</v>
      </c>
      <c r="U3736" t="s">
        <v>8276</v>
      </c>
    </row>
    <row r="3737" spans="1:21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s="12">
        <f>ROUND(E3737/D3737, 0)</f>
        <v>0</v>
      </c>
      <c r="G3737" t="s">
        <v>8220</v>
      </c>
      <c r="H3737" t="s">
        <v>8224</v>
      </c>
      <c r="I3737" t="s">
        <v>8246</v>
      </c>
      <c r="J3737">
        <v>1432831089</v>
      </c>
      <c r="K3737" s="9">
        <f>(J3737/86400) + DATE(1970,1,1)</f>
        <v>42152.693159722221</v>
      </c>
      <c r="L3737">
        <v>1430239089</v>
      </c>
      <c r="M3737" s="9">
        <f>(L3737/86400) + DATE(1970,1,1)</f>
        <v>42122.693159722221</v>
      </c>
      <c r="N3737" s="18">
        <f>YEAR(M3737)</f>
        <v>2015</v>
      </c>
      <c r="O3737" s="18">
        <f xml:space="preserve"> ROUND((J3737-L3737)/86400, 0)</f>
        <v>30</v>
      </c>
      <c r="P3737" t="b">
        <v>0</v>
      </c>
      <c r="Q3737">
        <v>2</v>
      </c>
      <c r="R3737" s="14">
        <f>IFERROR(ROUND(E3737/Q3737,2), "N/A")</f>
        <v>10</v>
      </c>
      <c r="S3737" t="b">
        <v>0</v>
      </c>
      <c r="T3737" t="s">
        <v>8275</v>
      </c>
      <c r="U3737" t="s">
        <v>8276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s="12">
        <f>ROUND(E3738/D3738, 0)</f>
        <v>0</v>
      </c>
      <c r="G3738" t="s">
        <v>8220</v>
      </c>
      <c r="H3738" t="s">
        <v>8224</v>
      </c>
      <c r="I3738" t="s">
        <v>8246</v>
      </c>
      <c r="J3738">
        <v>1427133600</v>
      </c>
      <c r="K3738" s="9">
        <f>(J3738/86400) + DATE(1970,1,1)</f>
        <v>42086.75</v>
      </c>
      <c r="L3738">
        <v>1423847093</v>
      </c>
      <c r="M3738" s="9">
        <f>(L3738/86400) + DATE(1970,1,1)</f>
        <v>42048.711724537032</v>
      </c>
      <c r="N3738" s="18">
        <f>YEAR(M3738)</f>
        <v>2015</v>
      </c>
      <c r="O3738" s="18">
        <f xml:space="preserve"> ROUND((J3738-L3738)/86400, 0)</f>
        <v>38</v>
      </c>
      <c r="P3738" t="b">
        <v>0</v>
      </c>
      <c r="Q3738">
        <v>1</v>
      </c>
      <c r="R3738" s="14">
        <f>IFERROR(ROUND(E3738/Q3738,2), "N/A")</f>
        <v>10</v>
      </c>
      <c r="S3738" t="b">
        <v>0</v>
      </c>
      <c r="T3738" t="s">
        <v>8275</v>
      </c>
      <c r="U3738" t="s">
        <v>8276</v>
      </c>
    </row>
    <row r="3739" spans="1:21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s="12">
        <f>ROUND(E3739/D3739, 0)</f>
        <v>0</v>
      </c>
      <c r="G3739" t="s">
        <v>8220</v>
      </c>
      <c r="H3739" t="s">
        <v>8223</v>
      </c>
      <c r="I3739" t="s">
        <v>8245</v>
      </c>
      <c r="J3739">
        <v>1447311540</v>
      </c>
      <c r="K3739" s="9">
        <f>(J3739/86400) + DATE(1970,1,1)</f>
        <v>42320.290972222225</v>
      </c>
      <c r="L3739">
        <v>1445358903</v>
      </c>
      <c r="M3739" s="9">
        <f>(L3739/86400) + DATE(1970,1,1)</f>
        <v>42297.691006944442</v>
      </c>
      <c r="N3739" s="18">
        <f>YEAR(M3739)</f>
        <v>2015</v>
      </c>
      <c r="O3739" s="18">
        <f xml:space="preserve"> ROUND((J3739-L3739)/86400, 0)</f>
        <v>23</v>
      </c>
      <c r="P3739" t="b">
        <v>0</v>
      </c>
      <c r="Q3739">
        <v>4</v>
      </c>
      <c r="R3739" s="14">
        <f>IFERROR(ROUND(E3739/Q3739,2), "N/A")</f>
        <v>37.5</v>
      </c>
      <c r="S3739" t="b">
        <v>0</v>
      </c>
      <c r="T3739" t="s">
        <v>8275</v>
      </c>
      <c r="U3739" t="s">
        <v>8276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s="12">
        <f>ROUND(E3740/D3740, 0)</f>
        <v>0</v>
      </c>
      <c r="G3740" t="s">
        <v>8220</v>
      </c>
      <c r="H3740" t="s">
        <v>8224</v>
      </c>
      <c r="I3740" t="s">
        <v>8246</v>
      </c>
      <c r="J3740">
        <v>1405461600</v>
      </c>
      <c r="K3740" s="9">
        <f>(J3740/86400) + DATE(1970,1,1)</f>
        <v>41835.916666666664</v>
      </c>
      <c r="L3740">
        <v>1403562705</v>
      </c>
      <c r="M3740" s="9">
        <f>(L3740/86400) + DATE(1970,1,1)</f>
        <v>41813.938715277778</v>
      </c>
      <c r="N3740" s="18">
        <f>YEAR(M3740)</f>
        <v>2014</v>
      </c>
      <c r="O3740" s="18">
        <f xml:space="preserve"> ROUND((J3740-L3740)/86400, 0)</f>
        <v>22</v>
      </c>
      <c r="P3740" t="b">
        <v>0</v>
      </c>
      <c r="Q3740">
        <v>6</v>
      </c>
      <c r="R3740" s="14">
        <f>IFERROR(ROUND(E3740/Q3740,2), "N/A")</f>
        <v>45</v>
      </c>
      <c r="S3740" t="b">
        <v>0</v>
      </c>
      <c r="T3740" t="s">
        <v>8275</v>
      </c>
      <c r="U3740" t="s">
        <v>8276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s="12">
        <f>ROUND(E3741/D3741, 0)</f>
        <v>0</v>
      </c>
      <c r="G3741" t="s">
        <v>8220</v>
      </c>
      <c r="H3741" t="s">
        <v>8224</v>
      </c>
      <c r="I3741" t="s">
        <v>8246</v>
      </c>
      <c r="J3741">
        <v>1468752468</v>
      </c>
      <c r="K3741" s="9">
        <f>(J3741/86400) + DATE(1970,1,1)</f>
        <v>42568.449861111112</v>
      </c>
      <c r="L3741">
        <v>1467024468</v>
      </c>
      <c r="M3741" s="9">
        <f>(L3741/86400) + DATE(1970,1,1)</f>
        <v>42548.449861111112</v>
      </c>
      <c r="N3741" s="18">
        <f>YEAR(M3741)</f>
        <v>2016</v>
      </c>
      <c r="O3741" s="18">
        <f xml:space="preserve"> ROUND((J3741-L3741)/86400, 0)</f>
        <v>20</v>
      </c>
      <c r="P3741" t="b">
        <v>0</v>
      </c>
      <c r="Q3741">
        <v>8</v>
      </c>
      <c r="R3741" s="14">
        <f>IFERROR(ROUND(E3741/Q3741,2), "N/A")</f>
        <v>100.63</v>
      </c>
      <c r="S3741" t="b">
        <v>0</v>
      </c>
      <c r="T3741" t="s">
        <v>8275</v>
      </c>
      <c r="U3741" t="s">
        <v>8276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s="12">
        <f>ROUND(E3742/D3742, 0)</f>
        <v>0</v>
      </c>
      <c r="G3742" t="s">
        <v>8220</v>
      </c>
      <c r="H3742" t="s">
        <v>8223</v>
      </c>
      <c r="I3742" t="s">
        <v>8245</v>
      </c>
      <c r="J3742">
        <v>1407808438</v>
      </c>
      <c r="K3742" s="9">
        <f>(J3742/86400) + DATE(1970,1,1)</f>
        <v>41863.079143518517</v>
      </c>
      <c r="L3742">
        <v>1405217355</v>
      </c>
      <c r="M3742" s="9">
        <f>(L3742/86400) + DATE(1970,1,1)</f>
        <v>41833.089756944442</v>
      </c>
      <c r="N3742" s="18">
        <f>YEAR(M3742)</f>
        <v>2014</v>
      </c>
      <c r="O3742" s="18">
        <f xml:space="preserve"> ROUND((J3742-L3742)/86400, 0)</f>
        <v>30</v>
      </c>
      <c r="P3742" t="b">
        <v>0</v>
      </c>
      <c r="Q3742">
        <v>14</v>
      </c>
      <c r="R3742" s="14">
        <f>IFERROR(ROUND(E3742/Q3742,2), "N/A")</f>
        <v>25.57</v>
      </c>
      <c r="S3742" t="b">
        <v>0</v>
      </c>
      <c r="T3742" t="s">
        <v>8275</v>
      </c>
      <c r="U3742" t="s">
        <v>8276</v>
      </c>
    </row>
    <row r="3743" spans="1:21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s="12">
        <f>ROUND(E3743/D3743, 0)</f>
        <v>0</v>
      </c>
      <c r="G3743" t="s">
        <v>8220</v>
      </c>
      <c r="H3743" t="s">
        <v>8223</v>
      </c>
      <c r="I3743" t="s">
        <v>8245</v>
      </c>
      <c r="J3743">
        <v>1450389950</v>
      </c>
      <c r="K3743" s="9">
        <f>(J3743/86400) + DATE(1970,1,1)</f>
        <v>42355.920717592591</v>
      </c>
      <c r="L3743">
        <v>1447797950</v>
      </c>
      <c r="M3743" s="9">
        <f>(L3743/86400) + DATE(1970,1,1)</f>
        <v>42325.920717592591</v>
      </c>
      <c r="N3743" s="18">
        <f>YEAR(M3743)</f>
        <v>2015</v>
      </c>
      <c r="O3743" s="18">
        <f xml:space="preserve"> ROUND((J3743-L3743)/86400, 0)</f>
        <v>30</v>
      </c>
      <c r="P3743" t="b">
        <v>0</v>
      </c>
      <c r="Q3743">
        <v>0</v>
      </c>
      <c r="R3743" s="14" t="str">
        <f>IFERROR(ROUND(E3743/Q3743,2), "N/A")</f>
        <v>N/A</v>
      </c>
      <c r="S3743" t="b">
        <v>0</v>
      </c>
      <c r="T3743" t="s">
        <v>8275</v>
      </c>
      <c r="U3743" t="s">
        <v>8276</v>
      </c>
    </row>
    <row r="3744" spans="1:21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s="12">
        <f>ROUND(E3744/D3744, 0)</f>
        <v>0</v>
      </c>
      <c r="G3744" t="s">
        <v>8220</v>
      </c>
      <c r="H3744" t="s">
        <v>8223</v>
      </c>
      <c r="I3744" t="s">
        <v>8245</v>
      </c>
      <c r="J3744">
        <v>1409980144</v>
      </c>
      <c r="K3744" s="9">
        <f>(J3744/86400) + DATE(1970,1,1)</f>
        <v>41888.214629629627</v>
      </c>
      <c r="L3744">
        <v>1407388144</v>
      </c>
      <c r="M3744" s="9">
        <f>(L3744/86400) + DATE(1970,1,1)</f>
        <v>41858.214629629627</v>
      </c>
      <c r="N3744" s="18">
        <f>YEAR(M3744)</f>
        <v>2014</v>
      </c>
      <c r="O3744" s="18">
        <f xml:space="preserve"> ROUND((J3744-L3744)/86400, 0)</f>
        <v>30</v>
      </c>
      <c r="P3744" t="b">
        <v>0</v>
      </c>
      <c r="Q3744">
        <v>4</v>
      </c>
      <c r="R3744" s="14">
        <f>IFERROR(ROUND(E3744/Q3744,2), "N/A")</f>
        <v>25</v>
      </c>
      <c r="S3744" t="b">
        <v>0</v>
      </c>
      <c r="T3744" t="s">
        <v>8275</v>
      </c>
      <c r="U3744" t="s">
        <v>8276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s="12">
        <f>ROUND(E3745/D3745, 0)</f>
        <v>0</v>
      </c>
      <c r="G3745" t="s">
        <v>8220</v>
      </c>
      <c r="H3745" t="s">
        <v>8223</v>
      </c>
      <c r="I3745" t="s">
        <v>8245</v>
      </c>
      <c r="J3745">
        <v>1404406964</v>
      </c>
      <c r="K3745" s="9">
        <f>(J3745/86400) + DATE(1970,1,1)</f>
        <v>41823.710231481484</v>
      </c>
      <c r="L3745">
        <v>1401814964</v>
      </c>
      <c r="M3745" s="9">
        <f>(L3745/86400) + DATE(1970,1,1)</f>
        <v>41793.710231481484</v>
      </c>
      <c r="N3745" s="18">
        <f>YEAR(M3745)</f>
        <v>2014</v>
      </c>
      <c r="O3745" s="18">
        <f xml:space="preserve"> ROUND((J3745-L3745)/86400, 0)</f>
        <v>30</v>
      </c>
      <c r="P3745" t="b">
        <v>0</v>
      </c>
      <c r="Q3745">
        <v>0</v>
      </c>
      <c r="R3745" s="14" t="str">
        <f>IFERROR(ROUND(E3745/Q3745,2), "N/A")</f>
        <v>N/A</v>
      </c>
      <c r="S3745" t="b">
        <v>0</v>
      </c>
      <c r="T3745" t="s">
        <v>8275</v>
      </c>
      <c r="U3745" t="s">
        <v>8276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s="12">
        <f>ROUND(E3746/D3746, 0)</f>
        <v>0</v>
      </c>
      <c r="G3746" t="s">
        <v>8220</v>
      </c>
      <c r="H3746" t="s">
        <v>8223</v>
      </c>
      <c r="I3746" t="s">
        <v>8245</v>
      </c>
      <c r="J3746">
        <v>1404532740</v>
      </c>
      <c r="K3746" s="9">
        <f>(J3746/86400) + DATE(1970,1,1)</f>
        <v>41825.165972222225</v>
      </c>
      <c r="L3746">
        <v>1401823952</v>
      </c>
      <c r="M3746" s="9">
        <f>(L3746/86400) + DATE(1970,1,1)</f>
        <v>41793.814259259263</v>
      </c>
      <c r="N3746" s="18">
        <f>YEAR(M3746)</f>
        <v>2014</v>
      </c>
      <c r="O3746" s="18">
        <f xml:space="preserve"> ROUND((J3746-L3746)/86400, 0)</f>
        <v>31</v>
      </c>
      <c r="P3746" t="b">
        <v>0</v>
      </c>
      <c r="Q3746">
        <v>0</v>
      </c>
      <c r="R3746" s="14" t="str">
        <f>IFERROR(ROUND(E3746/Q3746,2), "N/A")</f>
        <v>N/A</v>
      </c>
      <c r="S3746" t="b">
        <v>0</v>
      </c>
      <c r="T3746" t="s">
        <v>8275</v>
      </c>
      <c r="U3746" t="s">
        <v>8276</v>
      </c>
    </row>
    <row r="3747" spans="1:21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s="12">
        <f>ROUND(E3747/D3747, 0)</f>
        <v>0</v>
      </c>
      <c r="G3747" t="s">
        <v>8220</v>
      </c>
      <c r="H3747" t="s">
        <v>8223</v>
      </c>
      <c r="I3747" t="s">
        <v>8245</v>
      </c>
      <c r="J3747">
        <v>1407689102</v>
      </c>
      <c r="K3747" s="9">
        <f>(J3747/86400) + DATE(1970,1,1)</f>
        <v>41861.697939814811</v>
      </c>
      <c r="L3747">
        <v>1405097102</v>
      </c>
      <c r="M3747" s="9">
        <f>(L3747/86400) + DATE(1970,1,1)</f>
        <v>41831.697939814811</v>
      </c>
      <c r="N3747" s="18">
        <f>YEAR(M3747)</f>
        <v>2014</v>
      </c>
      <c r="O3747" s="18">
        <f xml:space="preserve"> ROUND((J3747-L3747)/86400, 0)</f>
        <v>30</v>
      </c>
      <c r="P3747" t="b">
        <v>0</v>
      </c>
      <c r="Q3747">
        <v>1</v>
      </c>
      <c r="R3747" s="14">
        <f>IFERROR(ROUND(E3747/Q3747,2), "N/A")</f>
        <v>10</v>
      </c>
      <c r="S3747" t="b">
        <v>0</v>
      </c>
      <c r="T3747" t="s">
        <v>8275</v>
      </c>
      <c r="U3747" t="s">
        <v>8276</v>
      </c>
    </row>
    <row r="3748" spans="1:21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s="12">
        <f>ROUND(E3748/D3748, 0)</f>
        <v>0</v>
      </c>
      <c r="G3748" t="s">
        <v>8220</v>
      </c>
      <c r="H3748" t="s">
        <v>8223</v>
      </c>
      <c r="I3748" t="s">
        <v>8245</v>
      </c>
      <c r="J3748">
        <v>1475918439</v>
      </c>
      <c r="K3748" s="9">
        <f>(J3748/86400) + DATE(1970,1,1)</f>
        <v>42651.389340277776</v>
      </c>
      <c r="L3748">
        <v>1473326439</v>
      </c>
      <c r="M3748" s="9">
        <f>(L3748/86400) + DATE(1970,1,1)</f>
        <v>42621.389340277776</v>
      </c>
      <c r="N3748" s="18">
        <f>YEAR(M3748)</f>
        <v>2016</v>
      </c>
      <c r="O3748" s="18">
        <f xml:space="preserve"> ROUND((J3748-L3748)/86400, 0)</f>
        <v>30</v>
      </c>
      <c r="P3748" t="b">
        <v>0</v>
      </c>
      <c r="Q3748">
        <v>1</v>
      </c>
      <c r="R3748" s="14">
        <f>IFERROR(ROUND(E3748/Q3748,2), "N/A")</f>
        <v>202</v>
      </c>
      <c r="S3748" t="b">
        <v>0</v>
      </c>
      <c r="T3748" t="s">
        <v>8275</v>
      </c>
      <c r="U3748" t="s">
        <v>8276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s="12">
        <f>ROUND(E3749/D3749, 0)</f>
        <v>0</v>
      </c>
      <c r="G3749" t="s">
        <v>8220</v>
      </c>
      <c r="H3749" t="s">
        <v>8224</v>
      </c>
      <c r="I3749" t="s">
        <v>8246</v>
      </c>
      <c r="J3749">
        <v>1436137140</v>
      </c>
      <c r="K3749" s="9">
        <f>(J3749/86400) + DATE(1970,1,1)</f>
        <v>42190.957638888889</v>
      </c>
      <c r="L3749">
        <v>1433833896</v>
      </c>
      <c r="M3749" s="9">
        <f>(L3749/86400) + DATE(1970,1,1)</f>
        <v>42164.299722222218</v>
      </c>
      <c r="N3749" s="18">
        <f>YEAR(M3749)</f>
        <v>2015</v>
      </c>
      <c r="O3749" s="18">
        <f xml:space="preserve"> ROUND((J3749-L3749)/86400, 0)</f>
        <v>27</v>
      </c>
      <c r="P3749" t="b">
        <v>0</v>
      </c>
      <c r="Q3749">
        <v>1</v>
      </c>
      <c r="R3749" s="14">
        <f>IFERROR(ROUND(E3749/Q3749,2), "N/A")</f>
        <v>25</v>
      </c>
      <c r="S3749" t="b">
        <v>0</v>
      </c>
      <c r="T3749" t="s">
        <v>8275</v>
      </c>
      <c r="U3749" t="s">
        <v>8276</v>
      </c>
    </row>
    <row r="3750" spans="1:21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s="12">
        <f>ROUND(E3750/D3750, 0)</f>
        <v>1</v>
      </c>
      <c r="G3750" t="s">
        <v>8218</v>
      </c>
      <c r="H3750" t="s">
        <v>8223</v>
      </c>
      <c r="I3750" t="s">
        <v>8245</v>
      </c>
      <c r="J3750">
        <v>1455602340</v>
      </c>
      <c r="K3750" s="9">
        <f>(J3750/86400) + DATE(1970,1,1)</f>
        <v>42416.249305555553</v>
      </c>
      <c r="L3750">
        <v>1453827436</v>
      </c>
      <c r="M3750" s="9">
        <f>(L3750/86400) + DATE(1970,1,1)</f>
        <v>42395.706435185188</v>
      </c>
      <c r="N3750" s="18">
        <f>YEAR(M3750)</f>
        <v>2016</v>
      </c>
      <c r="O3750" s="18">
        <f xml:space="preserve"> ROUND((J3750-L3750)/86400, 0)</f>
        <v>21</v>
      </c>
      <c r="P3750" t="b">
        <v>0</v>
      </c>
      <c r="Q3750">
        <v>52</v>
      </c>
      <c r="R3750" s="14">
        <f>IFERROR(ROUND(E3750/Q3750,2), "N/A")</f>
        <v>99.54</v>
      </c>
      <c r="S3750" t="b">
        <v>1</v>
      </c>
      <c r="T3750" t="s">
        <v>8275</v>
      </c>
      <c r="U3750" t="s">
        <v>8317</v>
      </c>
    </row>
    <row r="3751" spans="1:21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s="12">
        <f>ROUND(E3751/D3751, 0)</f>
        <v>1</v>
      </c>
      <c r="G3751" t="s">
        <v>8218</v>
      </c>
      <c r="H3751" t="s">
        <v>8223</v>
      </c>
      <c r="I3751" t="s">
        <v>8245</v>
      </c>
      <c r="J3751">
        <v>1461902340</v>
      </c>
      <c r="K3751" s="9">
        <f>(J3751/86400) + DATE(1970,1,1)</f>
        <v>42489.165972222225</v>
      </c>
      <c r="L3751">
        <v>1459220588</v>
      </c>
      <c r="M3751" s="9">
        <f>(L3751/86400) + DATE(1970,1,1)</f>
        <v>42458.127175925925</v>
      </c>
      <c r="N3751" s="18">
        <f>YEAR(M3751)</f>
        <v>2016</v>
      </c>
      <c r="O3751" s="18">
        <f xml:space="preserve"> ROUND((J3751-L3751)/86400, 0)</f>
        <v>31</v>
      </c>
      <c r="P3751" t="b">
        <v>0</v>
      </c>
      <c r="Q3751">
        <v>7</v>
      </c>
      <c r="R3751" s="14">
        <f>IFERROR(ROUND(E3751/Q3751,2), "N/A")</f>
        <v>75</v>
      </c>
      <c r="S3751" t="b">
        <v>1</v>
      </c>
      <c r="T3751" t="s">
        <v>8275</v>
      </c>
      <c r="U3751" t="s">
        <v>8317</v>
      </c>
    </row>
    <row r="3752" spans="1:21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s="12">
        <f>ROUND(E3752/D3752, 0)</f>
        <v>1</v>
      </c>
      <c r="G3752" t="s">
        <v>8218</v>
      </c>
      <c r="H3752" t="s">
        <v>8223</v>
      </c>
      <c r="I3752" t="s">
        <v>8245</v>
      </c>
      <c r="J3752">
        <v>1423555140</v>
      </c>
      <c r="K3752" s="9">
        <f>(J3752/86400) + DATE(1970,1,1)</f>
        <v>42045.332638888889</v>
      </c>
      <c r="L3752">
        <v>1421105608</v>
      </c>
      <c r="M3752" s="9">
        <f>(L3752/86400) + DATE(1970,1,1)</f>
        <v>42016.981574074074</v>
      </c>
      <c r="N3752" s="18">
        <f>YEAR(M3752)</f>
        <v>2015</v>
      </c>
      <c r="O3752" s="18">
        <f xml:space="preserve"> ROUND((J3752-L3752)/86400, 0)</f>
        <v>28</v>
      </c>
      <c r="P3752" t="b">
        <v>0</v>
      </c>
      <c r="Q3752">
        <v>28</v>
      </c>
      <c r="R3752" s="14">
        <f>IFERROR(ROUND(E3752/Q3752,2), "N/A")</f>
        <v>215.25</v>
      </c>
      <c r="S3752" t="b">
        <v>1</v>
      </c>
      <c r="T3752" t="s">
        <v>8275</v>
      </c>
      <c r="U3752" t="s">
        <v>8317</v>
      </c>
    </row>
    <row r="3753" spans="1:21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s="12">
        <f>ROUND(E3753/D3753, 0)</f>
        <v>1</v>
      </c>
      <c r="G3753" t="s">
        <v>8218</v>
      </c>
      <c r="H3753" t="s">
        <v>8223</v>
      </c>
      <c r="I3753" t="s">
        <v>8245</v>
      </c>
      <c r="J3753">
        <v>1459641073</v>
      </c>
      <c r="K3753" s="9">
        <f>(J3753/86400) + DATE(1970,1,1)</f>
        <v>42462.993900462963</v>
      </c>
      <c r="L3753">
        <v>1454460673</v>
      </c>
      <c r="M3753" s="9">
        <f>(L3753/86400) + DATE(1970,1,1)</f>
        <v>42403.035567129627</v>
      </c>
      <c r="N3753" s="18">
        <f>YEAR(M3753)</f>
        <v>2016</v>
      </c>
      <c r="O3753" s="18">
        <f xml:space="preserve"> ROUND((J3753-L3753)/86400, 0)</f>
        <v>60</v>
      </c>
      <c r="P3753" t="b">
        <v>0</v>
      </c>
      <c r="Q3753">
        <v>11</v>
      </c>
      <c r="R3753" s="14">
        <f>IFERROR(ROUND(E3753/Q3753,2), "N/A")</f>
        <v>120.55</v>
      </c>
      <c r="S3753" t="b">
        <v>1</v>
      </c>
      <c r="T3753" t="s">
        <v>8275</v>
      </c>
      <c r="U3753" t="s">
        <v>8317</v>
      </c>
    </row>
    <row r="3754" spans="1:21" ht="64" hidden="1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s="12">
        <f>ROUND(E3754/D3754, 0)</f>
        <v>1</v>
      </c>
      <c r="G3754" t="s">
        <v>8218</v>
      </c>
      <c r="H3754" t="s">
        <v>8224</v>
      </c>
      <c r="I3754" t="s">
        <v>8246</v>
      </c>
      <c r="J3754">
        <v>1476651600</v>
      </c>
      <c r="K3754" s="9">
        <f>(J3754/86400) + DATE(1970,1,1)</f>
        <v>42659.875</v>
      </c>
      <c r="L3754">
        <v>1473189335</v>
      </c>
      <c r="M3754" s="9">
        <f>(L3754/86400) + DATE(1970,1,1)</f>
        <v>42619.802488425921</v>
      </c>
      <c r="N3754" s="18">
        <f>YEAR(M3754)</f>
        <v>2016</v>
      </c>
      <c r="O3754" s="18">
        <f xml:space="preserve"> ROUND((J3754-L3754)/86400, 0)</f>
        <v>40</v>
      </c>
      <c r="P3754" t="b">
        <v>0</v>
      </c>
      <c r="Q3754">
        <v>15</v>
      </c>
      <c r="R3754" s="14">
        <f>IFERROR(ROUND(E3754/Q3754,2), "N/A")</f>
        <v>37.67</v>
      </c>
      <c r="S3754" t="b">
        <v>1</v>
      </c>
      <c r="T3754" t="s">
        <v>8275</v>
      </c>
      <c r="U3754" t="s">
        <v>8317</v>
      </c>
    </row>
    <row r="3755" spans="1:21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s="12">
        <f>ROUND(E3755/D3755, 0)</f>
        <v>1</v>
      </c>
      <c r="G3755" t="s">
        <v>8218</v>
      </c>
      <c r="H3755" t="s">
        <v>8223</v>
      </c>
      <c r="I3755" t="s">
        <v>8245</v>
      </c>
      <c r="J3755">
        <v>1433289600</v>
      </c>
      <c r="K3755" s="9">
        <f>(J3755/86400) + DATE(1970,1,1)</f>
        <v>42158</v>
      </c>
      <c r="L3755">
        <v>1430768800</v>
      </c>
      <c r="M3755" s="9">
        <f>(L3755/86400) + DATE(1970,1,1)</f>
        <v>42128.824074074073</v>
      </c>
      <c r="N3755" s="18">
        <f>YEAR(M3755)</f>
        <v>2015</v>
      </c>
      <c r="O3755" s="18">
        <f xml:space="preserve"> ROUND((J3755-L3755)/86400, 0)</f>
        <v>29</v>
      </c>
      <c r="P3755" t="b">
        <v>0</v>
      </c>
      <c r="Q3755">
        <v>30</v>
      </c>
      <c r="R3755" s="14">
        <f>IFERROR(ROUND(E3755/Q3755,2), "N/A")</f>
        <v>172.23</v>
      </c>
      <c r="S3755" t="b">
        <v>1</v>
      </c>
      <c r="T3755" t="s">
        <v>8275</v>
      </c>
      <c r="U3755" t="s">
        <v>8317</v>
      </c>
    </row>
    <row r="3756" spans="1:21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s="12">
        <f>ROUND(E3756/D3756, 0)</f>
        <v>1</v>
      </c>
      <c r="G3756" t="s">
        <v>8218</v>
      </c>
      <c r="H3756" t="s">
        <v>8223</v>
      </c>
      <c r="I3756" t="s">
        <v>8245</v>
      </c>
      <c r="J3756">
        <v>1406350740</v>
      </c>
      <c r="K3756" s="9">
        <f>(J3756/86400) + DATE(1970,1,1)</f>
        <v>41846.207638888889</v>
      </c>
      <c r="L3756">
        <v>1403125737</v>
      </c>
      <c r="M3756" s="9">
        <f>(L3756/86400) + DATE(1970,1,1)</f>
        <v>41808.881215277775</v>
      </c>
      <c r="N3756" s="18">
        <f>YEAR(M3756)</f>
        <v>2014</v>
      </c>
      <c r="O3756" s="18">
        <f xml:space="preserve"> ROUND((J3756-L3756)/86400, 0)</f>
        <v>37</v>
      </c>
      <c r="P3756" t="b">
        <v>0</v>
      </c>
      <c r="Q3756">
        <v>27</v>
      </c>
      <c r="R3756" s="14">
        <f>IFERROR(ROUND(E3756/Q3756,2), "N/A")</f>
        <v>111.11</v>
      </c>
      <c r="S3756" t="b">
        <v>1</v>
      </c>
      <c r="T3756" t="s">
        <v>8275</v>
      </c>
      <c r="U3756" t="s">
        <v>8317</v>
      </c>
    </row>
    <row r="3757" spans="1:21" ht="48" hidden="1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s="12">
        <f>ROUND(E3757/D3757, 0)</f>
        <v>1</v>
      </c>
      <c r="G3757" t="s">
        <v>8218</v>
      </c>
      <c r="H3757" t="s">
        <v>8224</v>
      </c>
      <c r="I3757" t="s">
        <v>8246</v>
      </c>
      <c r="J3757">
        <v>1460753307</v>
      </c>
      <c r="K3757" s="9">
        <f>(J3757/86400) + DATE(1970,1,1)</f>
        <v>42475.866979166662</v>
      </c>
      <c r="L3757">
        <v>1458161307</v>
      </c>
      <c r="M3757" s="9">
        <f>(L3757/86400) + DATE(1970,1,1)</f>
        <v>42445.866979166662</v>
      </c>
      <c r="N3757" s="18">
        <f>YEAR(M3757)</f>
        <v>2016</v>
      </c>
      <c r="O3757" s="18">
        <f xml:space="preserve"> ROUND((J3757-L3757)/86400, 0)</f>
        <v>30</v>
      </c>
      <c r="P3757" t="b">
        <v>0</v>
      </c>
      <c r="Q3757">
        <v>28</v>
      </c>
      <c r="R3757" s="14">
        <f>IFERROR(ROUND(E3757/Q3757,2), "N/A")</f>
        <v>25.46</v>
      </c>
      <c r="S3757" t="b">
        <v>1</v>
      </c>
      <c r="T3757" t="s">
        <v>8275</v>
      </c>
      <c r="U3757" t="s">
        <v>8317</v>
      </c>
    </row>
    <row r="3758" spans="1:21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s="12">
        <f>ROUND(E3758/D3758, 0)</f>
        <v>1</v>
      </c>
      <c r="G3758" t="s">
        <v>8218</v>
      </c>
      <c r="H3758" t="s">
        <v>8223</v>
      </c>
      <c r="I3758" t="s">
        <v>8245</v>
      </c>
      <c r="J3758">
        <v>1402515198</v>
      </c>
      <c r="K3758" s="9">
        <f>(J3758/86400) + DATE(1970,1,1)</f>
        <v>41801.814791666664</v>
      </c>
      <c r="L3758">
        <v>1399923198</v>
      </c>
      <c r="M3758" s="9">
        <f>(L3758/86400) + DATE(1970,1,1)</f>
        <v>41771.814791666664</v>
      </c>
      <c r="N3758" s="18">
        <f>YEAR(M3758)</f>
        <v>2014</v>
      </c>
      <c r="O3758" s="18">
        <f xml:space="preserve"> ROUND((J3758-L3758)/86400, 0)</f>
        <v>30</v>
      </c>
      <c r="P3758" t="b">
        <v>0</v>
      </c>
      <c r="Q3758">
        <v>17</v>
      </c>
      <c r="R3758" s="14">
        <f>IFERROR(ROUND(E3758/Q3758,2), "N/A")</f>
        <v>267.64999999999998</v>
      </c>
      <c r="S3758" t="b">
        <v>1</v>
      </c>
      <c r="T3758" t="s">
        <v>8275</v>
      </c>
      <c r="U3758" t="s">
        <v>8317</v>
      </c>
    </row>
    <row r="3759" spans="1:21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s="12">
        <f>ROUND(E3759/D3759, 0)</f>
        <v>1</v>
      </c>
      <c r="G3759" t="s">
        <v>8218</v>
      </c>
      <c r="H3759" t="s">
        <v>8223</v>
      </c>
      <c r="I3759" t="s">
        <v>8245</v>
      </c>
      <c r="J3759">
        <v>1417465515</v>
      </c>
      <c r="K3759" s="9">
        <f>(J3759/86400) + DATE(1970,1,1)</f>
        <v>41974.850868055553</v>
      </c>
      <c r="L3759">
        <v>1415737515</v>
      </c>
      <c r="M3759" s="9">
        <f>(L3759/86400) + DATE(1970,1,1)</f>
        <v>41954.850868055553</v>
      </c>
      <c r="N3759" s="18">
        <f>YEAR(M3759)</f>
        <v>2014</v>
      </c>
      <c r="O3759" s="18">
        <f xml:space="preserve"> ROUND((J3759-L3759)/86400, 0)</f>
        <v>20</v>
      </c>
      <c r="P3759" t="b">
        <v>0</v>
      </c>
      <c r="Q3759">
        <v>50</v>
      </c>
      <c r="R3759" s="14">
        <f>IFERROR(ROUND(E3759/Q3759,2), "N/A")</f>
        <v>75.959999999999994</v>
      </c>
      <c r="S3759" t="b">
        <v>1</v>
      </c>
      <c r="T3759" t="s">
        <v>8275</v>
      </c>
      <c r="U3759" t="s">
        <v>8317</v>
      </c>
    </row>
    <row r="3760" spans="1:21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s="12">
        <f>ROUND(E3760/D3760, 0)</f>
        <v>1</v>
      </c>
      <c r="G3760" t="s">
        <v>8218</v>
      </c>
      <c r="H3760" t="s">
        <v>8223</v>
      </c>
      <c r="I3760" t="s">
        <v>8245</v>
      </c>
      <c r="J3760">
        <v>1400475600</v>
      </c>
      <c r="K3760" s="9">
        <f>(J3760/86400) + DATE(1970,1,1)</f>
        <v>41778.208333333336</v>
      </c>
      <c r="L3760">
        <v>1397819938</v>
      </c>
      <c r="M3760" s="9">
        <f>(L3760/86400) + DATE(1970,1,1)</f>
        <v>41747.471504629633</v>
      </c>
      <c r="N3760" s="18">
        <f>YEAR(M3760)</f>
        <v>2014</v>
      </c>
      <c r="O3760" s="18">
        <f xml:space="preserve"> ROUND((J3760-L3760)/86400, 0)</f>
        <v>31</v>
      </c>
      <c r="P3760" t="b">
        <v>0</v>
      </c>
      <c r="Q3760">
        <v>26</v>
      </c>
      <c r="R3760" s="14">
        <f>IFERROR(ROUND(E3760/Q3760,2), "N/A")</f>
        <v>59.04</v>
      </c>
      <c r="S3760" t="b">
        <v>1</v>
      </c>
      <c r="T3760" t="s">
        <v>8275</v>
      </c>
      <c r="U3760" t="s">
        <v>8317</v>
      </c>
    </row>
    <row r="3761" spans="1:21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s="12">
        <f>ROUND(E3761/D3761, 0)</f>
        <v>1</v>
      </c>
      <c r="G3761" t="s">
        <v>8218</v>
      </c>
      <c r="H3761" t="s">
        <v>8223</v>
      </c>
      <c r="I3761" t="s">
        <v>8245</v>
      </c>
      <c r="J3761">
        <v>1440556553</v>
      </c>
      <c r="K3761" s="9">
        <f>(J3761/86400) + DATE(1970,1,1)</f>
        <v>42242.108252314814</v>
      </c>
      <c r="L3761">
        <v>1435372553</v>
      </c>
      <c r="M3761" s="9">
        <f>(L3761/86400) + DATE(1970,1,1)</f>
        <v>42182.108252314814</v>
      </c>
      <c r="N3761" s="18">
        <f>YEAR(M3761)</f>
        <v>2015</v>
      </c>
      <c r="O3761" s="18">
        <f xml:space="preserve"> ROUND((J3761-L3761)/86400, 0)</f>
        <v>60</v>
      </c>
      <c r="P3761" t="b">
        <v>0</v>
      </c>
      <c r="Q3761">
        <v>88</v>
      </c>
      <c r="R3761" s="14">
        <f>IFERROR(ROUND(E3761/Q3761,2), "N/A")</f>
        <v>50.11</v>
      </c>
      <c r="S3761" t="b">
        <v>1</v>
      </c>
      <c r="T3761" t="s">
        <v>8275</v>
      </c>
      <c r="U3761" t="s">
        <v>8317</v>
      </c>
    </row>
    <row r="3762" spans="1:21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s="12">
        <f>ROUND(E3762/D3762, 0)</f>
        <v>1</v>
      </c>
      <c r="G3762" t="s">
        <v>8218</v>
      </c>
      <c r="H3762" t="s">
        <v>8223</v>
      </c>
      <c r="I3762" t="s">
        <v>8245</v>
      </c>
      <c r="J3762">
        <v>1399293386</v>
      </c>
      <c r="K3762" s="9">
        <f>(J3762/86400) + DATE(1970,1,1)</f>
        <v>41764.525300925925</v>
      </c>
      <c r="L3762">
        <v>1397133386</v>
      </c>
      <c r="M3762" s="9">
        <f>(L3762/86400) + DATE(1970,1,1)</f>
        <v>41739.525300925925</v>
      </c>
      <c r="N3762" s="18">
        <f>YEAR(M3762)</f>
        <v>2014</v>
      </c>
      <c r="O3762" s="18">
        <f xml:space="preserve"> ROUND((J3762-L3762)/86400, 0)</f>
        <v>25</v>
      </c>
      <c r="P3762" t="b">
        <v>0</v>
      </c>
      <c r="Q3762">
        <v>91</v>
      </c>
      <c r="R3762" s="14">
        <f>IFERROR(ROUND(E3762/Q3762,2), "N/A")</f>
        <v>55.5</v>
      </c>
      <c r="S3762" t="b">
        <v>1</v>
      </c>
      <c r="T3762" t="s">
        <v>8275</v>
      </c>
      <c r="U3762" t="s">
        <v>8317</v>
      </c>
    </row>
    <row r="3763" spans="1:21" ht="48" hidden="1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s="12">
        <f>ROUND(E3763/D3763, 0)</f>
        <v>1</v>
      </c>
      <c r="G3763" t="s">
        <v>8218</v>
      </c>
      <c r="H3763" t="s">
        <v>8224</v>
      </c>
      <c r="I3763" t="s">
        <v>8246</v>
      </c>
      <c r="J3763">
        <v>1439247600</v>
      </c>
      <c r="K3763" s="9">
        <f>(J3763/86400) + DATE(1970,1,1)</f>
        <v>42226.958333333328</v>
      </c>
      <c r="L3763">
        <v>1434625937</v>
      </c>
      <c r="M3763" s="9">
        <f>(L3763/86400) + DATE(1970,1,1)</f>
        <v>42173.466863425929</v>
      </c>
      <c r="N3763" s="18">
        <f>YEAR(M3763)</f>
        <v>2015</v>
      </c>
      <c r="O3763" s="18">
        <f xml:space="preserve"> ROUND((J3763-L3763)/86400, 0)</f>
        <v>53</v>
      </c>
      <c r="P3763" t="b">
        <v>0</v>
      </c>
      <c r="Q3763">
        <v>3</v>
      </c>
      <c r="R3763" s="14">
        <f>IFERROR(ROUND(E3763/Q3763,2), "N/A")</f>
        <v>166.67</v>
      </c>
      <c r="S3763" t="b">
        <v>1</v>
      </c>
      <c r="T3763" t="s">
        <v>8275</v>
      </c>
      <c r="U3763" t="s">
        <v>8317</v>
      </c>
    </row>
    <row r="3764" spans="1:21" ht="48" hidden="1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s="12">
        <f>ROUND(E3764/D3764, 0)</f>
        <v>1</v>
      </c>
      <c r="G3764" t="s">
        <v>8218</v>
      </c>
      <c r="H3764" t="s">
        <v>8224</v>
      </c>
      <c r="I3764" t="s">
        <v>8246</v>
      </c>
      <c r="J3764">
        <v>1438543889</v>
      </c>
      <c r="K3764" s="9">
        <f>(J3764/86400) + DATE(1970,1,1)</f>
        <v>42218.813530092593</v>
      </c>
      <c r="L3764">
        <v>1436383889</v>
      </c>
      <c r="M3764" s="9">
        <f>(L3764/86400) + DATE(1970,1,1)</f>
        <v>42193.813530092593</v>
      </c>
      <c r="N3764" s="18">
        <f>YEAR(M3764)</f>
        <v>2015</v>
      </c>
      <c r="O3764" s="18">
        <f xml:space="preserve"> ROUND((J3764-L3764)/86400, 0)</f>
        <v>25</v>
      </c>
      <c r="P3764" t="b">
        <v>0</v>
      </c>
      <c r="Q3764">
        <v>28</v>
      </c>
      <c r="R3764" s="14">
        <f>IFERROR(ROUND(E3764/Q3764,2), "N/A")</f>
        <v>47.43</v>
      </c>
      <c r="S3764" t="b">
        <v>1</v>
      </c>
      <c r="T3764" t="s">
        <v>8275</v>
      </c>
      <c r="U3764" t="s">
        <v>8317</v>
      </c>
    </row>
    <row r="3765" spans="1:21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s="12">
        <f>ROUND(E3765/D3765, 0)</f>
        <v>1</v>
      </c>
      <c r="G3765" t="s">
        <v>8218</v>
      </c>
      <c r="H3765" t="s">
        <v>8223</v>
      </c>
      <c r="I3765" t="s">
        <v>8245</v>
      </c>
      <c r="J3765">
        <v>1427907626</v>
      </c>
      <c r="K3765" s="9">
        <f>(J3765/86400) + DATE(1970,1,1)</f>
        <v>42095.708634259259</v>
      </c>
      <c r="L3765">
        <v>1425319226</v>
      </c>
      <c r="M3765" s="9">
        <f>(L3765/86400) + DATE(1970,1,1)</f>
        <v>42065.750300925924</v>
      </c>
      <c r="N3765" s="18">
        <f>YEAR(M3765)</f>
        <v>2015</v>
      </c>
      <c r="O3765" s="18">
        <f xml:space="preserve"> ROUND((J3765-L3765)/86400, 0)</f>
        <v>30</v>
      </c>
      <c r="P3765" t="b">
        <v>0</v>
      </c>
      <c r="Q3765">
        <v>77</v>
      </c>
      <c r="R3765" s="14">
        <f>IFERROR(ROUND(E3765/Q3765,2), "N/A")</f>
        <v>64.94</v>
      </c>
      <c r="S3765" t="b">
        <v>1</v>
      </c>
      <c r="T3765" t="s">
        <v>8275</v>
      </c>
      <c r="U3765" t="s">
        <v>8317</v>
      </c>
    </row>
    <row r="3766" spans="1:21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s="12">
        <f>ROUND(E3766/D3766, 0)</f>
        <v>1</v>
      </c>
      <c r="G3766" t="s">
        <v>8218</v>
      </c>
      <c r="H3766" t="s">
        <v>8223</v>
      </c>
      <c r="I3766" t="s">
        <v>8245</v>
      </c>
      <c r="J3766">
        <v>1464482160</v>
      </c>
      <c r="K3766" s="9">
        <f>(J3766/86400) + DATE(1970,1,1)</f>
        <v>42519.025000000001</v>
      </c>
      <c r="L3766">
        <v>1462824832</v>
      </c>
      <c r="M3766" s="9">
        <f>(L3766/86400) + DATE(1970,1,1)</f>
        <v>42499.842962962968</v>
      </c>
      <c r="N3766" s="18">
        <f>YEAR(M3766)</f>
        <v>2016</v>
      </c>
      <c r="O3766" s="18">
        <f xml:space="preserve"> ROUND((J3766-L3766)/86400, 0)</f>
        <v>19</v>
      </c>
      <c r="P3766" t="b">
        <v>0</v>
      </c>
      <c r="Q3766">
        <v>27</v>
      </c>
      <c r="R3766" s="14">
        <f>IFERROR(ROUND(E3766/Q3766,2), "N/A")</f>
        <v>55.56</v>
      </c>
      <c r="S3766" t="b">
        <v>1</v>
      </c>
      <c r="T3766" t="s">
        <v>8275</v>
      </c>
      <c r="U3766" t="s">
        <v>8317</v>
      </c>
    </row>
    <row r="3767" spans="1:21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s="12">
        <f>ROUND(E3767/D3767, 0)</f>
        <v>1</v>
      </c>
      <c r="G3767" t="s">
        <v>8218</v>
      </c>
      <c r="H3767" t="s">
        <v>8223</v>
      </c>
      <c r="I3767" t="s">
        <v>8245</v>
      </c>
      <c r="J3767">
        <v>1406745482</v>
      </c>
      <c r="K3767" s="9">
        <f>(J3767/86400) + DATE(1970,1,1)</f>
        <v>41850.776412037041</v>
      </c>
      <c r="L3767">
        <v>1404153482</v>
      </c>
      <c r="M3767" s="9">
        <f>(L3767/86400) + DATE(1970,1,1)</f>
        <v>41820.776412037041</v>
      </c>
      <c r="N3767" s="18">
        <f>YEAR(M3767)</f>
        <v>2014</v>
      </c>
      <c r="O3767" s="18">
        <f xml:space="preserve"> ROUND((J3767-L3767)/86400, 0)</f>
        <v>30</v>
      </c>
      <c r="P3767" t="b">
        <v>0</v>
      </c>
      <c r="Q3767">
        <v>107</v>
      </c>
      <c r="R3767" s="14">
        <f>IFERROR(ROUND(E3767/Q3767,2), "N/A")</f>
        <v>74.22</v>
      </c>
      <c r="S3767" t="b">
        <v>1</v>
      </c>
      <c r="T3767" t="s">
        <v>8275</v>
      </c>
      <c r="U3767" t="s">
        <v>8317</v>
      </c>
    </row>
    <row r="3768" spans="1:21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s="12">
        <f>ROUND(E3768/D3768, 0)</f>
        <v>1</v>
      </c>
      <c r="G3768" t="s">
        <v>8218</v>
      </c>
      <c r="H3768" t="s">
        <v>8223</v>
      </c>
      <c r="I3768" t="s">
        <v>8245</v>
      </c>
      <c r="J3768">
        <v>1404360045</v>
      </c>
      <c r="K3768" s="9">
        <f>(J3768/86400) + DATE(1970,1,1)</f>
        <v>41823.167187500003</v>
      </c>
      <c r="L3768">
        <v>1401336045</v>
      </c>
      <c r="M3768" s="9">
        <f>(L3768/86400) + DATE(1970,1,1)</f>
        <v>41788.167187500003</v>
      </c>
      <c r="N3768" s="18">
        <f>YEAR(M3768)</f>
        <v>2014</v>
      </c>
      <c r="O3768" s="18">
        <f xml:space="preserve"> ROUND((J3768-L3768)/86400, 0)</f>
        <v>35</v>
      </c>
      <c r="P3768" t="b">
        <v>0</v>
      </c>
      <c r="Q3768">
        <v>96</v>
      </c>
      <c r="R3768" s="14">
        <f>IFERROR(ROUND(E3768/Q3768,2), "N/A")</f>
        <v>106.93</v>
      </c>
      <c r="S3768" t="b">
        <v>1</v>
      </c>
      <c r="T3768" t="s">
        <v>8275</v>
      </c>
      <c r="U3768" t="s">
        <v>8317</v>
      </c>
    </row>
    <row r="3769" spans="1:21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s="12">
        <f>ROUND(E3769/D3769, 0)</f>
        <v>1</v>
      </c>
      <c r="G3769" t="s">
        <v>8218</v>
      </c>
      <c r="H3769" t="s">
        <v>8223</v>
      </c>
      <c r="I3769" t="s">
        <v>8245</v>
      </c>
      <c r="J3769">
        <v>1425185940</v>
      </c>
      <c r="K3769" s="9">
        <f>(J3769/86400) + DATE(1970,1,1)</f>
        <v>42064.207638888889</v>
      </c>
      <c r="L3769">
        <v>1423960097</v>
      </c>
      <c r="M3769" s="9">
        <f>(L3769/86400) + DATE(1970,1,1)</f>
        <v>42050.019641203704</v>
      </c>
      <c r="N3769" s="18">
        <f>YEAR(M3769)</f>
        <v>2015</v>
      </c>
      <c r="O3769" s="18">
        <f xml:space="preserve"> ROUND((J3769-L3769)/86400, 0)</f>
        <v>14</v>
      </c>
      <c r="P3769" t="b">
        <v>0</v>
      </c>
      <c r="Q3769">
        <v>56</v>
      </c>
      <c r="R3769" s="14">
        <f>IFERROR(ROUND(E3769/Q3769,2), "N/A")</f>
        <v>41.7</v>
      </c>
      <c r="S3769" t="b">
        <v>1</v>
      </c>
      <c r="T3769" t="s">
        <v>8275</v>
      </c>
      <c r="U3769" t="s">
        <v>8317</v>
      </c>
    </row>
    <row r="3770" spans="1:21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s="12">
        <f>ROUND(E3770/D3770, 0)</f>
        <v>1</v>
      </c>
      <c r="G3770" t="s">
        <v>8218</v>
      </c>
      <c r="H3770" t="s">
        <v>8223</v>
      </c>
      <c r="I3770" t="s">
        <v>8245</v>
      </c>
      <c r="J3770">
        <v>1402594090</v>
      </c>
      <c r="K3770" s="9">
        <f>(J3770/86400) + DATE(1970,1,1)</f>
        <v>41802.727893518517</v>
      </c>
      <c r="L3770">
        <v>1400002090</v>
      </c>
      <c r="M3770" s="9">
        <f>(L3770/86400) + DATE(1970,1,1)</f>
        <v>41772.727893518517</v>
      </c>
      <c r="N3770" s="18">
        <f>YEAR(M3770)</f>
        <v>2014</v>
      </c>
      <c r="O3770" s="18">
        <f xml:space="preserve"> ROUND((J3770-L3770)/86400, 0)</f>
        <v>30</v>
      </c>
      <c r="P3770" t="b">
        <v>0</v>
      </c>
      <c r="Q3770">
        <v>58</v>
      </c>
      <c r="R3770" s="14">
        <f>IFERROR(ROUND(E3770/Q3770,2), "N/A")</f>
        <v>74.239999999999995</v>
      </c>
      <c r="S3770" t="b">
        <v>1</v>
      </c>
      <c r="T3770" t="s">
        <v>8275</v>
      </c>
      <c r="U3770" t="s">
        <v>8317</v>
      </c>
    </row>
    <row r="3771" spans="1:21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s="12">
        <f>ROUND(E3771/D3771, 0)</f>
        <v>1</v>
      </c>
      <c r="G3771" t="s">
        <v>8218</v>
      </c>
      <c r="H3771" t="s">
        <v>8223</v>
      </c>
      <c r="I3771" t="s">
        <v>8245</v>
      </c>
      <c r="J3771">
        <v>1460730079</v>
      </c>
      <c r="K3771" s="9">
        <f>(J3771/86400) + DATE(1970,1,1)</f>
        <v>42475.598136574074</v>
      </c>
      <c r="L3771">
        <v>1458138079</v>
      </c>
      <c r="M3771" s="9">
        <f>(L3771/86400) + DATE(1970,1,1)</f>
        <v>42445.598136574074</v>
      </c>
      <c r="N3771" s="18">
        <f>YEAR(M3771)</f>
        <v>2016</v>
      </c>
      <c r="O3771" s="18">
        <f xml:space="preserve"> ROUND((J3771-L3771)/86400, 0)</f>
        <v>30</v>
      </c>
      <c r="P3771" t="b">
        <v>0</v>
      </c>
      <c r="Q3771">
        <v>15</v>
      </c>
      <c r="R3771" s="14">
        <f>IFERROR(ROUND(E3771/Q3771,2), "N/A")</f>
        <v>73.33</v>
      </c>
      <c r="S3771" t="b">
        <v>1</v>
      </c>
      <c r="T3771" t="s">
        <v>8275</v>
      </c>
      <c r="U3771" t="s">
        <v>8317</v>
      </c>
    </row>
    <row r="3772" spans="1:21" ht="48" hidden="1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s="12">
        <f>ROUND(E3772/D3772, 0)</f>
        <v>1</v>
      </c>
      <c r="G3772" t="s">
        <v>8218</v>
      </c>
      <c r="H3772" t="s">
        <v>8224</v>
      </c>
      <c r="I3772" t="s">
        <v>8246</v>
      </c>
      <c r="J3772">
        <v>1434234010</v>
      </c>
      <c r="K3772" s="9">
        <f>(J3772/86400) + DATE(1970,1,1)</f>
        <v>42168.930671296301</v>
      </c>
      <c r="L3772">
        <v>1431642010</v>
      </c>
      <c r="M3772" s="9">
        <f>(L3772/86400) + DATE(1970,1,1)</f>
        <v>42138.930671296301</v>
      </c>
      <c r="N3772" s="18">
        <f>YEAR(M3772)</f>
        <v>2015</v>
      </c>
      <c r="O3772" s="18">
        <f xml:space="preserve"> ROUND((J3772-L3772)/86400, 0)</f>
        <v>30</v>
      </c>
      <c r="P3772" t="b">
        <v>0</v>
      </c>
      <c r="Q3772">
        <v>20</v>
      </c>
      <c r="R3772" s="14">
        <f>IFERROR(ROUND(E3772/Q3772,2), "N/A")</f>
        <v>100</v>
      </c>
      <c r="S3772" t="b">
        <v>1</v>
      </c>
      <c r="T3772" t="s">
        <v>8275</v>
      </c>
      <c r="U3772" t="s">
        <v>8317</v>
      </c>
    </row>
    <row r="3773" spans="1:21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s="12">
        <f>ROUND(E3773/D3773, 0)</f>
        <v>1</v>
      </c>
      <c r="G3773" t="s">
        <v>8218</v>
      </c>
      <c r="H3773" t="s">
        <v>8223</v>
      </c>
      <c r="I3773" t="s">
        <v>8245</v>
      </c>
      <c r="J3773">
        <v>1463529600</v>
      </c>
      <c r="K3773" s="9">
        <f>(J3773/86400) + DATE(1970,1,1)</f>
        <v>42508</v>
      </c>
      <c r="L3773">
        <v>1462307652</v>
      </c>
      <c r="M3773" s="9">
        <f>(L3773/86400) + DATE(1970,1,1)</f>
        <v>42493.857083333336</v>
      </c>
      <c r="N3773" s="18">
        <f>YEAR(M3773)</f>
        <v>2016</v>
      </c>
      <c r="O3773" s="18">
        <f xml:space="preserve"> ROUND((J3773-L3773)/86400, 0)</f>
        <v>14</v>
      </c>
      <c r="P3773" t="b">
        <v>0</v>
      </c>
      <c r="Q3773">
        <v>38</v>
      </c>
      <c r="R3773" s="14">
        <f>IFERROR(ROUND(E3773/Q3773,2), "N/A")</f>
        <v>38.42</v>
      </c>
      <c r="S3773" t="b">
        <v>1</v>
      </c>
      <c r="T3773" t="s">
        <v>8275</v>
      </c>
      <c r="U3773" t="s">
        <v>8317</v>
      </c>
    </row>
    <row r="3774" spans="1:21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s="12">
        <f>ROUND(E3774/D3774, 0)</f>
        <v>1</v>
      </c>
      <c r="G3774" t="s">
        <v>8218</v>
      </c>
      <c r="H3774" t="s">
        <v>8223</v>
      </c>
      <c r="I3774" t="s">
        <v>8245</v>
      </c>
      <c r="J3774">
        <v>1480399200</v>
      </c>
      <c r="K3774" s="9">
        <f>(J3774/86400) + DATE(1970,1,1)</f>
        <v>42703.25</v>
      </c>
      <c r="L3774">
        <v>1478616506</v>
      </c>
      <c r="M3774" s="9">
        <f>(L3774/86400) + DATE(1970,1,1)</f>
        <v>42682.616967592592</v>
      </c>
      <c r="N3774" s="18">
        <f>YEAR(M3774)</f>
        <v>2016</v>
      </c>
      <c r="O3774" s="18">
        <f xml:space="preserve"> ROUND((J3774-L3774)/86400, 0)</f>
        <v>21</v>
      </c>
      <c r="P3774" t="b">
        <v>0</v>
      </c>
      <c r="Q3774">
        <v>33</v>
      </c>
      <c r="R3774" s="14">
        <f>IFERROR(ROUND(E3774/Q3774,2), "N/A")</f>
        <v>166.97</v>
      </c>
      <c r="S3774" t="b">
        <v>1</v>
      </c>
      <c r="T3774" t="s">
        <v>8275</v>
      </c>
      <c r="U3774" t="s">
        <v>8317</v>
      </c>
    </row>
    <row r="3775" spans="1:21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s="12">
        <f>ROUND(E3775/D3775, 0)</f>
        <v>1</v>
      </c>
      <c r="G3775" t="s">
        <v>8218</v>
      </c>
      <c r="H3775" t="s">
        <v>8223</v>
      </c>
      <c r="I3775" t="s">
        <v>8245</v>
      </c>
      <c r="J3775">
        <v>1479175680</v>
      </c>
      <c r="K3775" s="9">
        <f>(J3775/86400) + DATE(1970,1,1)</f>
        <v>42689.088888888888</v>
      </c>
      <c r="L3775">
        <v>1476317247</v>
      </c>
      <c r="M3775" s="9">
        <f>(L3775/86400) + DATE(1970,1,1)</f>
        <v>42656.005173611113</v>
      </c>
      <c r="N3775" s="18">
        <f>YEAR(M3775)</f>
        <v>2016</v>
      </c>
      <c r="O3775" s="18">
        <f xml:space="preserve"> ROUND((J3775-L3775)/86400, 0)</f>
        <v>33</v>
      </c>
      <c r="P3775" t="b">
        <v>0</v>
      </c>
      <c r="Q3775">
        <v>57</v>
      </c>
      <c r="R3775" s="14">
        <f>IFERROR(ROUND(E3775/Q3775,2), "N/A")</f>
        <v>94.91</v>
      </c>
      <c r="S3775" t="b">
        <v>1</v>
      </c>
      <c r="T3775" t="s">
        <v>8275</v>
      </c>
      <c r="U3775" t="s">
        <v>8317</v>
      </c>
    </row>
    <row r="3776" spans="1:21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s="12">
        <f>ROUND(E3776/D3776, 0)</f>
        <v>1</v>
      </c>
      <c r="G3776" t="s">
        <v>8218</v>
      </c>
      <c r="H3776" t="s">
        <v>8228</v>
      </c>
      <c r="I3776" t="s">
        <v>8250</v>
      </c>
      <c r="J3776">
        <v>1428606055</v>
      </c>
      <c r="K3776" s="9">
        <f>(J3776/86400) + DATE(1970,1,1)</f>
        <v>42103.792303240742</v>
      </c>
      <c r="L3776">
        <v>1427223655</v>
      </c>
      <c r="M3776" s="9">
        <f>(L3776/86400) + DATE(1970,1,1)</f>
        <v>42087.792303240742</v>
      </c>
      <c r="N3776" s="18">
        <f>YEAR(M3776)</f>
        <v>2015</v>
      </c>
      <c r="O3776" s="18">
        <f xml:space="preserve"> ROUND((J3776-L3776)/86400, 0)</f>
        <v>16</v>
      </c>
      <c r="P3776" t="b">
        <v>0</v>
      </c>
      <c r="Q3776">
        <v>25</v>
      </c>
      <c r="R3776" s="14">
        <f>IFERROR(ROUND(E3776/Q3776,2), "N/A")</f>
        <v>100</v>
      </c>
      <c r="S3776" t="b">
        <v>1</v>
      </c>
      <c r="T3776" t="s">
        <v>8275</v>
      </c>
      <c r="U3776" t="s">
        <v>8317</v>
      </c>
    </row>
    <row r="3777" spans="1:21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s="12">
        <f>ROUND(E3777/D3777, 0)</f>
        <v>1</v>
      </c>
      <c r="G3777" t="s">
        <v>8218</v>
      </c>
      <c r="H3777" t="s">
        <v>8223</v>
      </c>
      <c r="I3777" t="s">
        <v>8245</v>
      </c>
      <c r="J3777">
        <v>1428552000</v>
      </c>
      <c r="K3777" s="9">
        <f>(J3777/86400) + DATE(1970,1,1)</f>
        <v>42103.166666666672</v>
      </c>
      <c r="L3777">
        <v>1426199843</v>
      </c>
      <c r="M3777" s="9">
        <f>(L3777/86400) + DATE(1970,1,1)</f>
        <v>42075.942627314813</v>
      </c>
      <c r="N3777" s="18">
        <f>YEAR(M3777)</f>
        <v>2015</v>
      </c>
      <c r="O3777" s="18">
        <f xml:space="preserve"> ROUND((J3777-L3777)/86400, 0)</f>
        <v>27</v>
      </c>
      <c r="P3777" t="b">
        <v>0</v>
      </c>
      <c r="Q3777">
        <v>14</v>
      </c>
      <c r="R3777" s="14">
        <f>IFERROR(ROUND(E3777/Q3777,2), "N/A")</f>
        <v>143.21</v>
      </c>
      <c r="S3777" t="b">
        <v>1</v>
      </c>
      <c r="T3777" t="s">
        <v>8275</v>
      </c>
      <c r="U3777" t="s">
        <v>8317</v>
      </c>
    </row>
    <row r="3778" spans="1:21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s="12">
        <f>ROUND(E3778/D3778, 0)</f>
        <v>1</v>
      </c>
      <c r="G3778" t="s">
        <v>8218</v>
      </c>
      <c r="H3778" t="s">
        <v>8223</v>
      </c>
      <c r="I3778" t="s">
        <v>8245</v>
      </c>
      <c r="J3778">
        <v>1406854800</v>
      </c>
      <c r="K3778" s="9">
        <f>(J3778/86400) + DATE(1970,1,1)</f>
        <v>41852.041666666664</v>
      </c>
      <c r="L3778">
        <v>1403599778</v>
      </c>
      <c r="M3778" s="9">
        <f>(L3778/86400) + DATE(1970,1,1)</f>
        <v>41814.367800925924</v>
      </c>
      <c r="N3778" s="18">
        <f>YEAR(M3778)</f>
        <v>2014</v>
      </c>
      <c r="O3778" s="18">
        <f xml:space="preserve"> ROUND((J3778-L3778)/86400, 0)</f>
        <v>38</v>
      </c>
      <c r="P3778" t="b">
        <v>0</v>
      </c>
      <c r="Q3778">
        <v>94</v>
      </c>
      <c r="R3778" s="14">
        <f>IFERROR(ROUND(E3778/Q3778,2), "N/A")</f>
        <v>90.82</v>
      </c>
      <c r="S3778" t="b">
        <v>1</v>
      </c>
      <c r="T3778" t="s">
        <v>8275</v>
      </c>
      <c r="U3778" t="s">
        <v>8317</v>
      </c>
    </row>
    <row r="3779" spans="1:21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s="12">
        <f>ROUND(E3779/D3779, 0)</f>
        <v>1</v>
      </c>
      <c r="G3779" t="s">
        <v>8218</v>
      </c>
      <c r="H3779" t="s">
        <v>8223</v>
      </c>
      <c r="I3779" t="s">
        <v>8245</v>
      </c>
      <c r="J3779">
        <v>1411790400</v>
      </c>
      <c r="K3779" s="9">
        <f>(J3779/86400) + DATE(1970,1,1)</f>
        <v>41909.166666666664</v>
      </c>
      <c r="L3779">
        <v>1409884821</v>
      </c>
      <c r="M3779" s="9">
        <f>(L3779/86400) + DATE(1970,1,1)</f>
        <v>41887.111354166671</v>
      </c>
      <c r="N3779" s="18">
        <f>YEAR(M3779)</f>
        <v>2014</v>
      </c>
      <c r="O3779" s="18">
        <f xml:space="preserve"> ROUND((J3779-L3779)/86400, 0)</f>
        <v>22</v>
      </c>
      <c r="P3779" t="b">
        <v>0</v>
      </c>
      <c r="Q3779">
        <v>59</v>
      </c>
      <c r="R3779" s="14">
        <f>IFERROR(ROUND(E3779/Q3779,2), "N/A")</f>
        <v>48.54</v>
      </c>
      <c r="S3779" t="b">
        <v>1</v>
      </c>
      <c r="T3779" t="s">
        <v>8275</v>
      </c>
      <c r="U3779" t="s">
        <v>8317</v>
      </c>
    </row>
    <row r="3780" spans="1:21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s="12">
        <f>ROUND(E3780/D3780, 0)</f>
        <v>1</v>
      </c>
      <c r="G3780" t="s">
        <v>8218</v>
      </c>
      <c r="H3780" t="s">
        <v>8223</v>
      </c>
      <c r="I3780" t="s">
        <v>8245</v>
      </c>
      <c r="J3780">
        <v>1423942780</v>
      </c>
      <c r="K3780" s="9">
        <f>(J3780/86400) + DATE(1970,1,1)</f>
        <v>42049.819212962961</v>
      </c>
      <c r="L3780">
        <v>1418758780</v>
      </c>
      <c r="M3780" s="9">
        <f>(L3780/86400) + DATE(1970,1,1)</f>
        <v>41989.819212962961</v>
      </c>
      <c r="N3780" s="18">
        <f>YEAR(M3780)</f>
        <v>2014</v>
      </c>
      <c r="O3780" s="18">
        <f xml:space="preserve"> ROUND((J3780-L3780)/86400, 0)</f>
        <v>60</v>
      </c>
      <c r="P3780" t="b">
        <v>0</v>
      </c>
      <c r="Q3780">
        <v>36</v>
      </c>
      <c r="R3780" s="14">
        <f>IFERROR(ROUND(E3780/Q3780,2), "N/A")</f>
        <v>70.03</v>
      </c>
      <c r="S3780" t="b">
        <v>1</v>
      </c>
      <c r="T3780" t="s">
        <v>8275</v>
      </c>
      <c r="U3780" t="s">
        <v>8317</v>
      </c>
    </row>
    <row r="3781" spans="1:21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s="12">
        <f>ROUND(E3781/D3781, 0)</f>
        <v>1</v>
      </c>
      <c r="G3781" t="s">
        <v>8218</v>
      </c>
      <c r="H3781" t="s">
        <v>8223</v>
      </c>
      <c r="I3781" t="s">
        <v>8245</v>
      </c>
      <c r="J3781">
        <v>1459010340</v>
      </c>
      <c r="K3781" s="9">
        <f>(J3781/86400) + DATE(1970,1,1)</f>
        <v>42455.693749999999</v>
      </c>
      <c r="L3781">
        <v>1456421940</v>
      </c>
      <c r="M3781" s="9">
        <f>(L3781/86400) + DATE(1970,1,1)</f>
        <v>42425.735416666663</v>
      </c>
      <c r="N3781" s="18">
        <f>YEAR(M3781)</f>
        <v>2016</v>
      </c>
      <c r="O3781" s="18">
        <f xml:space="preserve"> ROUND((J3781-L3781)/86400, 0)</f>
        <v>30</v>
      </c>
      <c r="P3781" t="b">
        <v>0</v>
      </c>
      <c r="Q3781">
        <v>115</v>
      </c>
      <c r="R3781" s="14">
        <f>IFERROR(ROUND(E3781/Q3781,2), "N/A")</f>
        <v>135.63</v>
      </c>
      <c r="S3781" t="b">
        <v>1</v>
      </c>
      <c r="T3781" t="s">
        <v>8275</v>
      </c>
      <c r="U3781" t="s">
        <v>8317</v>
      </c>
    </row>
    <row r="3782" spans="1:21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s="12">
        <f>ROUND(E3782/D3782, 0)</f>
        <v>1</v>
      </c>
      <c r="G3782" t="s">
        <v>8218</v>
      </c>
      <c r="H3782" t="s">
        <v>8223</v>
      </c>
      <c r="I3782" t="s">
        <v>8245</v>
      </c>
      <c r="J3782">
        <v>1436817960</v>
      </c>
      <c r="K3782" s="9">
        <f>(J3782/86400) + DATE(1970,1,1)</f>
        <v>42198.837500000001</v>
      </c>
      <c r="L3782">
        <v>1433999785</v>
      </c>
      <c r="M3782" s="9">
        <f>(L3782/86400) + DATE(1970,1,1)</f>
        <v>42166.219733796301</v>
      </c>
      <c r="N3782" s="18">
        <f>YEAR(M3782)</f>
        <v>2015</v>
      </c>
      <c r="O3782" s="18">
        <f xml:space="preserve"> ROUND((J3782-L3782)/86400, 0)</f>
        <v>33</v>
      </c>
      <c r="P3782" t="b">
        <v>0</v>
      </c>
      <c r="Q3782">
        <v>30</v>
      </c>
      <c r="R3782" s="14">
        <f>IFERROR(ROUND(E3782/Q3782,2), "N/A")</f>
        <v>100</v>
      </c>
      <c r="S3782" t="b">
        <v>1</v>
      </c>
      <c r="T3782" t="s">
        <v>8275</v>
      </c>
      <c r="U3782" t="s">
        <v>8317</v>
      </c>
    </row>
    <row r="3783" spans="1:21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s="12">
        <f>ROUND(E3783/D3783, 0)</f>
        <v>1</v>
      </c>
      <c r="G3783" t="s">
        <v>8218</v>
      </c>
      <c r="H3783" t="s">
        <v>8223</v>
      </c>
      <c r="I3783" t="s">
        <v>8245</v>
      </c>
      <c r="J3783">
        <v>1410210685</v>
      </c>
      <c r="K3783" s="9">
        <f>(J3783/86400) + DATE(1970,1,1)</f>
        <v>41890.882928240739</v>
      </c>
      <c r="L3783">
        <v>1408050685</v>
      </c>
      <c r="M3783" s="9">
        <f>(L3783/86400) + DATE(1970,1,1)</f>
        <v>41865.882928240739</v>
      </c>
      <c r="N3783" s="18">
        <f>YEAR(M3783)</f>
        <v>2014</v>
      </c>
      <c r="O3783" s="18">
        <f xml:space="preserve"> ROUND((J3783-L3783)/86400, 0)</f>
        <v>25</v>
      </c>
      <c r="P3783" t="b">
        <v>0</v>
      </c>
      <c r="Q3783">
        <v>52</v>
      </c>
      <c r="R3783" s="14">
        <f>IFERROR(ROUND(E3783/Q3783,2), "N/A")</f>
        <v>94.9</v>
      </c>
      <c r="S3783" t="b">
        <v>1</v>
      </c>
      <c r="T3783" t="s">
        <v>8275</v>
      </c>
      <c r="U3783" t="s">
        <v>8317</v>
      </c>
    </row>
    <row r="3784" spans="1:21" ht="48" hidden="1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s="12">
        <f>ROUND(E3784/D3784, 0)</f>
        <v>1</v>
      </c>
      <c r="G3784" t="s">
        <v>8218</v>
      </c>
      <c r="H3784" t="s">
        <v>8224</v>
      </c>
      <c r="I3784" t="s">
        <v>8246</v>
      </c>
      <c r="J3784">
        <v>1469401200</v>
      </c>
      <c r="K3784" s="9">
        <f>(J3784/86400) + DATE(1970,1,1)</f>
        <v>42575.958333333328</v>
      </c>
      <c r="L3784">
        <v>1466887297</v>
      </c>
      <c r="M3784" s="9">
        <f>(L3784/86400) + DATE(1970,1,1)</f>
        <v>42546.862233796295</v>
      </c>
      <c r="N3784" s="18">
        <f>YEAR(M3784)</f>
        <v>2016</v>
      </c>
      <c r="O3784" s="18">
        <f xml:space="preserve"> ROUND((J3784-L3784)/86400, 0)</f>
        <v>29</v>
      </c>
      <c r="P3784" t="b">
        <v>0</v>
      </c>
      <c r="Q3784">
        <v>27</v>
      </c>
      <c r="R3784" s="14">
        <f>IFERROR(ROUND(E3784/Q3784,2), "N/A")</f>
        <v>75.37</v>
      </c>
      <c r="S3784" t="b">
        <v>1</v>
      </c>
      <c r="T3784" t="s">
        <v>8275</v>
      </c>
      <c r="U3784" t="s">
        <v>8317</v>
      </c>
    </row>
    <row r="3785" spans="1:21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s="12">
        <f>ROUND(E3785/D3785, 0)</f>
        <v>1</v>
      </c>
      <c r="G3785" t="s">
        <v>8218</v>
      </c>
      <c r="H3785" t="s">
        <v>8223</v>
      </c>
      <c r="I3785" t="s">
        <v>8245</v>
      </c>
      <c r="J3785">
        <v>1458057600</v>
      </c>
      <c r="K3785" s="9">
        <f>(J3785/86400) + DATE(1970,1,1)</f>
        <v>42444.666666666672</v>
      </c>
      <c r="L3785">
        <v>1455938520</v>
      </c>
      <c r="M3785" s="9">
        <f>(L3785/86400) + DATE(1970,1,1)</f>
        <v>42420.140277777777</v>
      </c>
      <c r="N3785" s="18">
        <f>YEAR(M3785)</f>
        <v>2016</v>
      </c>
      <c r="O3785" s="18">
        <f xml:space="preserve"> ROUND((J3785-L3785)/86400, 0)</f>
        <v>25</v>
      </c>
      <c r="P3785" t="b">
        <v>0</v>
      </c>
      <c r="Q3785">
        <v>24</v>
      </c>
      <c r="R3785" s="14">
        <f>IFERROR(ROUND(E3785/Q3785,2), "N/A")</f>
        <v>64.459999999999994</v>
      </c>
      <c r="S3785" t="b">
        <v>1</v>
      </c>
      <c r="T3785" t="s">
        <v>8275</v>
      </c>
      <c r="U3785" t="s">
        <v>8317</v>
      </c>
    </row>
    <row r="3786" spans="1:21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s="12">
        <f>ROUND(E3786/D3786, 0)</f>
        <v>1</v>
      </c>
      <c r="G3786" t="s">
        <v>8218</v>
      </c>
      <c r="H3786" t="s">
        <v>8228</v>
      </c>
      <c r="I3786" t="s">
        <v>8250</v>
      </c>
      <c r="J3786">
        <v>1468193532</v>
      </c>
      <c r="K3786" s="9">
        <f>(J3786/86400) + DATE(1970,1,1)</f>
        <v>42561.980694444443</v>
      </c>
      <c r="L3786">
        <v>1465601532</v>
      </c>
      <c r="M3786" s="9">
        <f>(L3786/86400) + DATE(1970,1,1)</f>
        <v>42531.980694444443</v>
      </c>
      <c r="N3786" s="18">
        <f>YEAR(M3786)</f>
        <v>2016</v>
      </c>
      <c r="O3786" s="18">
        <f xml:space="preserve"> ROUND((J3786-L3786)/86400, 0)</f>
        <v>30</v>
      </c>
      <c r="P3786" t="b">
        <v>0</v>
      </c>
      <c r="Q3786">
        <v>10</v>
      </c>
      <c r="R3786" s="14">
        <f>IFERROR(ROUND(E3786/Q3786,2), "N/A")</f>
        <v>115</v>
      </c>
      <c r="S3786" t="b">
        <v>1</v>
      </c>
      <c r="T3786" t="s">
        <v>8275</v>
      </c>
      <c r="U3786" t="s">
        <v>8317</v>
      </c>
    </row>
    <row r="3787" spans="1:21" ht="48" hidden="1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s="12">
        <f>ROUND(E3787/D3787, 0)</f>
        <v>2</v>
      </c>
      <c r="G3787" t="s">
        <v>8218</v>
      </c>
      <c r="H3787" t="s">
        <v>8224</v>
      </c>
      <c r="I3787" t="s">
        <v>8246</v>
      </c>
      <c r="J3787">
        <v>1470132180</v>
      </c>
      <c r="K3787" s="9">
        <f>(J3787/86400) + DATE(1970,1,1)</f>
        <v>42584.418749999997</v>
      </c>
      <c r="L3787">
        <v>1467040769</v>
      </c>
      <c r="M3787" s="9">
        <f>(L3787/86400) + DATE(1970,1,1)</f>
        <v>42548.63853009259</v>
      </c>
      <c r="N3787" s="18">
        <f>YEAR(M3787)</f>
        <v>2016</v>
      </c>
      <c r="O3787" s="18">
        <f xml:space="preserve"> ROUND((J3787-L3787)/86400, 0)</f>
        <v>36</v>
      </c>
      <c r="P3787" t="b">
        <v>0</v>
      </c>
      <c r="Q3787">
        <v>30</v>
      </c>
      <c r="R3787" s="14">
        <f>IFERROR(ROUND(E3787/Q3787,2), "N/A")</f>
        <v>100.5</v>
      </c>
      <c r="S3787" t="b">
        <v>1</v>
      </c>
      <c r="T3787" t="s">
        <v>8275</v>
      </c>
      <c r="U3787" t="s">
        <v>8317</v>
      </c>
    </row>
    <row r="3788" spans="1:21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s="12">
        <f>ROUND(E3788/D3788, 0)</f>
        <v>1</v>
      </c>
      <c r="G3788" t="s">
        <v>8218</v>
      </c>
      <c r="H3788" t="s">
        <v>8223</v>
      </c>
      <c r="I3788" t="s">
        <v>8245</v>
      </c>
      <c r="J3788">
        <v>1464310475</v>
      </c>
      <c r="K3788" s="9">
        <f>(J3788/86400) + DATE(1970,1,1)</f>
        <v>42517.037905092591</v>
      </c>
      <c r="L3788">
        <v>1461718475</v>
      </c>
      <c r="M3788" s="9">
        <f>(L3788/86400) + DATE(1970,1,1)</f>
        <v>42487.037905092591</v>
      </c>
      <c r="N3788" s="18">
        <f>YEAR(M3788)</f>
        <v>2016</v>
      </c>
      <c r="O3788" s="18">
        <f xml:space="preserve"> ROUND((J3788-L3788)/86400, 0)</f>
        <v>30</v>
      </c>
      <c r="P3788" t="b">
        <v>0</v>
      </c>
      <c r="Q3788">
        <v>71</v>
      </c>
      <c r="R3788" s="14">
        <f>IFERROR(ROUND(E3788/Q3788,2), "N/A")</f>
        <v>93.77</v>
      </c>
      <c r="S3788" t="b">
        <v>1</v>
      </c>
      <c r="T3788" t="s">
        <v>8275</v>
      </c>
      <c r="U3788" t="s">
        <v>8317</v>
      </c>
    </row>
    <row r="3789" spans="1:21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s="12">
        <f>ROUND(E3789/D3789, 0)</f>
        <v>1</v>
      </c>
      <c r="G3789" t="s">
        <v>8218</v>
      </c>
      <c r="H3789" t="s">
        <v>8223</v>
      </c>
      <c r="I3789" t="s">
        <v>8245</v>
      </c>
      <c r="J3789">
        <v>1436587140</v>
      </c>
      <c r="K3789" s="9">
        <f>(J3789/86400) + DATE(1970,1,1)</f>
        <v>42196.165972222225</v>
      </c>
      <c r="L3789">
        <v>1434113406</v>
      </c>
      <c r="M3789" s="9">
        <f>(L3789/86400) + DATE(1970,1,1)</f>
        <v>42167.534791666665</v>
      </c>
      <c r="N3789" s="18">
        <f>YEAR(M3789)</f>
        <v>2015</v>
      </c>
      <c r="O3789" s="18">
        <f xml:space="preserve"> ROUND((J3789-L3789)/86400, 0)</f>
        <v>29</v>
      </c>
      <c r="P3789" t="b">
        <v>0</v>
      </c>
      <c r="Q3789">
        <v>10</v>
      </c>
      <c r="R3789" s="14">
        <f>IFERROR(ROUND(E3789/Q3789,2), "N/A")</f>
        <v>35.1</v>
      </c>
      <c r="S3789" t="b">
        <v>1</v>
      </c>
      <c r="T3789" t="s">
        <v>8275</v>
      </c>
      <c r="U3789" t="s">
        <v>8317</v>
      </c>
    </row>
    <row r="3790" spans="1:21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s="12">
        <f>ROUND(E3790/D3790, 0)</f>
        <v>0</v>
      </c>
      <c r="G3790" t="s">
        <v>8220</v>
      </c>
      <c r="H3790" t="s">
        <v>8223</v>
      </c>
      <c r="I3790" t="s">
        <v>8245</v>
      </c>
      <c r="J3790">
        <v>1450887480</v>
      </c>
      <c r="K3790" s="9">
        <f>(J3790/86400) + DATE(1970,1,1)</f>
        <v>42361.679166666669</v>
      </c>
      <c r="L3790">
        <v>1448469719</v>
      </c>
      <c r="M3790" s="9">
        <f>(L3790/86400) + DATE(1970,1,1)</f>
        <v>42333.695821759262</v>
      </c>
      <c r="N3790" s="18">
        <f>YEAR(M3790)</f>
        <v>2015</v>
      </c>
      <c r="O3790" s="18">
        <f xml:space="preserve"> ROUND((J3790-L3790)/86400, 0)</f>
        <v>28</v>
      </c>
      <c r="P3790" t="b">
        <v>0</v>
      </c>
      <c r="Q3790">
        <v>1</v>
      </c>
      <c r="R3790" s="14">
        <f>IFERROR(ROUND(E3790/Q3790,2), "N/A")</f>
        <v>500</v>
      </c>
      <c r="S3790" t="b">
        <v>0</v>
      </c>
      <c r="T3790" t="s">
        <v>8275</v>
      </c>
      <c r="U3790" t="s">
        <v>8317</v>
      </c>
    </row>
    <row r="3791" spans="1:21" ht="48" hidden="1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s="12">
        <f>ROUND(E3791/D3791, 0)</f>
        <v>0</v>
      </c>
      <c r="G3791" t="s">
        <v>8220</v>
      </c>
      <c r="H3791" t="s">
        <v>8224</v>
      </c>
      <c r="I3791" t="s">
        <v>8246</v>
      </c>
      <c r="J3791">
        <v>1434395418</v>
      </c>
      <c r="K3791" s="9">
        <f>(J3791/86400) + DATE(1970,1,1)</f>
        <v>42170.798819444448</v>
      </c>
      <c r="L3791">
        <v>1431630618</v>
      </c>
      <c r="M3791" s="9">
        <f>(L3791/86400) + DATE(1970,1,1)</f>
        <v>42138.798819444448</v>
      </c>
      <c r="N3791" s="18">
        <f>YEAR(M3791)</f>
        <v>2015</v>
      </c>
      <c r="O3791" s="18">
        <f xml:space="preserve"> ROUND((J3791-L3791)/86400, 0)</f>
        <v>32</v>
      </c>
      <c r="P3791" t="b">
        <v>0</v>
      </c>
      <c r="Q3791">
        <v>4</v>
      </c>
      <c r="R3791" s="14">
        <f>IFERROR(ROUND(E3791/Q3791,2), "N/A")</f>
        <v>29</v>
      </c>
      <c r="S3791" t="b">
        <v>0</v>
      </c>
      <c r="T3791" t="s">
        <v>8275</v>
      </c>
      <c r="U3791" t="s">
        <v>8317</v>
      </c>
    </row>
    <row r="3792" spans="1:21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s="12">
        <f>ROUND(E3792/D3792, 0)</f>
        <v>0</v>
      </c>
      <c r="G3792" t="s">
        <v>8220</v>
      </c>
      <c r="H3792" t="s">
        <v>8223</v>
      </c>
      <c r="I3792" t="s">
        <v>8245</v>
      </c>
      <c r="J3792">
        <v>1479834023</v>
      </c>
      <c r="K3792" s="9">
        <f>(J3792/86400) + DATE(1970,1,1)</f>
        <v>42696.708599537036</v>
      </c>
      <c r="L3792">
        <v>1477238423</v>
      </c>
      <c r="M3792" s="9">
        <f>(L3792/86400) + DATE(1970,1,1)</f>
        <v>42666.666932870372</v>
      </c>
      <c r="N3792" s="18">
        <f>YEAR(M3792)</f>
        <v>2016</v>
      </c>
      <c r="O3792" s="18">
        <f xml:space="preserve"> ROUND((J3792-L3792)/86400, 0)</f>
        <v>30</v>
      </c>
      <c r="P3792" t="b">
        <v>0</v>
      </c>
      <c r="Q3792">
        <v>0</v>
      </c>
      <c r="R3792" s="14" t="str">
        <f>IFERROR(ROUND(E3792/Q3792,2), "N/A")</f>
        <v>N/A</v>
      </c>
      <c r="S3792" t="b">
        <v>0</v>
      </c>
      <c r="T3792" t="s">
        <v>8275</v>
      </c>
      <c r="U3792" t="s">
        <v>8317</v>
      </c>
    </row>
    <row r="3793" spans="1:21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s="12">
        <f>ROUND(E3793/D3793, 0)</f>
        <v>0</v>
      </c>
      <c r="G3793" t="s">
        <v>8220</v>
      </c>
      <c r="H3793" t="s">
        <v>8223</v>
      </c>
      <c r="I3793" t="s">
        <v>8245</v>
      </c>
      <c r="J3793">
        <v>1404664592</v>
      </c>
      <c r="K3793" s="9">
        <f>(J3793/86400) + DATE(1970,1,1)</f>
        <v>41826.692037037035</v>
      </c>
      <c r="L3793">
        <v>1399480592</v>
      </c>
      <c r="M3793" s="9">
        <f>(L3793/86400) + DATE(1970,1,1)</f>
        <v>41766.692037037035</v>
      </c>
      <c r="N3793" s="18">
        <f>YEAR(M3793)</f>
        <v>2014</v>
      </c>
      <c r="O3793" s="18">
        <f xml:space="preserve"> ROUND((J3793-L3793)/86400, 0)</f>
        <v>60</v>
      </c>
      <c r="P3793" t="b">
        <v>0</v>
      </c>
      <c r="Q3793">
        <v>0</v>
      </c>
      <c r="R3793" s="14" t="str">
        <f>IFERROR(ROUND(E3793/Q3793,2), "N/A")</f>
        <v>N/A</v>
      </c>
      <c r="S3793" t="b">
        <v>0</v>
      </c>
      <c r="T3793" t="s">
        <v>8275</v>
      </c>
      <c r="U3793" t="s">
        <v>8317</v>
      </c>
    </row>
    <row r="3794" spans="1:21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s="12">
        <f>ROUND(E3794/D3794, 0)</f>
        <v>0</v>
      </c>
      <c r="G3794" t="s">
        <v>8220</v>
      </c>
      <c r="H3794" t="s">
        <v>8223</v>
      </c>
      <c r="I3794" t="s">
        <v>8245</v>
      </c>
      <c r="J3794">
        <v>1436957022</v>
      </c>
      <c r="K3794" s="9">
        <f>(J3794/86400) + DATE(1970,1,1)</f>
        <v>42200.447013888886</v>
      </c>
      <c r="L3794">
        <v>1434365022</v>
      </c>
      <c r="M3794" s="9">
        <f>(L3794/86400) + DATE(1970,1,1)</f>
        <v>42170.447013888886</v>
      </c>
      <c r="N3794" s="18">
        <f>YEAR(M3794)</f>
        <v>2015</v>
      </c>
      <c r="O3794" s="18">
        <f xml:space="preserve"> ROUND((J3794-L3794)/86400, 0)</f>
        <v>30</v>
      </c>
      <c r="P3794" t="b">
        <v>0</v>
      </c>
      <c r="Q3794">
        <v>2</v>
      </c>
      <c r="R3794" s="14">
        <f>IFERROR(ROUND(E3794/Q3794,2), "N/A")</f>
        <v>17.5</v>
      </c>
      <c r="S3794" t="b">
        <v>0</v>
      </c>
      <c r="T3794" t="s">
        <v>8275</v>
      </c>
      <c r="U3794" t="s">
        <v>8317</v>
      </c>
    </row>
    <row r="3795" spans="1:21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s="12">
        <f>ROUND(E3795/D3795, 0)</f>
        <v>1</v>
      </c>
      <c r="G3795" t="s">
        <v>8220</v>
      </c>
      <c r="H3795" t="s">
        <v>8223</v>
      </c>
      <c r="I3795" t="s">
        <v>8245</v>
      </c>
      <c r="J3795">
        <v>1418769129</v>
      </c>
      <c r="K3795" s="9">
        <f>(J3795/86400) + DATE(1970,1,1)</f>
        <v>41989.938993055555</v>
      </c>
      <c r="L3795">
        <v>1416954729</v>
      </c>
      <c r="M3795" s="9">
        <f>(L3795/86400) + DATE(1970,1,1)</f>
        <v>41968.938993055555</v>
      </c>
      <c r="N3795" s="18">
        <f>YEAR(M3795)</f>
        <v>2014</v>
      </c>
      <c r="O3795" s="18">
        <f xml:space="preserve"> ROUND((J3795-L3795)/86400, 0)</f>
        <v>21</v>
      </c>
      <c r="P3795" t="b">
        <v>0</v>
      </c>
      <c r="Q3795">
        <v>24</v>
      </c>
      <c r="R3795" s="14">
        <f>IFERROR(ROUND(E3795/Q3795,2), "N/A")</f>
        <v>174</v>
      </c>
      <c r="S3795" t="b">
        <v>0</v>
      </c>
      <c r="T3795" t="s">
        <v>8275</v>
      </c>
      <c r="U3795" t="s">
        <v>8317</v>
      </c>
    </row>
    <row r="3796" spans="1:21" ht="48" hidden="1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s="12">
        <f>ROUND(E3796/D3796, 0)</f>
        <v>0</v>
      </c>
      <c r="G3796" t="s">
        <v>8220</v>
      </c>
      <c r="H3796" t="s">
        <v>8224</v>
      </c>
      <c r="I3796" t="s">
        <v>8246</v>
      </c>
      <c r="J3796">
        <v>1433685354</v>
      </c>
      <c r="K3796" s="9">
        <f>(J3796/86400) + DATE(1970,1,1)</f>
        <v>42162.58048611111</v>
      </c>
      <c r="L3796">
        <v>1431093354</v>
      </c>
      <c r="M3796" s="9">
        <f>(L3796/86400) + DATE(1970,1,1)</f>
        <v>42132.58048611111</v>
      </c>
      <c r="N3796" s="18">
        <f>YEAR(M3796)</f>
        <v>2015</v>
      </c>
      <c r="O3796" s="18">
        <f xml:space="preserve"> ROUND((J3796-L3796)/86400, 0)</f>
        <v>30</v>
      </c>
      <c r="P3796" t="b">
        <v>0</v>
      </c>
      <c r="Q3796">
        <v>1</v>
      </c>
      <c r="R3796" s="14">
        <f>IFERROR(ROUND(E3796/Q3796,2), "N/A")</f>
        <v>50</v>
      </c>
      <c r="S3796" t="b">
        <v>0</v>
      </c>
      <c r="T3796" t="s">
        <v>8275</v>
      </c>
      <c r="U3796" t="s">
        <v>8317</v>
      </c>
    </row>
    <row r="3797" spans="1:21" ht="48" hidden="1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s="12">
        <f>ROUND(E3797/D3797, 0)</f>
        <v>0</v>
      </c>
      <c r="G3797" t="s">
        <v>8220</v>
      </c>
      <c r="H3797" t="s">
        <v>8224</v>
      </c>
      <c r="I3797" t="s">
        <v>8246</v>
      </c>
      <c r="J3797">
        <v>1440801000</v>
      </c>
      <c r="K3797" s="9">
        <f>(J3797/86400) + DATE(1970,1,1)</f>
        <v>42244.9375</v>
      </c>
      <c r="L3797">
        <v>1437042490</v>
      </c>
      <c r="M3797" s="9">
        <f>(L3797/86400) + DATE(1970,1,1)</f>
        <v>42201.436226851853</v>
      </c>
      <c r="N3797" s="18">
        <f>YEAR(M3797)</f>
        <v>2015</v>
      </c>
      <c r="O3797" s="18">
        <f xml:space="preserve"> ROUND((J3797-L3797)/86400, 0)</f>
        <v>44</v>
      </c>
      <c r="P3797" t="b">
        <v>0</v>
      </c>
      <c r="Q3797">
        <v>2</v>
      </c>
      <c r="R3797" s="14">
        <f>IFERROR(ROUND(E3797/Q3797,2), "N/A")</f>
        <v>5</v>
      </c>
      <c r="S3797" t="b">
        <v>0</v>
      </c>
      <c r="T3797" t="s">
        <v>8275</v>
      </c>
      <c r="U3797" t="s">
        <v>8317</v>
      </c>
    </row>
    <row r="3798" spans="1:21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s="12">
        <f>ROUND(E3798/D3798, 0)</f>
        <v>0</v>
      </c>
      <c r="G3798" t="s">
        <v>8220</v>
      </c>
      <c r="H3798" t="s">
        <v>8223</v>
      </c>
      <c r="I3798" t="s">
        <v>8245</v>
      </c>
      <c r="J3798">
        <v>1484354556</v>
      </c>
      <c r="K3798" s="9">
        <f>(J3798/86400) + DATE(1970,1,1)</f>
        <v>42749.029583333337</v>
      </c>
      <c r="L3798">
        <v>1479170556</v>
      </c>
      <c r="M3798" s="9">
        <f>(L3798/86400) + DATE(1970,1,1)</f>
        <v>42689.029583333337</v>
      </c>
      <c r="N3798" s="18">
        <f>YEAR(M3798)</f>
        <v>2016</v>
      </c>
      <c r="O3798" s="18">
        <f xml:space="preserve"> ROUND((J3798-L3798)/86400, 0)</f>
        <v>60</v>
      </c>
      <c r="P3798" t="b">
        <v>0</v>
      </c>
      <c r="Q3798">
        <v>1</v>
      </c>
      <c r="R3798" s="14">
        <f>IFERROR(ROUND(E3798/Q3798,2), "N/A")</f>
        <v>1</v>
      </c>
      <c r="S3798" t="b">
        <v>0</v>
      </c>
      <c r="T3798" t="s">
        <v>8275</v>
      </c>
      <c r="U3798" t="s">
        <v>8317</v>
      </c>
    </row>
    <row r="3799" spans="1:21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s="12">
        <f>ROUND(E3799/D3799, 0)</f>
        <v>1</v>
      </c>
      <c r="G3799" t="s">
        <v>8220</v>
      </c>
      <c r="H3799" t="s">
        <v>8223</v>
      </c>
      <c r="I3799" t="s">
        <v>8245</v>
      </c>
      <c r="J3799">
        <v>1429564165</v>
      </c>
      <c r="K3799" s="9">
        <f>(J3799/86400) + DATE(1970,1,1)</f>
        <v>42114.881539351853</v>
      </c>
      <c r="L3799">
        <v>1426972165</v>
      </c>
      <c r="M3799" s="9">
        <f>(L3799/86400) + DATE(1970,1,1)</f>
        <v>42084.881539351853</v>
      </c>
      <c r="N3799" s="18">
        <f>YEAR(M3799)</f>
        <v>2015</v>
      </c>
      <c r="O3799" s="18">
        <f xml:space="preserve"> ROUND((J3799-L3799)/86400, 0)</f>
        <v>30</v>
      </c>
      <c r="P3799" t="b">
        <v>0</v>
      </c>
      <c r="Q3799">
        <v>37</v>
      </c>
      <c r="R3799" s="14">
        <f>IFERROR(ROUND(E3799/Q3799,2), "N/A")</f>
        <v>145.41</v>
      </c>
      <c r="S3799" t="b">
        <v>0</v>
      </c>
      <c r="T3799" t="s">
        <v>8275</v>
      </c>
      <c r="U3799" t="s">
        <v>8317</v>
      </c>
    </row>
    <row r="3800" spans="1:21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s="12">
        <f>ROUND(E3800/D3800, 0)</f>
        <v>0</v>
      </c>
      <c r="G3800" t="s">
        <v>8220</v>
      </c>
      <c r="H3800" t="s">
        <v>8223</v>
      </c>
      <c r="I3800" t="s">
        <v>8245</v>
      </c>
      <c r="J3800">
        <v>1407691248</v>
      </c>
      <c r="K3800" s="9">
        <f>(J3800/86400) + DATE(1970,1,1)</f>
        <v>41861.722777777773</v>
      </c>
      <c r="L3800">
        <v>1405099248</v>
      </c>
      <c r="M3800" s="9">
        <f>(L3800/86400) + DATE(1970,1,1)</f>
        <v>41831.722777777773</v>
      </c>
      <c r="N3800" s="18">
        <f>YEAR(M3800)</f>
        <v>2014</v>
      </c>
      <c r="O3800" s="18">
        <f xml:space="preserve"> ROUND((J3800-L3800)/86400, 0)</f>
        <v>30</v>
      </c>
      <c r="P3800" t="b">
        <v>0</v>
      </c>
      <c r="Q3800">
        <v>5</v>
      </c>
      <c r="R3800" s="14">
        <f>IFERROR(ROUND(E3800/Q3800,2), "N/A")</f>
        <v>205</v>
      </c>
      <c r="S3800" t="b">
        <v>0</v>
      </c>
      <c r="T3800" t="s">
        <v>8275</v>
      </c>
      <c r="U3800" t="s">
        <v>8317</v>
      </c>
    </row>
    <row r="3801" spans="1:21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s="12">
        <f>ROUND(E3801/D3801, 0)</f>
        <v>0</v>
      </c>
      <c r="G3801" t="s">
        <v>8220</v>
      </c>
      <c r="H3801" t="s">
        <v>8223</v>
      </c>
      <c r="I3801" t="s">
        <v>8245</v>
      </c>
      <c r="J3801">
        <v>1457734843</v>
      </c>
      <c r="K3801" s="9">
        <f>(J3801/86400) + DATE(1970,1,1)</f>
        <v>42440.93105324074</v>
      </c>
      <c r="L3801">
        <v>1455142843</v>
      </c>
      <c r="M3801" s="9">
        <f>(L3801/86400) + DATE(1970,1,1)</f>
        <v>42410.93105324074</v>
      </c>
      <c r="N3801" s="18">
        <f>YEAR(M3801)</f>
        <v>2016</v>
      </c>
      <c r="O3801" s="18">
        <f xml:space="preserve"> ROUND((J3801-L3801)/86400, 0)</f>
        <v>30</v>
      </c>
      <c r="P3801" t="b">
        <v>0</v>
      </c>
      <c r="Q3801">
        <v>4</v>
      </c>
      <c r="R3801" s="14">
        <f>IFERROR(ROUND(E3801/Q3801,2), "N/A")</f>
        <v>100.5</v>
      </c>
      <c r="S3801" t="b">
        <v>0</v>
      </c>
      <c r="T3801" t="s">
        <v>8275</v>
      </c>
      <c r="U3801" t="s">
        <v>8317</v>
      </c>
    </row>
    <row r="3802" spans="1:21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s="12">
        <f>ROUND(E3802/D3802, 0)</f>
        <v>0</v>
      </c>
      <c r="G3802" t="s">
        <v>8220</v>
      </c>
      <c r="H3802" t="s">
        <v>8223</v>
      </c>
      <c r="I3802" t="s">
        <v>8245</v>
      </c>
      <c r="J3802">
        <v>1420952340</v>
      </c>
      <c r="K3802" s="9">
        <f>(J3802/86400) + DATE(1970,1,1)</f>
        <v>42015.207638888889</v>
      </c>
      <c r="L3802">
        <v>1418146883</v>
      </c>
      <c r="M3802" s="9">
        <f>(L3802/86400) + DATE(1970,1,1)</f>
        <v>41982.737071759257</v>
      </c>
      <c r="N3802" s="18">
        <f>YEAR(M3802)</f>
        <v>2014</v>
      </c>
      <c r="O3802" s="18">
        <f xml:space="preserve"> ROUND((J3802-L3802)/86400, 0)</f>
        <v>32</v>
      </c>
      <c r="P3802" t="b">
        <v>0</v>
      </c>
      <c r="Q3802">
        <v>16</v>
      </c>
      <c r="R3802" s="14">
        <f>IFERROR(ROUND(E3802/Q3802,2), "N/A")</f>
        <v>55.06</v>
      </c>
      <c r="S3802" t="b">
        <v>0</v>
      </c>
      <c r="T3802" t="s">
        <v>8275</v>
      </c>
      <c r="U3802" t="s">
        <v>8317</v>
      </c>
    </row>
    <row r="3803" spans="1:21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s="12">
        <f>ROUND(E3803/D3803, 0)</f>
        <v>0</v>
      </c>
      <c r="G3803" t="s">
        <v>8220</v>
      </c>
      <c r="H3803" t="s">
        <v>8223</v>
      </c>
      <c r="I3803" t="s">
        <v>8245</v>
      </c>
      <c r="J3803">
        <v>1420215216</v>
      </c>
      <c r="K3803" s="9">
        <f>(J3803/86400) + DATE(1970,1,1)</f>
        <v>42006.676111111112</v>
      </c>
      <c r="L3803">
        <v>1417536816</v>
      </c>
      <c r="M3803" s="9">
        <f>(L3803/86400) + DATE(1970,1,1)</f>
        <v>41975.676111111112</v>
      </c>
      <c r="N3803" s="18">
        <f>YEAR(M3803)</f>
        <v>2014</v>
      </c>
      <c r="O3803" s="18">
        <f xml:space="preserve"> ROUND((J3803-L3803)/86400, 0)</f>
        <v>31</v>
      </c>
      <c r="P3803" t="b">
        <v>0</v>
      </c>
      <c r="Q3803">
        <v>9</v>
      </c>
      <c r="R3803" s="14">
        <f>IFERROR(ROUND(E3803/Q3803,2), "N/A")</f>
        <v>47.33</v>
      </c>
      <c r="S3803" t="b">
        <v>0</v>
      </c>
      <c r="T3803" t="s">
        <v>8275</v>
      </c>
      <c r="U3803" t="s">
        <v>8317</v>
      </c>
    </row>
    <row r="3804" spans="1:21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s="12">
        <f>ROUND(E3804/D3804, 0)</f>
        <v>0</v>
      </c>
      <c r="G3804" t="s">
        <v>8220</v>
      </c>
      <c r="H3804" t="s">
        <v>8223</v>
      </c>
      <c r="I3804" t="s">
        <v>8245</v>
      </c>
      <c r="J3804">
        <v>1445482906</v>
      </c>
      <c r="K3804" s="9">
        <f>(J3804/86400) + DATE(1970,1,1)</f>
        <v>42299.126226851848</v>
      </c>
      <c r="L3804">
        <v>1442890906</v>
      </c>
      <c r="M3804" s="9">
        <f>(L3804/86400) + DATE(1970,1,1)</f>
        <v>42269.126226851848</v>
      </c>
      <c r="N3804" s="18">
        <f>YEAR(M3804)</f>
        <v>2015</v>
      </c>
      <c r="O3804" s="18">
        <f xml:space="preserve"> ROUND((J3804-L3804)/86400, 0)</f>
        <v>30</v>
      </c>
      <c r="P3804" t="b">
        <v>0</v>
      </c>
      <c r="Q3804">
        <v>0</v>
      </c>
      <c r="R3804" s="14" t="str">
        <f>IFERROR(ROUND(E3804/Q3804,2), "N/A")</f>
        <v>N/A</v>
      </c>
      <c r="S3804" t="b">
        <v>0</v>
      </c>
      <c r="T3804" t="s">
        <v>8275</v>
      </c>
      <c r="U3804" t="s">
        <v>8317</v>
      </c>
    </row>
    <row r="3805" spans="1:21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s="12">
        <f>ROUND(E3805/D3805, 0)</f>
        <v>0</v>
      </c>
      <c r="G3805" t="s">
        <v>8220</v>
      </c>
      <c r="H3805" t="s">
        <v>8223</v>
      </c>
      <c r="I3805" t="s">
        <v>8245</v>
      </c>
      <c r="J3805">
        <v>1457133568</v>
      </c>
      <c r="K3805" s="9">
        <f>(J3805/86400) + DATE(1970,1,1)</f>
        <v>42433.971851851849</v>
      </c>
      <c r="L3805">
        <v>1454541568</v>
      </c>
      <c r="M3805" s="9">
        <f>(L3805/86400) + DATE(1970,1,1)</f>
        <v>42403.971851851849</v>
      </c>
      <c r="N3805" s="18">
        <f>YEAR(M3805)</f>
        <v>2016</v>
      </c>
      <c r="O3805" s="18">
        <f xml:space="preserve"> ROUND((J3805-L3805)/86400, 0)</f>
        <v>30</v>
      </c>
      <c r="P3805" t="b">
        <v>0</v>
      </c>
      <c r="Q3805">
        <v>40</v>
      </c>
      <c r="R3805" s="14">
        <f>IFERROR(ROUND(E3805/Q3805,2), "N/A")</f>
        <v>58.95</v>
      </c>
      <c r="S3805" t="b">
        <v>0</v>
      </c>
      <c r="T3805" t="s">
        <v>8275</v>
      </c>
      <c r="U3805" t="s">
        <v>8317</v>
      </c>
    </row>
    <row r="3806" spans="1:21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s="12">
        <f>ROUND(E3806/D3806, 0)</f>
        <v>0</v>
      </c>
      <c r="G3806" t="s">
        <v>8220</v>
      </c>
      <c r="H3806" t="s">
        <v>8223</v>
      </c>
      <c r="I3806" t="s">
        <v>8245</v>
      </c>
      <c r="J3806">
        <v>1469948400</v>
      </c>
      <c r="K3806" s="9">
        <f>(J3806/86400) + DATE(1970,1,1)</f>
        <v>42582.291666666672</v>
      </c>
      <c r="L3806">
        <v>1465172024</v>
      </c>
      <c r="M3806" s="9">
        <f>(L3806/86400) + DATE(1970,1,1)</f>
        <v>42527.00953703704</v>
      </c>
      <c r="N3806" s="18">
        <f>YEAR(M3806)</f>
        <v>2016</v>
      </c>
      <c r="O3806" s="18">
        <f xml:space="preserve"> ROUND((J3806-L3806)/86400, 0)</f>
        <v>55</v>
      </c>
      <c r="P3806" t="b">
        <v>0</v>
      </c>
      <c r="Q3806">
        <v>0</v>
      </c>
      <c r="R3806" s="14" t="str">
        <f>IFERROR(ROUND(E3806/Q3806,2), "N/A")</f>
        <v>N/A</v>
      </c>
      <c r="S3806" t="b">
        <v>0</v>
      </c>
      <c r="T3806" t="s">
        <v>8275</v>
      </c>
      <c r="U3806" t="s">
        <v>8317</v>
      </c>
    </row>
    <row r="3807" spans="1:21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s="12">
        <f>ROUND(E3807/D3807, 0)</f>
        <v>0</v>
      </c>
      <c r="G3807" t="s">
        <v>8220</v>
      </c>
      <c r="H3807" t="s">
        <v>8223</v>
      </c>
      <c r="I3807" t="s">
        <v>8245</v>
      </c>
      <c r="J3807">
        <v>1411852640</v>
      </c>
      <c r="K3807" s="9">
        <f>(J3807/86400) + DATE(1970,1,1)</f>
        <v>41909.887037037035</v>
      </c>
      <c r="L3807">
        <v>1406668640</v>
      </c>
      <c r="M3807" s="9">
        <f>(L3807/86400) + DATE(1970,1,1)</f>
        <v>41849.887037037035</v>
      </c>
      <c r="N3807" s="18">
        <f>YEAR(M3807)</f>
        <v>2014</v>
      </c>
      <c r="O3807" s="18">
        <f xml:space="preserve"> ROUND((J3807-L3807)/86400, 0)</f>
        <v>60</v>
      </c>
      <c r="P3807" t="b">
        <v>0</v>
      </c>
      <c r="Q3807">
        <v>2</v>
      </c>
      <c r="R3807" s="14">
        <f>IFERROR(ROUND(E3807/Q3807,2), "N/A")</f>
        <v>1.5</v>
      </c>
      <c r="S3807" t="b">
        <v>0</v>
      </c>
      <c r="T3807" t="s">
        <v>8275</v>
      </c>
      <c r="U3807" t="s">
        <v>8317</v>
      </c>
    </row>
    <row r="3808" spans="1:21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s="12">
        <f>ROUND(E3808/D3808, 0)</f>
        <v>0</v>
      </c>
      <c r="G3808" t="s">
        <v>8220</v>
      </c>
      <c r="H3808" t="s">
        <v>8225</v>
      </c>
      <c r="I3808" t="s">
        <v>8247</v>
      </c>
      <c r="J3808">
        <v>1404022381</v>
      </c>
      <c r="K3808" s="9">
        <f>(J3808/86400) + DATE(1970,1,1)</f>
        <v>41819.259039351848</v>
      </c>
      <c r="L3808">
        <v>1402294381</v>
      </c>
      <c r="M3808" s="9">
        <f>(L3808/86400) + DATE(1970,1,1)</f>
        <v>41799.259039351848</v>
      </c>
      <c r="N3808" s="18">
        <f>YEAR(M3808)</f>
        <v>2014</v>
      </c>
      <c r="O3808" s="18">
        <f xml:space="preserve"> ROUND((J3808-L3808)/86400, 0)</f>
        <v>20</v>
      </c>
      <c r="P3808" t="b">
        <v>0</v>
      </c>
      <c r="Q3808">
        <v>1</v>
      </c>
      <c r="R3808" s="14">
        <f>IFERROR(ROUND(E3808/Q3808,2), "N/A")</f>
        <v>5</v>
      </c>
      <c r="S3808" t="b">
        <v>0</v>
      </c>
      <c r="T3808" t="s">
        <v>8275</v>
      </c>
      <c r="U3808" t="s">
        <v>8317</v>
      </c>
    </row>
    <row r="3809" spans="1:21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s="12">
        <f>ROUND(E3809/D3809, 0)</f>
        <v>0</v>
      </c>
      <c r="G3809" t="s">
        <v>8220</v>
      </c>
      <c r="H3809" t="s">
        <v>8223</v>
      </c>
      <c r="I3809" t="s">
        <v>8245</v>
      </c>
      <c r="J3809">
        <v>1428097739</v>
      </c>
      <c r="K3809" s="9">
        <f>(J3809/86400) + DATE(1970,1,1)</f>
        <v>42097.909016203703</v>
      </c>
      <c r="L3809">
        <v>1427492939</v>
      </c>
      <c r="M3809" s="9">
        <f>(L3809/86400) + DATE(1970,1,1)</f>
        <v>42090.909016203703</v>
      </c>
      <c r="N3809" s="18">
        <f>YEAR(M3809)</f>
        <v>2015</v>
      </c>
      <c r="O3809" s="18">
        <f xml:space="preserve"> ROUND((J3809-L3809)/86400, 0)</f>
        <v>7</v>
      </c>
      <c r="P3809" t="b">
        <v>0</v>
      </c>
      <c r="Q3809">
        <v>9</v>
      </c>
      <c r="R3809" s="14">
        <f>IFERROR(ROUND(E3809/Q3809,2), "N/A")</f>
        <v>50.56</v>
      </c>
      <c r="S3809" t="b">
        <v>0</v>
      </c>
      <c r="T3809" t="s">
        <v>8275</v>
      </c>
      <c r="U3809" t="s">
        <v>8317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s="12">
        <f>ROUND(E3810/D3810, 0)</f>
        <v>1</v>
      </c>
      <c r="G3810" t="s">
        <v>8218</v>
      </c>
      <c r="H3810" t="s">
        <v>8224</v>
      </c>
      <c r="I3810" t="s">
        <v>8246</v>
      </c>
      <c r="J3810">
        <v>1429955619</v>
      </c>
      <c r="K3810" s="9">
        <f>(J3810/86400) + DATE(1970,1,1)</f>
        <v>42119.412256944444</v>
      </c>
      <c r="L3810">
        <v>1424775219</v>
      </c>
      <c r="M3810" s="9">
        <f>(L3810/86400) + DATE(1970,1,1)</f>
        <v>42059.453923611116</v>
      </c>
      <c r="N3810" s="18">
        <f>YEAR(M3810)</f>
        <v>2015</v>
      </c>
      <c r="O3810" s="18">
        <f xml:space="preserve"> ROUND((J3810-L3810)/86400, 0)</f>
        <v>60</v>
      </c>
      <c r="P3810" t="b">
        <v>0</v>
      </c>
      <c r="Q3810">
        <v>24</v>
      </c>
      <c r="R3810" s="14">
        <f>IFERROR(ROUND(E3810/Q3810,2), "N/A")</f>
        <v>41.67</v>
      </c>
      <c r="S3810" t="b">
        <v>1</v>
      </c>
      <c r="T3810" t="s">
        <v>8275</v>
      </c>
      <c r="U3810" t="s">
        <v>8276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s="12">
        <f>ROUND(E3811/D3811, 0)</f>
        <v>1</v>
      </c>
      <c r="G3811" t="s">
        <v>8218</v>
      </c>
      <c r="H3811" t="s">
        <v>8224</v>
      </c>
      <c r="I3811" t="s">
        <v>8246</v>
      </c>
      <c r="J3811">
        <v>1406761200</v>
      </c>
      <c r="K3811" s="9">
        <f>(J3811/86400) + DATE(1970,1,1)</f>
        <v>41850.958333333336</v>
      </c>
      <c r="L3811">
        <v>1402403907</v>
      </c>
      <c r="M3811" s="9">
        <f>(L3811/86400) + DATE(1970,1,1)</f>
        <v>41800.526701388888</v>
      </c>
      <c r="N3811" s="18">
        <f>YEAR(M3811)</f>
        <v>2014</v>
      </c>
      <c r="O3811" s="18">
        <f xml:space="preserve"> ROUND((J3811-L3811)/86400, 0)</f>
        <v>50</v>
      </c>
      <c r="P3811" t="b">
        <v>0</v>
      </c>
      <c r="Q3811">
        <v>38</v>
      </c>
      <c r="R3811" s="14">
        <f>IFERROR(ROUND(E3811/Q3811,2), "N/A")</f>
        <v>53.29</v>
      </c>
      <c r="S3811" t="b">
        <v>1</v>
      </c>
      <c r="T3811" t="s">
        <v>8275</v>
      </c>
      <c r="U3811" t="s">
        <v>8276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s="12">
        <f>ROUND(E3812/D3812, 0)</f>
        <v>1</v>
      </c>
      <c r="G3812" t="s">
        <v>8218</v>
      </c>
      <c r="H3812" t="s">
        <v>8223</v>
      </c>
      <c r="I3812" t="s">
        <v>8245</v>
      </c>
      <c r="J3812">
        <v>1426965758</v>
      </c>
      <c r="K3812" s="9">
        <f>(J3812/86400) + DATE(1970,1,1)</f>
        <v>42084.807384259257</v>
      </c>
      <c r="L3812">
        <v>1424377358</v>
      </c>
      <c r="M3812" s="9">
        <f>(L3812/86400) + DATE(1970,1,1)</f>
        <v>42054.849050925928</v>
      </c>
      <c r="N3812" s="18">
        <f>YEAR(M3812)</f>
        <v>2015</v>
      </c>
      <c r="O3812" s="18">
        <f xml:space="preserve"> ROUND((J3812-L3812)/86400, 0)</f>
        <v>30</v>
      </c>
      <c r="P3812" t="b">
        <v>0</v>
      </c>
      <c r="Q3812">
        <v>26</v>
      </c>
      <c r="R3812" s="14">
        <f>IFERROR(ROUND(E3812/Q3812,2), "N/A")</f>
        <v>70.23</v>
      </c>
      <c r="S3812" t="b">
        <v>1</v>
      </c>
      <c r="T3812" t="s">
        <v>8275</v>
      </c>
      <c r="U3812" t="s">
        <v>8276</v>
      </c>
    </row>
    <row r="3813" spans="1:21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s="12">
        <f>ROUND(E3813/D3813, 0)</f>
        <v>3</v>
      </c>
      <c r="G3813" t="s">
        <v>8218</v>
      </c>
      <c r="H3813" t="s">
        <v>8224</v>
      </c>
      <c r="I3813" t="s">
        <v>8246</v>
      </c>
      <c r="J3813">
        <v>1464692400</v>
      </c>
      <c r="K3813" s="9">
        <f>(J3813/86400) + DATE(1970,1,1)</f>
        <v>42521.458333333328</v>
      </c>
      <c r="L3813">
        <v>1461769373</v>
      </c>
      <c r="M3813" s="9">
        <f>(L3813/86400) + DATE(1970,1,1)</f>
        <v>42487.62700231481</v>
      </c>
      <c r="N3813" s="18">
        <f>YEAR(M3813)</f>
        <v>2016</v>
      </c>
      <c r="O3813" s="18">
        <f xml:space="preserve"> ROUND((J3813-L3813)/86400, 0)</f>
        <v>34</v>
      </c>
      <c r="P3813" t="b">
        <v>0</v>
      </c>
      <c r="Q3813">
        <v>19</v>
      </c>
      <c r="R3813" s="14">
        <f>IFERROR(ROUND(E3813/Q3813,2), "N/A")</f>
        <v>43.42</v>
      </c>
      <c r="S3813" t="b">
        <v>1</v>
      </c>
      <c r="T3813" t="s">
        <v>8275</v>
      </c>
      <c r="U3813" t="s">
        <v>8276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s="12">
        <f>ROUND(E3814/D3814, 0)</f>
        <v>1</v>
      </c>
      <c r="G3814" t="s">
        <v>8218</v>
      </c>
      <c r="H3814" t="s">
        <v>8228</v>
      </c>
      <c r="I3814" t="s">
        <v>8250</v>
      </c>
      <c r="J3814">
        <v>1433131140</v>
      </c>
      <c r="K3814" s="9">
        <f>(J3814/86400) + DATE(1970,1,1)</f>
        <v>42156.165972222225</v>
      </c>
      <c r="L3814">
        <v>1429120908</v>
      </c>
      <c r="M3814" s="9">
        <f>(L3814/86400) + DATE(1970,1,1)</f>
        <v>42109.751250000001</v>
      </c>
      <c r="N3814" s="18">
        <f>YEAR(M3814)</f>
        <v>2015</v>
      </c>
      <c r="O3814" s="18">
        <f xml:space="preserve"> ROUND((J3814-L3814)/86400, 0)</f>
        <v>46</v>
      </c>
      <c r="P3814" t="b">
        <v>0</v>
      </c>
      <c r="Q3814">
        <v>11</v>
      </c>
      <c r="R3814" s="14">
        <f>IFERROR(ROUND(E3814/Q3814,2), "N/A")</f>
        <v>199.18</v>
      </c>
      <c r="S3814" t="b">
        <v>1</v>
      </c>
      <c r="T3814" t="s">
        <v>8275</v>
      </c>
      <c r="U3814" t="s">
        <v>8276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s="12">
        <f>ROUND(E3815/D3815, 0)</f>
        <v>1</v>
      </c>
      <c r="G3815" t="s">
        <v>8218</v>
      </c>
      <c r="H3815" t="s">
        <v>8223</v>
      </c>
      <c r="I3815" t="s">
        <v>8245</v>
      </c>
      <c r="J3815">
        <v>1465940580</v>
      </c>
      <c r="K3815" s="9">
        <f>(J3815/86400) + DATE(1970,1,1)</f>
        <v>42535.904861111107</v>
      </c>
      <c r="L3815">
        <v>1462603021</v>
      </c>
      <c r="M3815" s="9">
        <f>(L3815/86400) + DATE(1970,1,1)</f>
        <v>42497.275706018518</v>
      </c>
      <c r="N3815" s="18">
        <f>YEAR(M3815)</f>
        <v>2016</v>
      </c>
      <c r="O3815" s="18">
        <f xml:space="preserve"> ROUND((J3815-L3815)/86400, 0)</f>
        <v>39</v>
      </c>
      <c r="P3815" t="b">
        <v>0</v>
      </c>
      <c r="Q3815">
        <v>27</v>
      </c>
      <c r="R3815" s="14">
        <f>IFERROR(ROUND(E3815/Q3815,2), "N/A")</f>
        <v>78.52</v>
      </c>
      <c r="S3815" t="b">
        <v>1</v>
      </c>
      <c r="T3815" t="s">
        <v>8275</v>
      </c>
      <c r="U3815" t="s">
        <v>8276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s="12">
        <f>ROUND(E3816/D3816, 0)</f>
        <v>1</v>
      </c>
      <c r="G3816" t="s">
        <v>8218</v>
      </c>
      <c r="H3816" t="s">
        <v>8223</v>
      </c>
      <c r="I3816" t="s">
        <v>8245</v>
      </c>
      <c r="J3816">
        <v>1427860740</v>
      </c>
      <c r="K3816" s="9">
        <f>(J3816/86400) + DATE(1970,1,1)</f>
        <v>42095.165972222225</v>
      </c>
      <c r="L3816">
        <v>1424727712</v>
      </c>
      <c r="M3816" s="9">
        <f>(L3816/86400) + DATE(1970,1,1)</f>
        <v>42058.904074074075</v>
      </c>
      <c r="N3816" s="18">
        <f>YEAR(M3816)</f>
        <v>2015</v>
      </c>
      <c r="O3816" s="18">
        <f xml:space="preserve"> ROUND((J3816-L3816)/86400, 0)</f>
        <v>36</v>
      </c>
      <c r="P3816" t="b">
        <v>0</v>
      </c>
      <c r="Q3816">
        <v>34</v>
      </c>
      <c r="R3816" s="14">
        <f>IFERROR(ROUND(E3816/Q3816,2), "N/A")</f>
        <v>61.82</v>
      </c>
      <c r="S3816" t="b">
        <v>1</v>
      </c>
      <c r="T3816" t="s">
        <v>8275</v>
      </c>
      <c r="U3816" t="s">
        <v>8276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s="12">
        <f>ROUND(E3817/D3817, 0)</f>
        <v>1</v>
      </c>
      <c r="G3817" t="s">
        <v>8218</v>
      </c>
      <c r="H3817" t="s">
        <v>8224</v>
      </c>
      <c r="I3817" t="s">
        <v>8246</v>
      </c>
      <c r="J3817">
        <v>1440111600</v>
      </c>
      <c r="K3817" s="9">
        <f>(J3817/86400) + DATE(1970,1,1)</f>
        <v>42236.958333333328</v>
      </c>
      <c r="L3817">
        <v>1437545657</v>
      </c>
      <c r="M3817" s="9">
        <f>(L3817/86400) + DATE(1970,1,1)</f>
        <v>42207.259918981479</v>
      </c>
      <c r="N3817" s="18">
        <f>YEAR(M3817)</f>
        <v>2015</v>
      </c>
      <c r="O3817" s="18">
        <f xml:space="preserve"> ROUND((J3817-L3817)/86400, 0)</f>
        <v>30</v>
      </c>
      <c r="P3817" t="b">
        <v>0</v>
      </c>
      <c r="Q3817">
        <v>20</v>
      </c>
      <c r="R3817" s="14">
        <f>IFERROR(ROUND(E3817/Q3817,2), "N/A")</f>
        <v>50</v>
      </c>
      <c r="S3817" t="b">
        <v>1</v>
      </c>
      <c r="T3817" t="s">
        <v>8275</v>
      </c>
      <c r="U3817" t="s">
        <v>8276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s="12">
        <f>ROUND(E3818/D3818, 0)</f>
        <v>1</v>
      </c>
      <c r="G3818" t="s">
        <v>8218</v>
      </c>
      <c r="H3818" t="s">
        <v>8223</v>
      </c>
      <c r="I3818" t="s">
        <v>8245</v>
      </c>
      <c r="J3818">
        <v>1405614823</v>
      </c>
      <c r="K3818" s="9">
        <f>(J3818/86400) + DATE(1970,1,1)</f>
        <v>41837.690081018518</v>
      </c>
      <c r="L3818">
        <v>1403022823</v>
      </c>
      <c r="M3818" s="9">
        <f>(L3818/86400) + DATE(1970,1,1)</f>
        <v>41807.690081018518</v>
      </c>
      <c r="N3818" s="18">
        <f>YEAR(M3818)</f>
        <v>2014</v>
      </c>
      <c r="O3818" s="18">
        <f xml:space="preserve"> ROUND((J3818-L3818)/86400, 0)</f>
        <v>30</v>
      </c>
      <c r="P3818" t="b">
        <v>0</v>
      </c>
      <c r="Q3818">
        <v>37</v>
      </c>
      <c r="R3818" s="14">
        <f>IFERROR(ROUND(E3818/Q3818,2), "N/A")</f>
        <v>48.34</v>
      </c>
      <c r="S3818" t="b">
        <v>1</v>
      </c>
      <c r="T3818" t="s">
        <v>8275</v>
      </c>
      <c r="U3818" t="s">
        <v>8276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s="12">
        <f>ROUND(E3819/D3819, 0)</f>
        <v>1</v>
      </c>
      <c r="G3819" t="s">
        <v>8218</v>
      </c>
      <c r="H3819" t="s">
        <v>8223</v>
      </c>
      <c r="I3819" t="s">
        <v>8245</v>
      </c>
      <c r="J3819">
        <v>1445659140</v>
      </c>
      <c r="K3819" s="9">
        <f>(J3819/86400) + DATE(1970,1,1)</f>
        <v>42301.165972222225</v>
      </c>
      <c r="L3819">
        <v>1444236216</v>
      </c>
      <c r="M3819" s="9">
        <f>(L3819/86400) + DATE(1970,1,1)</f>
        <v>42284.69694444444</v>
      </c>
      <c r="N3819" s="18">
        <f>YEAR(M3819)</f>
        <v>2015</v>
      </c>
      <c r="O3819" s="18">
        <f xml:space="preserve"> ROUND((J3819-L3819)/86400, 0)</f>
        <v>16</v>
      </c>
      <c r="P3819" t="b">
        <v>0</v>
      </c>
      <c r="Q3819">
        <v>20</v>
      </c>
      <c r="R3819" s="14">
        <f>IFERROR(ROUND(E3819/Q3819,2), "N/A")</f>
        <v>107.25</v>
      </c>
      <c r="S3819" t="b">
        <v>1</v>
      </c>
      <c r="T3819" t="s">
        <v>8275</v>
      </c>
      <c r="U3819" t="s">
        <v>8276</v>
      </c>
    </row>
    <row r="3820" spans="1:21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s="12">
        <f>ROUND(E3820/D3820, 0)</f>
        <v>2</v>
      </c>
      <c r="G3820" t="s">
        <v>8218</v>
      </c>
      <c r="H3820" t="s">
        <v>8223</v>
      </c>
      <c r="I3820" t="s">
        <v>8245</v>
      </c>
      <c r="J3820">
        <v>1426187582</v>
      </c>
      <c r="K3820" s="9">
        <f>(J3820/86400) + DATE(1970,1,1)</f>
        <v>42075.800717592589</v>
      </c>
      <c r="L3820">
        <v>1423599182</v>
      </c>
      <c r="M3820" s="9">
        <f>(L3820/86400) + DATE(1970,1,1)</f>
        <v>42045.84238425926</v>
      </c>
      <c r="N3820" s="18">
        <f>YEAR(M3820)</f>
        <v>2015</v>
      </c>
      <c r="O3820" s="18">
        <f xml:space="preserve"> ROUND((J3820-L3820)/86400, 0)</f>
        <v>30</v>
      </c>
      <c r="P3820" t="b">
        <v>0</v>
      </c>
      <c r="Q3820">
        <v>10</v>
      </c>
      <c r="R3820" s="14">
        <f>IFERROR(ROUND(E3820/Q3820,2), "N/A")</f>
        <v>57</v>
      </c>
      <c r="S3820" t="b">
        <v>1</v>
      </c>
      <c r="T3820" t="s">
        <v>8275</v>
      </c>
      <c r="U3820" t="s">
        <v>8276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s="12">
        <f>ROUND(E3821/D3821, 0)</f>
        <v>1</v>
      </c>
      <c r="G3821" t="s">
        <v>8218</v>
      </c>
      <c r="H3821" t="s">
        <v>8223</v>
      </c>
      <c r="I3821" t="s">
        <v>8245</v>
      </c>
      <c r="J3821">
        <v>1437166920</v>
      </c>
      <c r="K3821" s="9">
        <f>(J3821/86400) + DATE(1970,1,1)</f>
        <v>42202.876388888893</v>
      </c>
      <c r="L3821">
        <v>1435554104</v>
      </c>
      <c r="M3821" s="9">
        <f>(L3821/86400) + DATE(1970,1,1)</f>
        <v>42184.209537037037</v>
      </c>
      <c r="N3821" s="18">
        <f>YEAR(M3821)</f>
        <v>2015</v>
      </c>
      <c r="O3821" s="18">
        <f xml:space="preserve"> ROUND((J3821-L3821)/86400, 0)</f>
        <v>19</v>
      </c>
      <c r="P3821" t="b">
        <v>0</v>
      </c>
      <c r="Q3821">
        <v>26</v>
      </c>
      <c r="R3821" s="14">
        <f>IFERROR(ROUND(E3821/Q3821,2), "N/A")</f>
        <v>40.92</v>
      </c>
      <c r="S3821" t="b">
        <v>1</v>
      </c>
      <c r="T3821" t="s">
        <v>8275</v>
      </c>
      <c r="U3821" t="s">
        <v>8276</v>
      </c>
    </row>
    <row r="3822" spans="1:21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s="12">
        <f>ROUND(E3822/D3822, 0)</f>
        <v>1</v>
      </c>
      <c r="G3822" t="s">
        <v>8218</v>
      </c>
      <c r="H3822" t="s">
        <v>8224</v>
      </c>
      <c r="I3822" t="s">
        <v>8246</v>
      </c>
      <c r="J3822">
        <v>1436110717</v>
      </c>
      <c r="K3822" s="9">
        <f>(J3822/86400) + DATE(1970,1,1)</f>
        <v>42190.651817129634</v>
      </c>
      <c r="L3822">
        <v>1433518717</v>
      </c>
      <c r="M3822" s="9">
        <f>(L3822/86400) + DATE(1970,1,1)</f>
        <v>42160.651817129634</v>
      </c>
      <c r="N3822" s="18">
        <f>YEAR(M3822)</f>
        <v>2015</v>
      </c>
      <c r="O3822" s="18">
        <f xml:space="preserve"> ROUND((J3822-L3822)/86400, 0)</f>
        <v>30</v>
      </c>
      <c r="P3822" t="b">
        <v>0</v>
      </c>
      <c r="Q3822">
        <v>20</v>
      </c>
      <c r="R3822" s="14">
        <f>IFERROR(ROUND(E3822/Q3822,2), "N/A")</f>
        <v>21.5</v>
      </c>
      <c r="S3822" t="b">
        <v>1</v>
      </c>
      <c r="T3822" t="s">
        <v>8275</v>
      </c>
      <c r="U3822" t="s">
        <v>8276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s="12">
        <f>ROUND(E3823/D3823, 0)</f>
        <v>1</v>
      </c>
      <c r="G3823" t="s">
        <v>8218</v>
      </c>
      <c r="H3823" t="s">
        <v>8223</v>
      </c>
      <c r="I3823" t="s">
        <v>8245</v>
      </c>
      <c r="J3823">
        <v>1451881207</v>
      </c>
      <c r="K3823" s="9">
        <f>(J3823/86400) + DATE(1970,1,1)</f>
        <v>42373.180636574078</v>
      </c>
      <c r="L3823">
        <v>1449116407</v>
      </c>
      <c r="M3823" s="9">
        <f>(L3823/86400) + DATE(1970,1,1)</f>
        <v>42341.180636574078</v>
      </c>
      <c r="N3823" s="18">
        <f>YEAR(M3823)</f>
        <v>2015</v>
      </c>
      <c r="O3823" s="18">
        <f xml:space="preserve"> ROUND((J3823-L3823)/86400, 0)</f>
        <v>32</v>
      </c>
      <c r="P3823" t="b">
        <v>0</v>
      </c>
      <c r="Q3823">
        <v>46</v>
      </c>
      <c r="R3823" s="14">
        <f>IFERROR(ROUND(E3823/Q3823,2), "N/A")</f>
        <v>79.540000000000006</v>
      </c>
      <c r="S3823" t="b">
        <v>1</v>
      </c>
      <c r="T3823" t="s">
        <v>8275</v>
      </c>
      <c r="U3823" t="s">
        <v>8276</v>
      </c>
    </row>
    <row r="3824" spans="1:21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s="12">
        <f>ROUND(E3824/D3824, 0)</f>
        <v>1</v>
      </c>
      <c r="G3824" t="s">
        <v>8218</v>
      </c>
      <c r="H3824" t="s">
        <v>8235</v>
      </c>
      <c r="I3824" t="s">
        <v>8248</v>
      </c>
      <c r="J3824">
        <v>1453244340</v>
      </c>
      <c r="K3824" s="9">
        <f>(J3824/86400) + DATE(1970,1,1)</f>
        <v>42388.957638888889</v>
      </c>
      <c r="L3824">
        <v>1448136417</v>
      </c>
      <c r="M3824" s="9">
        <f>(L3824/86400) + DATE(1970,1,1)</f>
        <v>42329.838159722218</v>
      </c>
      <c r="N3824" s="18">
        <f>YEAR(M3824)</f>
        <v>2015</v>
      </c>
      <c r="O3824" s="18">
        <f xml:space="preserve"> ROUND((J3824-L3824)/86400, 0)</f>
        <v>59</v>
      </c>
      <c r="P3824" t="b">
        <v>0</v>
      </c>
      <c r="Q3824">
        <v>76</v>
      </c>
      <c r="R3824" s="14">
        <f>IFERROR(ROUND(E3824/Q3824,2), "N/A")</f>
        <v>72.38</v>
      </c>
      <c r="S3824" t="b">
        <v>1</v>
      </c>
      <c r="T3824" t="s">
        <v>8275</v>
      </c>
      <c r="U3824" t="s">
        <v>8276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s="12">
        <f>ROUND(E3825/D3825, 0)</f>
        <v>1</v>
      </c>
      <c r="G3825" t="s">
        <v>8218</v>
      </c>
      <c r="H3825" t="s">
        <v>8223</v>
      </c>
      <c r="I3825" t="s">
        <v>8245</v>
      </c>
      <c r="J3825">
        <v>1437364740</v>
      </c>
      <c r="K3825" s="9">
        <f>(J3825/86400) + DATE(1970,1,1)</f>
        <v>42205.165972222225</v>
      </c>
      <c r="L3825">
        <v>1434405044</v>
      </c>
      <c r="M3825" s="9">
        <f>(L3825/86400) + DATE(1970,1,1)</f>
        <v>42170.910231481481</v>
      </c>
      <c r="N3825" s="18">
        <f>YEAR(M3825)</f>
        <v>2015</v>
      </c>
      <c r="O3825" s="18">
        <f xml:space="preserve"> ROUND((J3825-L3825)/86400, 0)</f>
        <v>34</v>
      </c>
      <c r="P3825" t="b">
        <v>0</v>
      </c>
      <c r="Q3825">
        <v>41</v>
      </c>
      <c r="R3825" s="14">
        <f>IFERROR(ROUND(E3825/Q3825,2), "N/A")</f>
        <v>64.63</v>
      </c>
      <c r="S3825" t="b">
        <v>1</v>
      </c>
      <c r="T3825" t="s">
        <v>8275</v>
      </c>
      <c r="U3825" t="s">
        <v>8276</v>
      </c>
    </row>
    <row r="3826" spans="1:21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s="12">
        <f>ROUND(E3826/D3826, 0)</f>
        <v>1</v>
      </c>
      <c r="G3826" t="s">
        <v>8218</v>
      </c>
      <c r="H3826" t="s">
        <v>8224</v>
      </c>
      <c r="I3826" t="s">
        <v>8246</v>
      </c>
      <c r="J3826">
        <v>1470058860</v>
      </c>
      <c r="K3826" s="9">
        <f>(J3826/86400) + DATE(1970,1,1)</f>
        <v>42583.570138888885</v>
      </c>
      <c r="L3826">
        <v>1469026903</v>
      </c>
      <c r="M3826" s="9">
        <f>(L3826/86400) + DATE(1970,1,1)</f>
        <v>42571.626192129625</v>
      </c>
      <c r="N3826" s="18">
        <f>YEAR(M3826)</f>
        <v>2016</v>
      </c>
      <c r="O3826" s="18">
        <f xml:space="preserve"> ROUND((J3826-L3826)/86400, 0)</f>
        <v>12</v>
      </c>
      <c r="P3826" t="b">
        <v>0</v>
      </c>
      <c r="Q3826">
        <v>7</v>
      </c>
      <c r="R3826" s="14">
        <f>IFERROR(ROUND(E3826/Q3826,2), "N/A")</f>
        <v>38.57</v>
      </c>
      <c r="S3826" t="b">
        <v>1</v>
      </c>
      <c r="T3826" t="s">
        <v>8275</v>
      </c>
      <c r="U3826" t="s">
        <v>8276</v>
      </c>
    </row>
    <row r="3827" spans="1:21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s="12">
        <f>ROUND(E3827/D3827, 0)</f>
        <v>1</v>
      </c>
      <c r="G3827" t="s">
        <v>8218</v>
      </c>
      <c r="H3827" t="s">
        <v>8223</v>
      </c>
      <c r="I3827" t="s">
        <v>8245</v>
      </c>
      <c r="J3827">
        <v>1434505214</v>
      </c>
      <c r="K3827" s="9">
        <f>(J3827/86400) + DATE(1970,1,1)</f>
        <v>42172.069606481484</v>
      </c>
      <c r="L3827">
        <v>1432690814</v>
      </c>
      <c r="M3827" s="9">
        <f>(L3827/86400) + DATE(1970,1,1)</f>
        <v>42151.069606481484</v>
      </c>
      <c r="N3827" s="18">
        <f>YEAR(M3827)</f>
        <v>2015</v>
      </c>
      <c r="O3827" s="18">
        <f xml:space="preserve"> ROUND((J3827-L3827)/86400, 0)</f>
        <v>21</v>
      </c>
      <c r="P3827" t="b">
        <v>0</v>
      </c>
      <c r="Q3827">
        <v>49</v>
      </c>
      <c r="R3827" s="14">
        <f>IFERROR(ROUND(E3827/Q3827,2), "N/A")</f>
        <v>107.57</v>
      </c>
      <c r="S3827" t="b">
        <v>1</v>
      </c>
      <c r="T3827" t="s">
        <v>8275</v>
      </c>
      <c r="U3827" t="s">
        <v>8276</v>
      </c>
    </row>
    <row r="3828" spans="1:21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s="12">
        <f>ROUND(E3828/D3828, 0)</f>
        <v>1</v>
      </c>
      <c r="G3828" t="s">
        <v>8218</v>
      </c>
      <c r="H3828" t="s">
        <v>8224</v>
      </c>
      <c r="I3828" t="s">
        <v>8246</v>
      </c>
      <c r="J3828">
        <v>1430993394</v>
      </c>
      <c r="K3828" s="9">
        <f>(J3828/86400) + DATE(1970,1,1)</f>
        <v>42131.423541666663</v>
      </c>
      <c r="L3828">
        <v>1428401394</v>
      </c>
      <c r="M3828" s="9">
        <f>(L3828/86400) + DATE(1970,1,1)</f>
        <v>42101.423541666663</v>
      </c>
      <c r="N3828" s="18">
        <f>YEAR(M3828)</f>
        <v>2015</v>
      </c>
      <c r="O3828" s="18">
        <f xml:space="preserve"> ROUND((J3828-L3828)/86400, 0)</f>
        <v>30</v>
      </c>
      <c r="P3828" t="b">
        <v>0</v>
      </c>
      <c r="Q3828">
        <v>26</v>
      </c>
      <c r="R3828" s="14">
        <f>IFERROR(ROUND(E3828/Q3828,2), "N/A")</f>
        <v>27.5</v>
      </c>
      <c r="S3828" t="b">
        <v>1</v>
      </c>
      <c r="T3828" t="s">
        <v>8275</v>
      </c>
      <c r="U3828" t="s">
        <v>8276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s="12">
        <f>ROUND(E3829/D3829, 0)</f>
        <v>2</v>
      </c>
      <c r="G3829" t="s">
        <v>8218</v>
      </c>
      <c r="H3829" t="s">
        <v>8224</v>
      </c>
      <c r="I3829" t="s">
        <v>8246</v>
      </c>
      <c r="J3829">
        <v>1427414400</v>
      </c>
      <c r="K3829" s="9">
        <f>(J3829/86400) + DATE(1970,1,1)</f>
        <v>42090</v>
      </c>
      <c r="L3829">
        <v>1422656201</v>
      </c>
      <c r="M3829" s="9">
        <f>(L3829/86400) + DATE(1970,1,1)</f>
        <v>42034.928252314814</v>
      </c>
      <c r="N3829" s="18">
        <f>YEAR(M3829)</f>
        <v>2015</v>
      </c>
      <c r="O3829" s="18">
        <f xml:space="preserve"> ROUND((J3829-L3829)/86400, 0)</f>
        <v>55</v>
      </c>
      <c r="P3829" t="b">
        <v>0</v>
      </c>
      <c r="Q3829">
        <v>65</v>
      </c>
      <c r="R3829" s="14">
        <f>IFERROR(ROUND(E3829/Q3829,2), "N/A")</f>
        <v>70.459999999999994</v>
      </c>
      <c r="S3829" t="b">
        <v>1</v>
      </c>
      <c r="T3829" t="s">
        <v>8275</v>
      </c>
      <c r="U3829" t="s">
        <v>8276</v>
      </c>
    </row>
    <row r="3830" spans="1:21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s="12">
        <f>ROUND(E3830/D3830, 0)</f>
        <v>1</v>
      </c>
      <c r="G3830" t="s">
        <v>8218</v>
      </c>
      <c r="H3830" t="s">
        <v>8223</v>
      </c>
      <c r="I3830" t="s">
        <v>8245</v>
      </c>
      <c r="J3830">
        <v>1420033187</v>
      </c>
      <c r="K3830" s="9">
        <f>(J3830/86400) + DATE(1970,1,1)</f>
        <v>42004.569293981476</v>
      </c>
      <c r="L3830">
        <v>1414845587</v>
      </c>
      <c r="M3830" s="9">
        <f>(L3830/86400) + DATE(1970,1,1)</f>
        <v>41944.527627314819</v>
      </c>
      <c r="N3830" s="18">
        <f>YEAR(M3830)</f>
        <v>2014</v>
      </c>
      <c r="O3830" s="18">
        <f xml:space="preserve"> ROUND((J3830-L3830)/86400, 0)</f>
        <v>60</v>
      </c>
      <c r="P3830" t="b">
        <v>0</v>
      </c>
      <c r="Q3830">
        <v>28</v>
      </c>
      <c r="R3830" s="14">
        <f>IFERROR(ROUND(E3830/Q3830,2), "N/A")</f>
        <v>178.57</v>
      </c>
      <c r="S3830" t="b">
        <v>1</v>
      </c>
      <c r="T3830" t="s">
        <v>8275</v>
      </c>
      <c r="U3830" t="s">
        <v>8276</v>
      </c>
    </row>
    <row r="3831" spans="1:21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s="12">
        <f>ROUND(E3831/D3831, 0)</f>
        <v>1</v>
      </c>
      <c r="G3831" t="s">
        <v>8218</v>
      </c>
      <c r="H3831" t="s">
        <v>8223</v>
      </c>
      <c r="I3831" t="s">
        <v>8245</v>
      </c>
      <c r="J3831">
        <v>1472676371</v>
      </c>
      <c r="K3831" s="9">
        <f>(J3831/86400) + DATE(1970,1,1)</f>
        <v>42613.865405092598</v>
      </c>
      <c r="L3831">
        <v>1470948371</v>
      </c>
      <c r="M3831" s="9">
        <f>(L3831/86400) + DATE(1970,1,1)</f>
        <v>42593.865405092598</v>
      </c>
      <c r="N3831" s="18">
        <f>YEAR(M3831)</f>
        <v>2016</v>
      </c>
      <c r="O3831" s="18">
        <f xml:space="preserve"> ROUND((J3831-L3831)/86400, 0)</f>
        <v>20</v>
      </c>
      <c r="P3831" t="b">
        <v>0</v>
      </c>
      <c r="Q3831">
        <v>8</v>
      </c>
      <c r="R3831" s="14">
        <f>IFERROR(ROUND(E3831/Q3831,2), "N/A")</f>
        <v>62.63</v>
      </c>
      <c r="S3831" t="b">
        <v>1</v>
      </c>
      <c r="T3831" t="s">
        <v>8275</v>
      </c>
      <c r="U3831" t="s">
        <v>8276</v>
      </c>
    </row>
    <row r="3832" spans="1:21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s="12">
        <f>ROUND(E3832/D3832, 0)</f>
        <v>2</v>
      </c>
      <c r="G3832" t="s">
        <v>8218</v>
      </c>
      <c r="H3832" t="s">
        <v>8223</v>
      </c>
      <c r="I3832" t="s">
        <v>8245</v>
      </c>
      <c r="J3832">
        <v>1464371211</v>
      </c>
      <c r="K3832" s="9">
        <f>(J3832/86400) + DATE(1970,1,1)</f>
        <v>42517.740868055553</v>
      </c>
      <c r="L3832">
        <v>1463161611</v>
      </c>
      <c r="M3832" s="9">
        <f>(L3832/86400) + DATE(1970,1,1)</f>
        <v>42503.740868055553</v>
      </c>
      <c r="N3832" s="18">
        <f>YEAR(M3832)</f>
        <v>2016</v>
      </c>
      <c r="O3832" s="18">
        <f xml:space="preserve"> ROUND((J3832-L3832)/86400, 0)</f>
        <v>14</v>
      </c>
      <c r="P3832" t="b">
        <v>0</v>
      </c>
      <c r="Q3832">
        <v>3</v>
      </c>
      <c r="R3832" s="14">
        <f>IFERROR(ROUND(E3832/Q3832,2), "N/A")</f>
        <v>75</v>
      </c>
      <c r="S3832" t="b">
        <v>1</v>
      </c>
      <c r="T3832" t="s">
        <v>8275</v>
      </c>
      <c r="U3832" t="s">
        <v>8276</v>
      </c>
    </row>
    <row r="3833" spans="1:21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s="12">
        <f>ROUND(E3833/D3833, 0)</f>
        <v>1</v>
      </c>
      <c r="G3833" t="s">
        <v>8218</v>
      </c>
      <c r="H3833" t="s">
        <v>8223</v>
      </c>
      <c r="I3833" t="s">
        <v>8245</v>
      </c>
      <c r="J3833">
        <v>1415222545</v>
      </c>
      <c r="K3833" s="9">
        <f>(J3833/86400) + DATE(1970,1,1)</f>
        <v>41948.890567129631</v>
      </c>
      <c r="L3833">
        <v>1413404545</v>
      </c>
      <c r="M3833" s="9">
        <f>(L3833/86400) + DATE(1970,1,1)</f>
        <v>41927.848900462966</v>
      </c>
      <c r="N3833" s="18">
        <f>YEAR(M3833)</f>
        <v>2014</v>
      </c>
      <c r="O3833" s="18">
        <f xml:space="preserve"> ROUND((J3833-L3833)/86400, 0)</f>
        <v>21</v>
      </c>
      <c r="P3833" t="b">
        <v>0</v>
      </c>
      <c r="Q3833">
        <v>9</v>
      </c>
      <c r="R3833" s="14">
        <f>IFERROR(ROUND(E3833/Q3833,2), "N/A")</f>
        <v>58.9</v>
      </c>
      <c r="S3833" t="b">
        <v>1</v>
      </c>
      <c r="T3833" t="s">
        <v>8275</v>
      </c>
      <c r="U3833" t="s">
        <v>8276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s="12">
        <f>ROUND(E3834/D3834, 0)</f>
        <v>1</v>
      </c>
      <c r="G3834" t="s">
        <v>8218</v>
      </c>
      <c r="H3834" t="s">
        <v>8223</v>
      </c>
      <c r="I3834" t="s">
        <v>8245</v>
      </c>
      <c r="J3834">
        <v>1455936335</v>
      </c>
      <c r="K3834" s="9">
        <f>(J3834/86400) + DATE(1970,1,1)</f>
        <v>42420.114988425921</v>
      </c>
      <c r="L3834">
        <v>1452048335</v>
      </c>
      <c r="M3834" s="9">
        <f>(L3834/86400) + DATE(1970,1,1)</f>
        <v>42375.114988425921</v>
      </c>
      <c r="N3834" s="18">
        <f>YEAR(M3834)</f>
        <v>2016</v>
      </c>
      <c r="O3834" s="18">
        <f xml:space="preserve"> ROUND((J3834-L3834)/86400, 0)</f>
        <v>45</v>
      </c>
      <c r="P3834" t="b">
        <v>0</v>
      </c>
      <c r="Q3834">
        <v>9</v>
      </c>
      <c r="R3834" s="14">
        <f>IFERROR(ROUND(E3834/Q3834,2), "N/A")</f>
        <v>139.56</v>
      </c>
      <c r="S3834" t="b">
        <v>1</v>
      </c>
      <c r="T3834" t="s">
        <v>8275</v>
      </c>
      <c r="U3834" t="s">
        <v>8276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s="12">
        <f>ROUND(E3835/D3835, 0)</f>
        <v>1</v>
      </c>
      <c r="G3835" t="s">
        <v>8218</v>
      </c>
      <c r="H3835" t="s">
        <v>8228</v>
      </c>
      <c r="I3835" t="s">
        <v>8250</v>
      </c>
      <c r="J3835">
        <v>1417460940</v>
      </c>
      <c r="K3835" s="9">
        <f>(J3835/86400) + DATE(1970,1,1)</f>
        <v>41974.797916666663</v>
      </c>
      <c r="L3835">
        <v>1416516972</v>
      </c>
      <c r="M3835" s="9">
        <f>(L3835/86400) + DATE(1970,1,1)</f>
        <v>41963.872361111113</v>
      </c>
      <c r="N3835" s="18">
        <f>YEAR(M3835)</f>
        <v>2014</v>
      </c>
      <c r="O3835" s="18">
        <f xml:space="preserve"> ROUND((J3835-L3835)/86400, 0)</f>
        <v>11</v>
      </c>
      <c r="P3835" t="b">
        <v>0</v>
      </c>
      <c r="Q3835">
        <v>20</v>
      </c>
      <c r="R3835" s="14">
        <f>IFERROR(ROUND(E3835/Q3835,2), "N/A")</f>
        <v>70</v>
      </c>
      <c r="S3835" t="b">
        <v>1</v>
      </c>
      <c r="T3835" t="s">
        <v>8275</v>
      </c>
      <c r="U3835" t="s">
        <v>8276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s="12">
        <f>ROUND(E3836/D3836, 0)</f>
        <v>1</v>
      </c>
      <c r="G3836" t="s">
        <v>8218</v>
      </c>
      <c r="H3836" t="s">
        <v>8224</v>
      </c>
      <c r="I3836" t="s">
        <v>8246</v>
      </c>
      <c r="J3836">
        <v>1434624067</v>
      </c>
      <c r="K3836" s="9">
        <f>(J3836/86400) + DATE(1970,1,1)</f>
        <v>42173.445219907408</v>
      </c>
      <c r="L3836">
        <v>1432032067</v>
      </c>
      <c r="M3836" s="9">
        <f>(L3836/86400) + DATE(1970,1,1)</f>
        <v>42143.445219907408</v>
      </c>
      <c r="N3836" s="18">
        <f>YEAR(M3836)</f>
        <v>2015</v>
      </c>
      <c r="O3836" s="18">
        <f xml:space="preserve"> ROUND((J3836-L3836)/86400, 0)</f>
        <v>30</v>
      </c>
      <c r="P3836" t="b">
        <v>0</v>
      </c>
      <c r="Q3836">
        <v>57</v>
      </c>
      <c r="R3836" s="14">
        <f>IFERROR(ROUND(E3836/Q3836,2), "N/A")</f>
        <v>57.39</v>
      </c>
      <c r="S3836" t="b">
        <v>1</v>
      </c>
      <c r="T3836" t="s">
        <v>8275</v>
      </c>
      <c r="U3836" t="s">
        <v>8276</v>
      </c>
    </row>
    <row r="3837" spans="1:21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s="12">
        <f>ROUND(E3837/D3837, 0)</f>
        <v>2</v>
      </c>
      <c r="G3837" t="s">
        <v>8218</v>
      </c>
      <c r="H3837" t="s">
        <v>8224</v>
      </c>
      <c r="I3837" t="s">
        <v>8246</v>
      </c>
      <c r="J3837">
        <v>1461278208</v>
      </c>
      <c r="K3837" s="9">
        <f>(J3837/86400) + DATE(1970,1,1)</f>
        <v>42481.94222222222</v>
      </c>
      <c r="L3837">
        <v>1459463808</v>
      </c>
      <c r="M3837" s="9">
        <f>(L3837/86400) + DATE(1970,1,1)</f>
        <v>42460.94222222222</v>
      </c>
      <c r="N3837" s="18">
        <f>YEAR(M3837)</f>
        <v>2016</v>
      </c>
      <c r="O3837" s="18">
        <f xml:space="preserve"> ROUND((J3837-L3837)/86400, 0)</f>
        <v>21</v>
      </c>
      <c r="P3837" t="b">
        <v>0</v>
      </c>
      <c r="Q3837">
        <v>8</v>
      </c>
      <c r="R3837" s="14">
        <f>IFERROR(ROUND(E3837/Q3837,2), "N/A")</f>
        <v>40</v>
      </c>
      <c r="S3837" t="b">
        <v>1</v>
      </c>
      <c r="T3837" t="s">
        <v>8275</v>
      </c>
      <c r="U3837" t="s">
        <v>8276</v>
      </c>
    </row>
    <row r="3838" spans="1:21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s="12">
        <f>ROUND(E3838/D3838, 0)</f>
        <v>1</v>
      </c>
      <c r="G3838" t="s">
        <v>8218</v>
      </c>
      <c r="H3838" t="s">
        <v>8223</v>
      </c>
      <c r="I3838" t="s">
        <v>8245</v>
      </c>
      <c r="J3838">
        <v>1470197340</v>
      </c>
      <c r="K3838" s="9">
        <f>(J3838/86400) + DATE(1970,1,1)</f>
        <v>42585.172916666663</v>
      </c>
      <c r="L3838">
        <v>1467497652</v>
      </c>
      <c r="M3838" s="9">
        <f>(L3838/86400) + DATE(1970,1,1)</f>
        <v>42553.926527777774</v>
      </c>
      <c r="N3838" s="18">
        <f>YEAR(M3838)</f>
        <v>2016</v>
      </c>
      <c r="O3838" s="18">
        <f xml:space="preserve"> ROUND((J3838-L3838)/86400, 0)</f>
        <v>31</v>
      </c>
      <c r="P3838" t="b">
        <v>0</v>
      </c>
      <c r="Q3838">
        <v>14</v>
      </c>
      <c r="R3838" s="14">
        <f>IFERROR(ROUND(E3838/Q3838,2), "N/A")</f>
        <v>64.290000000000006</v>
      </c>
      <c r="S3838" t="b">
        <v>1</v>
      </c>
      <c r="T3838" t="s">
        <v>8275</v>
      </c>
      <c r="U3838" t="s">
        <v>8276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s="12">
        <f>ROUND(E3839/D3839, 0)</f>
        <v>1</v>
      </c>
      <c r="G3839" t="s">
        <v>8218</v>
      </c>
      <c r="H3839" t="s">
        <v>8224</v>
      </c>
      <c r="I3839" t="s">
        <v>8246</v>
      </c>
      <c r="J3839">
        <v>1435947758</v>
      </c>
      <c r="K3839" s="9">
        <f>(J3839/86400) + DATE(1970,1,1)</f>
        <v>42188.765717592592</v>
      </c>
      <c r="L3839">
        <v>1432837358</v>
      </c>
      <c r="M3839" s="9">
        <f>(L3839/86400) + DATE(1970,1,1)</f>
        <v>42152.765717592592</v>
      </c>
      <c r="N3839" s="18">
        <f>YEAR(M3839)</f>
        <v>2015</v>
      </c>
      <c r="O3839" s="18">
        <f xml:space="preserve"> ROUND((J3839-L3839)/86400, 0)</f>
        <v>36</v>
      </c>
      <c r="P3839" t="b">
        <v>0</v>
      </c>
      <c r="Q3839">
        <v>17</v>
      </c>
      <c r="R3839" s="14">
        <f>IFERROR(ROUND(E3839/Q3839,2), "N/A")</f>
        <v>120.12</v>
      </c>
      <c r="S3839" t="b">
        <v>1</v>
      </c>
      <c r="T3839" t="s">
        <v>8275</v>
      </c>
      <c r="U3839" t="s">
        <v>8276</v>
      </c>
    </row>
    <row r="3840" spans="1:21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s="12">
        <f>ROUND(E3840/D3840, 0)</f>
        <v>1</v>
      </c>
      <c r="G3840" t="s">
        <v>8218</v>
      </c>
      <c r="H3840" t="s">
        <v>8234</v>
      </c>
      <c r="I3840" t="s">
        <v>8254</v>
      </c>
      <c r="J3840">
        <v>1432314209</v>
      </c>
      <c r="K3840" s="9">
        <f>(J3840/86400) + DATE(1970,1,1)</f>
        <v>42146.710752314815</v>
      </c>
      <c r="L3840">
        <v>1429722209</v>
      </c>
      <c r="M3840" s="9">
        <f>(L3840/86400) + DATE(1970,1,1)</f>
        <v>42116.710752314815</v>
      </c>
      <c r="N3840" s="18">
        <f>YEAR(M3840)</f>
        <v>2015</v>
      </c>
      <c r="O3840" s="18">
        <f xml:space="preserve"> ROUND((J3840-L3840)/86400, 0)</f>
        <v>30</v>
      </c>
      <c r="P3840" t="b">
        <v>0</v>
      </c>
      <c r="Q3840">
        <v>100</v>
      </c>
      <c r="R3840" s="14">
        <f>IFERROR(ROUND(E3840/Q3840,2), "N/A")</f>
        <v>1008.24</v>
      </c>
      <c r="S3840" t="b">
        <v>1</v>
      </c>
      <c r="T3840" t="s">
        <v>8275</v>
      </c>
      <c r="U3840" t="s">
        <v>8276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s="12">
        <f>ROUND(E3841/D3841, 0)</f>
        <v>1</v>
      </c>
      <c r="G3841" t="s">
        <v>8218</v>
      </c>
      <c r="H3841" t="s">
        <v>8223</v>
      </c>
      <c r="I3841" t="s">
        <v>8245</v>
      </c>
      <c r="J3841">
        <v>1438226724</v>
      </c>
      <c r="K3841" s="9">
        <f>(J3841/86400) + DATE(1970,1,1)</f>
        <v>42215.142638888894</v>
      </c>
      <c r="L3841">
        <v>1433042724</v>
      </c>
      <c r="M3841" s="9">
        <f>(L3841/86400) + DATE(1970,1,1)</f>
        <v>42155.142638888894</v>
      </c>
      <c r="N3841" s="18">
        <f>YEAR(M3841)</f>
        <v>2015</v>
      </c>
      <c r="O3841" s="18">
        <f xml:space="preserve"> ROUND((J3841-L3841)/86400, 0)</f>
        <v>60</v>
      </c>
      <c r="P3841" t="b">
        <v>0</v>
      </c>
      <c r="Q3841">
        <v>32</v>
      </c>
      <c r="R3841" s="14">
        <f>IFERROR(ROUND(E3841/Q3841,2), "N/A")</f>
        <v>63.28</v>
      </c>
      <c r="S3841" t="b">
        <v>1</v>
      </c>
      <c r="T3841" t="s">
        <v>8275</v>
      </c>
      <c r="U3841" t="s">
        <v>8276</v>
      </c>
    </row>
    <row r="3842" spans="1:21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s="12">
        <f>ROUND(E3842/D3842, 0)</f>
        <v>65</v>
      </c>
      <c r="G3842" t="s">
        <v>8218</v>
      </c>
      <c r="H3842" t="s">
        <v>8224</v>
      </c>
      <c r="I3842" t="s">
        <v>8246</v>
      </c>
      <c r="J3842">
        <v>1459180229</v>
      </c>
      <c r="K3842" s="9">
        <f>(J3842/86400) + DATE(1970,1,1)</f>
        <v>42457.660057870366</v>
      </c>
      <c r="L3842">
        <v>1457023829</v>
      </c>
      <c r="M3842" s="9">
        <f>(L3842/86400) + DATE(1970,1,1)</f>
        <v>42432.701724537037</v>
      </c>
      <c r="N3842" s="18">
        <f>YEAR(M3842)</f>
        <v>2016</v>
      </c>
      <c r="O3842" s="18">
        <f xml:space="preserve"> ROUND((J3842-L3842)/86400, 0)</f>
        <v>25</v>
      </c>
      <c r="P3842" t="b">
        <v>0</v>
      </c>
      <c r="Q3842">
        <v>3</v>
      </c>
      <c r="R3842" s="14">
        <f>IFERROR(ROUND(E3842/Q3842,2), "N/A")</f>
        <v>21.67</v>
      </c>
      <c r="S3842" t="b">
        <v>1</v>
      </c>
      <c r="T3842" t="s">
        <v>8275</v>
      </c>
      <c r="U3842" t="s">
        <v>8276</v>
      </c>
    </row>
    <row r="3843" spans="1:21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s="12">
        <f>ROUND(E3843/D3843, 0)</f>
        <v>0</v>
      </c>
      <c r="G3843" t="s">
        <v>8220</v>
      </c>
      <c r="H3843" t="s">
        <v>8223</v>
      </c>
      <c r="I3843" t="s">
        <v>8245</v>
      </c>
      <c r="J3843">
        <v>1405882287</v>
      </c>
      <c r="K3843" s="9">
        <f>(J3843/86400) + DATE(1970,1,1)</f>
        <v>41840.785729166666</v>
      </c>
      <c r="L3843">
        <v>1400698287</v>
      </c>
      <c r="M3843" s="9">
        <f>(L3843/86400) + DATE(1970,1,1)</f>
        <v>41780.785729166666</v>
      </c>
      <c r="N3843" s="18">
        <f>YEAR(M3843)</f>
        <v>2014</v>
      </c>
      <c r="O3843" s="18">
        <f xml:space="preserve"> ROUND((J3843-L3843)/86400, 0)</f>
        <v>60</v>
      </c>
      <c r="P3843" t="b">
        <v>1</v>
      </c>
      <c r="Q3843">
        <v>34</v>
      </c>
      <c r="R3843" s="14">
        <f>IFERROR(ROUND(E3843/Q3843,2), "N/A")</f>
        <v>25.65</v>
      </c>
      <c r="S3843" t="b">
        <v>0</v>
      </c>
      <c r="T3843" t="s">
        <v>8275</v>
      </c>
      <c r="U3843" t="s">
        <v>8276</v>
      </c>
    </row>
    <row r="3844" spans="1:21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s="12">
        <f>ROUND(E3844/D3844, 0)</f>
        <v>0</v>
      </c>
      <c r="G3844" t="s">
        <v>8220</v>
      </c>
      <c r="H3844" t="s">
        <v>8224</v>
      </c>
      <c r="I3844" t="s">
        <v>8246</v>
      </c>
      <c r="J3844">
        <v>1399809052</v>
      </c>
      <c r="K3844" s="9">
        <f>(J3844/86400) + DATE(1970,1,1)</f>
        <v>41770.493657407409</v>
      </c>
      <c r="L3844">
        <v>1397217052</v>
      </c>
      <c r="M3844" s="9">
        <f>(L3844/86400) + DATE(1970,1,1)</f>
        <v>41740.493657407409</v>
      </c>
      <c r="N3844" s="18">
        <f>YEAR(M3844)</f>
        <v>2014</v>
      </c>
      <c r="O3844" s="18">
        <f xml:space="preserve"> ROUND((J3844-L3844)/86400, 0)</f>
        <v>30</v>
      </c>
      <c r="P3844" t="b">
        <v>1</v>
      </c>
      <c r="Q3844">
        <v>23</v>
      </c>
      <c r="R3844" s="14">
        <f>IFERROR(ROUND(E3844/Q3844,2), "N/A")</f>
        <v>47.7</v>
      </c>
      <c r="S3844" t="b">
        <v>0</v>
      </c>
      <c r="T3844" t="s">
        <v>8275</v>
      </c>
      <c r="U3844" t="s">
        <v>8276</v>
      </c>
    </row>
    <row r="3845" spans="1:21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s="12">
        <f>ROUND(E3845/D3845, 0)</f>
        <v>0</v>
      </c>
      <c r="G3845" t="s">
        <v>8220</v>
      </c>
      <c r="H3845" t="s">
        <v>8223</v>
      </c>
      <c r="I3845" t="s">
        <v>8245</v>
      </c>
      <c r="J3845">
        <v>1401587064</v>
      </c>
      <c r="K3845" s="9">
        <f>(J3845/86400) + DATE(1970,1,1)</f>
        <v>41791.072500000002</v>
      </c>
      <c r="L3845">
        <v>1399427064</v>
      </c>
      <c r="M3845" s="9">
        <f>(L3845/86400) + DATE(1970,1,1)</f>
        <v>41766.072500000002</v>
      </c>
      <c r="N3845" s="18">
        <f>YEAR(M3845)</f>
        <v>2014</v>
      </c>
      <c r="O3845" s="18">
        <f xml:space="preserve"> ROUND((J3845-L3845)/86400, 0)</f>
        <v>25</v>
      </c>
      <c r="P3845" t="b">
        <v>1</v>
      </c>
      <c r="Q3845">
        <v>19</v>
      </c>
      <c r="R3845" s="14">
        <f>IFERROR(ROUND(E3845/Q3845,2), "N/A")</f>
        <v>56.05</v>
      </c>
      <c r="S3845" t="b">
        <v>0</v>
      </c>
      <c r="T3845" t="s">
        <v>8275</v>
      </c>
      <c r="U3845" t="s">
        <v>8276</v>
      </c>
    </row>
    <row r="3846" spans="1:21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s="12">
        <f>ROUND(E3846/D3846, 0)</f>
        <v>0</v>
      </c>
      <c r="G3846" t="s">
        <v>8220</v>
      </c>
      <c r="H3846" t="s">
        <v>8223</v>
      </c>
      <c r="I3846" t="s">
        <v>8245</v>
      </c>
      <c r="J3846">
        <v>1401778740</v>
      </c>
      <c r="K3846" s="9">
        <f>(J3846/86400) + DATE(1970,1,1)</f>
        <v>41793.290972222225</v>
      </c>
      <c r="L3846">
        <v>1399474134</v>
      </c>
      <c r="M3846" s="9">
        <f>(L3846/86400) + DATE(1970,1,1)</f>
        <v>41766.617291666669</v>
      </c>
      <c r="N3846" s="18">
        <f>YEAR(M3846)</f>
        <v>2014</v>
      </c>
      <c r="O3846" s="18">
        <f xml:space="preserve"> ROUND((J3846-L3846)/86400, 0)</f>
        <v>27</v>
      </c>
      <c r="P3846" t="b">
        <v>1</v>
      </c>
      <c r="Q3846">
        <v>50</v>
      </c>
      <c r="R3846" s="14">
        <f>IFERROR(ROUND(E3846/Q3846,2), "N/A")</f>
        <v>81.319999999999993</v>
      </c>
      <c r="S3846" t="b">
        <v>0</v>
      </c>
      <c r="T3846" t="s">
        <v>8275</v>
      </c>
      <c r="U3846" t="s">
        <v>8276</v>
      </c>
    </row>
    <row r="3847" spans="1:21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s="12">
        <f>ROUND(E3847/D3847, 0)</f>
        <v>0</v>
      </c>
      <c r="G3847" t="s">
        <v>8220</v>
      </c>
      <c r="H3847" t="s">
        <v>8223</v>
      </c>
      <c r="I3847" t="s">
        <v>8245</v>
      </c>
      <c r="J3847">
        <v>1443711774</v>
      </c>
      <c r="K3847" s="9">
        <f>(J3847/86400) + DATE(1970,1,1)</f>
        <v>42278.627013888894</v>
      </c>
      <c r="L3847">
        <v>1441119774</v>
      </c>
      <c r="M3847" s="9">
        <f>(L3847/86400) + DATE(1970,1,1)</f>
        <v>42248.627013888894</v>
      </c>
      <c r="N3847" s="18">
        <f>YEAR(M3847)</f>
        <v>2015</v>
      </c>
      <c r="O3847" s="18">
        <f xml:space="preserve"> ROUND((J3847-L3847)/86400, 0)</f>
        <v>30</v>
      </c>
      <c r="P3847" t="b">
        <v>1</v>
      </c>
      <c r="Q3847">
        <v>12</v>
      </c>
      <c r="R3847" s="14">
        <f>IFERROR(ROUND(E3847/Q3847,2), "N/A")</f>
        <v>70.17</v>
      </c>
      <c r="S3847" t="b">
        <v>0</v>
      </c>
      <c r="T3847" t="s">
        <v>8275</v>
      </c>
      <c r="U3847" t="s">
        <v>8276</v>
      </c>
    </row>
    <row r="3848" spans="1:21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s="12">
        <f>ROUND(E3848/D3848, 0)</f>
        <v>0</v>
      </c>
      <c r="G3848" t="s">
        <v>8220</v>
      </c>
      <c r="H3848" t="s">
        <v>8223</v>
      </c>
      <c r="I3848" t="s">
        <v>8245</v>
      </c>
      <c r="J3848">
        <v>1412405940</v>
      </c>
      <c r="K3848" s="9">
        <f>(J3848/86400) + DATE(1970,1,1)</f>
        <v>41916.290972222225</v>
      </c>
      <c r="L3848">
        <v>1409721542</v>
      </c>
      <c r="M3848" s="9">
        <f>(L3848/86400) + DATE(1970,1,1)</f>
        <v>41885.221550925926</v>
      </c>
      <c r="N3848" s="18">
        <f>YEAR(M3848)</f>
        <v>2014</v>
      </c>
      <c r="O3848" s="18">
        <f xml:space="preserve"> ROUND((J3848-L3848)/86400, 0)</f>
        <v>31</v>
      </c>
      <c r="P3848" t="b">
        <v>1</v>
      </c>
      <c r="Q3848">
        <v>8</v>
      </c>
      <c r="R3848" s="14">
        <f>IFERROR(ROUND(E3848/Q3848,2), "N/A")</f>
        <v>23.63</v>
      </c>
      <c r="S3848" t="b">
        <v>0</v>
      </c>
      <c r="T3848" t="s">
        <v>8275</v>
      </c>
      <c r="U3848" t="s">
        <v>8276</v>
      </c>
    </row>
    <row r="3849" spans="1:21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s="12">
        <f>ROUND(E3849/D3849, 0)</f>
        <v>0</v>
      </c>
      <c r="G3849" t="s">
        <v>8220</v>
      </c>
      <c r="H3849" t="s">
        <v>8223</v>
      </c>
      <c r="I3849" t="s">
        <v>8245</v>
      </c>
      <c r="J3849">
        <v>1437283391</v>
      </c>
      <c r="K3849" s="9">
        <f>(J3849/86400) + DATE(1970,1,1)</f>
        <v>42204.224432870367</v>
      </c>
      <c r="L3849">
        <v>1433395391</v>
      </c>
      <c r="M3849" s="9">
        <f>(L3849/86400) + DATE(1970,1,1)</f>
        <v>42159.224432870367</v>
      </c>
      <c r="N3849" s="18">
        <f>YEAR(M3849)</f>
        <v>2015</v>
      </c>
      <c r="O3849" s="18">
        <f xml:space="preserve"> ROUND((J3849-L3849)/86400, 0)</f>
        <v>45</v>
      </c>
      <c r="P3849" t="b">
        <v>1</v>
      </c>
      <c r="Q3849">
        <v>9</v>
      </c>
      <c r="R3849" s="14">
        <f>IFERROR(ROUND(E3849/Q3849,2), "N/A")</f>
        <v>188.56</v>
      </c>
      <c r="S3849" t="b">
        <v>0</v>
      </c>
      <c r="T3849" t="s">
        <v>8275</v>
      </c>
      <c r="U3849" t="s">
        <v>8276</v>
      </c>
    </row>
    <row r="3850" spans="1:21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s="12">
        <f>ROUND(E3850/D3850, 0)</f>
        <v>0</v>
      </c>
      <c r="G3850" t="s">
        <v>8220</v>
      </c>
      <c r="H3850" t="s">
        <v>8223</v>
      </c>
      <c r="I3850" t="s">
        <v>8245</v>
      </c>
      <c r="J3850">
        <v>1445196989</v>
      </c>
      <c r="K3850" s="9">
        <f>(J3850/86400) + DATE(1970,1,1)</f>
        <v>42295.817002314812</v>
      </c>
      <c r="L3850">
        <v>1442604989</v>
      </c>
      <c r="M3850" s="9">
        <f>(L3850/86400) + DATE(1970,1,1)</f>
        <v>42265.817002314812</v>
      </c>
      <c r="N3850" s="18">
        <f>YEAR(M3850)</f>
        <v>2015</v>
      </c>
      <c r="O3850" s="18">
        <f xml:space="preserve"> ROUND((J3850-L3850)/86400, 0)</f>
        <v>30</v>
      </c>
      <c r="P3850" t="b">
        <v>1</v>
      </c>
      <c r="Q3850">
        <v>43</v>
      </c>
      <c r="R3850" s="14">
        <f>IFERROR(ROUND(E3850/Q3850,2), "N/A")</f>
        <v>49.51</v>
      </c>
      <c r="S3850" t="b">
        <v>0</v>
      </c>
      <c r="T3850" t="s">
        <v>8275</v>
      </c>
      <c r="U3850" t="s">
        <v>8276</v>
      </c>
    </row>
    <row r="3851" spans="1:21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s="12">
        <f>ROUND(E3851/D3851, 0)</f>
        <v>0</v>
      </c>
      <c r="G3851" t="s">
        <v>8220</v>
      </c>
      <c r="H3851" t="s">
        <v>8235</v>
      </c>
      <c r="I3851" t="s">
        <v>8248</v>
      </c>
      <c r="J3851">
        <v>1434047084</v>
      </c>
      <c r="K3851" s="9">
        <f>(J3851/86400) + DATE(1970,1,1)</f>
        <v>42166.767175925925</v>
      </c>
      <c r="L3851">
        <v>1431455084</v>
      </c>
      <c r="M3851" s="9">
        <f>(L3851/86400) + DATE(1970,1,1)</f>
        <v>42136.767175925925</v>
      </c>
      <c r="N3851" s="18">
        <f>YEAR(M3851)</f>
        <v>2015</v>
      </c>
      <c r="O3851" s="18">
        <f xml:space="preserve"> ROUND((J3851-L3851)/86400, 0)</f>
        <v>30</v>
      </c>
      <c r="P3851" t="b">
        <v>1</v>
      </c>
      <c r="Q3851">
        <v>28</v>
      </c>
      <c r="R3851" s="14">
        <f>IFERROR(ROUND(E3851/Q3851,2), "N/A")</f>
        <v>75.459999999999994</v>
      </c>
      <c r="S3851" t="b">
        <v>0</v>
      </c>
      <c r="T3851" t="s">
        <v>8275</v>
      </c>
      <c r="U3851" t="s">
        <v>8276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s="12">
        <f>ROUND(E3852/D3852, 0)</f>
        <v>0</v>
      </c>
      <c r="G3852" t="s">
        <v>8220</v>
      </c>
      <c r="H3852" t="s">
        <v>8223</v>
      </c>
      <c r="I3852" t="s">
        <v>8245</v>
      </c>
      <c r="J3852">
        <v>1420081143</v>
      </c>
      <c r="K3852" s="9">
        <f>(J3852/86400) + DATE(1970,1,1)</f>
        <v>42005.124340277776</v>
      </c>
      <c r="L3852">
        <v>1417489143</v>
      </c>
      <c r="M3852" s="9">
        <f>(L3852/86400) + DATE(1970,1,1)</f>
        <v>41975.124340277776</v>
      </c>
      <c r="N3852" s="18">
        <f>YEAR(M3852)</f>
        <v>2014</v>
      </c>
      <c r="O3852" s="18">
        <f xml:space="preserve"> ROUND((J3852-L3852)/86400, 0)</f>
        <v>30</v>
      </c>
      <c r="P3852" t="b">
        <v>1</v>
      </c>
      <c r="Q3852">
        <v>4</v>
      </c>
      <c r="R3852" s="14">
        <f>IFERROR(ROUND(E3852/Q3852,2), "N/A")</f>
        <v>9.5</v>
      </c>
      <c r="S3852" t="b">
        <v>0</v>
      </c>
      <c r="T3852" t="s">
        <v>8275</v>
      </c>
      <c r="U3852" t="s">
        <v>8276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s="12">
        <f>ROUND(E3853/D3853, 0)</f>
        <v>0</v>
      </c>
      <c r="G3853" t="s">
        <v>8220</v>
      </c>
      <c r="H3853" t="s">
        <v>8224</v>
      </c>
      <c r="I3853" t="s">
        <v>8246</v>
      </c>
      <c r="J3853">
        <v>1437129179</v>
      </c>
      <c r="K3853" s="9">
        <f>(J3853/86400) + DATE(1970,1,1)</f>
        <v>42202.439571759256</v>
      </c>
      <c r="L3853">
        <v>1434537179</v>
      </c>
      <c r="M3853" s="9">
        <f>(L3853/86400) + DATE(1970,1,1)</f>
        <v>42172.439571759256</v>
      </c>
      <c r="N3853" s="18">
        <f>YEAR(M3853)</f>
        <v>2015</v>
      </c>
      <c r="O3853" s="18">
        <f xml:space="preserve"> ROUND((J3853-L3853)/86400, 0)</f>
        <v>30</v>
      </c>
      <c r="P3853" t="b">
        <v>1</v>
      </c>
      <c r="Q3853">
        <v>24</v>
      </c>
      <c r="R3853" s="14">
        <f>IFERROR(ROUND(E3853/Q3853,2), "N/A")</f>
        <v>35.5</v>
      </c>
      <c r="S3853" t="b">
        <v>0</v>
      </c>
      <c r="T3853" t="s">
        <v>8275</v>
      </c>
      <c r="U3853" t="s">
        <v>8276</v>
      </c>
    </row>
    <row r="3854" spans="1:21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s="12">
        <f>ROUND(E3854/D3854, 0)</f>
        <v>0</v>
      </c>
      <c r="G3854" t="s">
        <v>8220</v>
      </c>
      <c r="H3854" t="s">
        <v>8223</v>
      </c>
      <c r="I3854" t="s">
        <v>8245</v>
      </c>
      <c r="J3854">
        <v>1427427276</v>
      </c>
      <c r="K3854" s="9">
        <f>(J3854/86400) + DATE(1970,1,1)</f>
        <v>42090.149027777778</v>
      </c>
      <c r="L3854">
        <v>1425270876</v>
      </c>
      <c r="M3854" s="9">
        <f>(L3854/86400) + DATE(1970,1,1)</f>
        <v>42065.190694444449</v>
      </c>
      <c r="N3854" s="18">
        <f>YEAR(M3854)</f>
        <v>2015</v>
      </c>
      <c r="O3854" s="18">
        <f xml:space="preserve"> ROUND((J3854-L3854)/86400, 0)</f>
        <v>25</v>
      </c>
      <c r="P3854" t="b">
        <v>0</v>
      </c>
      <c r="Q3854">
        <v>2</v>
      </c>
      <c r="R3854" s="14">
        <f>IFERROR(ROUND(E3854/Q3854,2), "N/A")</f>
        <v>10</v>
      </c>
      <c r="S3854" t="b">
        <v>0</v>
      </c>
      <c r="T3854" t="s">
        <v>8275</v>
      </c>
      <c r="U3854" t="s">
        <v>8276</v>
      </c>
    </row>
    <row r="3855" spans="1:21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s="12">
        <f>ROUND(E3855/D3855, 0)</f>
        <v>0</v>
      </c>
      <c r="G3855" t="s">
        <v>8220</v>
      </c>
      <c r="H3855" t="s">
        <v>8223</v>
      </c>
      <c r="I3855" t="s">
        <v>8245</v>
      </c>
      <c r="J3855">
        <v>1409602178</v>
      </c>
      <c r="K3855" s="9">
        <f>(J3855/86400) + DATE(1970,1,1)</f>
        <v>41883.84002314815</v>
      </c>
      <c r="L3855">
        <v>1406578178</v>
      </c>
      <c r="M3855" s="9">
        <f>(L3855/86400) + DATE(1970,1,1)</f>
        <v>41848.84002314815</v>
      </c>
      <c r="N3855" s="18">
        <f>YEAR(M3855)</f>
        <v>2014</v>
      </c>
      <c r="O3855" s="18">
        <f xml:space="preserve"> ROUND((J3855-L3855)/86400, 0)</f>
        <v>35</v>
      </c>
      <c r="P3855" t="b">
        <v>0</v>
      </c>
      <c r="Q3855">
        <v>2</v>
      </c>
      <c r="R3855" s="14">
        <f>IFERROR(ROUND(E3855/Q3855,2), "N/A")</f>
        <v>13</v>
      </c>
      <c r="S3855" t="b">
        <v>0</v>
      </c>
      <c r="T3855" t="s">
        <v>8275</v>
      </c>
      <c r="U3855" t="s">
        <v>8276</v>
      </c>
    </row>
    <row r="3856" spans="1:21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s="12">
        <f>ROUND(E3856/D3856, 0)</f>
        <v>0</v>
      </c>
      <c r="G3856" t="s">
        <v>8220</v>
      </c>
      <c r="H3856" t="s">
        <v>8223</v>
      </c>
      <c r="I3856" t="s">
        <v>8245</v>
      </c>
      <c r="J3856">
        <v>1431206058</v>
      </c>
      <c r="K3856" s="9">
        <f>(J3856/86400) + DATE(1970,1,1)</f>
        <v>42133.884930555556</v>
      </c>
      <c r="L3856">
        <v>1428614058</v>
      </c>
      <c r="M3856" s="9">
        <f>(L3856/86400) + DATE(1970,1,1)</f>
        <v>42103.884930555556</v>
      </c>
      <c r="N3856" s="18">
        <f>YEAR(M3856)</f>
        <v>2015</v>
      </c>
      <c r="O3856" s="18">
        <f xml:space="preserve"> ROUND((J3856-L3856)/86400, 0)</f>
        <v>30</v>
      </c>
      <c r="P3856" t="b">
        <v>0</v>
      </c>
      <c r="Q3856">
        <v>20</v>
      </c>
      <c r="R3856" s="14">
        <f>IFERROR(ROUND(E3856/Q3856,2), "N/A")</f>
        <v>89.4</v>
      </c>
      <c r="S3856" t="b">
        <v>0</v>
      </c>
      <c r="T3856" t="s">
        <v>8275</v>
      </c>
      <c r="U3856" t="s">
        <v>8276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s="12">
        <f>ROUND(E3857/D3857, 0)</f>
        <v>0</v>
      </c>
      <c r="G3857" t="s">
        <v>8220</v>
      </c>
      <c r="H3857" t="s">
        <v>8223</v>
      </c>
      <c r="I3857" t="s">
        <v>8245</v>
      </c>
      <c r="J3857">
        <v>1427408271</v>
      </c>
      <c r="K3857" s="9">
        <f>(J3857/86400) + DATE(1970,1,1)</f>
        <v>42089.929062499999</v>
      </c>
      <c r="L3857">
        <v>1424819871</v>
      </c>
      <c r="M3857" s="9">
        <f>(L3857/86400) + DATE(1970,1,1)</f>
        <v>42059.970729166671</v>
      </c>
      <c r="N3857" s="18">
        <f>YEAR(M3857)</f>
        <v>2015</v>
      </c>
      <c r="O3857" s="18">
        <f xml:space="preserve"> ROUND((J3857-L3857)/86400, 0)</f>
        <v>30</v>
      </c>
      <c r="P3857" t="b">
        <v>0</v>
      </c>
      <c r="Q3857">
        <v>1</v>
      </c>
      <c r="R3857" s="14">
        <f>IFERROR(ROUND(E3857/Q3857,2), "N/A")</f>
        <v>25</v>
      </c>
      <c r="S3857" t="b">
        <v>0</v>
      </c>
      <c r="T3857" t="s">
        <v>8275</v>
      </c>
      <c r="U3857" t="s">
        <v>8276</v>
      </c>
    </row>
    <row r="3858" spans="1:21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s="12">
        <f>ROUND(E3858/D3858, 0)</f>
        <v>0</v>
      </c>
      <c r="G3858" t="s">
        <v>8220</v>
      </c>
      <c r="H3858" t="s">
        <v>8223</v>
      </c>
      <c r="I3858" t="s">
        <v>8245</v>
      </c>
      <c r="J3858">
        <v>1425833403</v>
      </c>
      <c r="K3858" s="9">
        <f>(J3858/86400) + DATE(1970,1,1)</f>
        <v>42071.701423611114</v>
      </c>
      <c r="L3858">
        <v>1423245003</v>
      </c>
      <c r="M3858" s="9">
        <f>(L3858/86400) + DATE(1970,1,1)</f>
        <v>42041.743090277778</v>
      </c>
      <c r="N3858" s="18">
        <f>YEAR(M3858)</f>
        <v>2015</v>
      </c>
      <c r="O3858" s="18">
        <f xml:space="preserve"> ROUND((J3858-L3858)/86400, 0)</f>
        <v>30</v>
      </c>
      <c r="P3858" t="b">
        <v>0</v>
      </c>
      <c r="Q3858">
        <v>1</v>
      </c>
      <c r="R3858" s="14">
        <f>IFERROR(ROUND(E3858/Q3858,2), "N/A")</f>
        <v>1</v>
      </c>
      <c r="S3858" t="b">
        <v>0</v>
      </c>
      <c r="T3858" t="s">
        <v>8275</v>
      </c>
      <c r="U3858" t="s">
        <v>8276</v>
      </c>
    </row>
    <row r="3859" spans="1:21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s="12">
        <f>ROUND(E3859/D3859, 0)</f>
        <v>0</v>
      </c>
      <c r="G3859" t="s">
        <v>8220</v>
      </c>
      <c r="H3859" t="s">
        <v>8223</v>
      </c>
      <c r="I3859" t="s">
        <v>8245</v>
      </c>
      <c r="J3859">
        <v>1406913120</v>
      </c>
      <c r="K3859" s="9">
        <f>(J3859/86400) + DATE(1970,1,1)</f>
        <v>41852.716666666667</v>
      </c>
      <c r="L3859">
        <v>1404927690</v>
      </c>
      <c r="M3859" s="9">
        <f>(L3859/86400) + DATE(1970,1,1)</f>
        <v>41829.73715277778</v>
      </c>
      <c r="N3859" s="18">
        <f>YEAR(M3859)</f>
        <v>2014</v>
      </c>
      <c r="O3859" s="18">
        <f xml:space="preserve"> ROUND((J3859-L3859)/86400, 0)</f>
        <v>23</v>
      </c>
      <c r="P3859" t="b">
        <v>0</v>
      </c>
      <c r="Q3859">
        <v>4</v>
      </c>
      <c r="R3859" s="14">
        <f>IFERROR(ROUND(E3859/Q3859,2), "N/A")</f>
        <v>65</v>
      </c>
      <c r="S3859" t="b">
        <v>0</v>
      </c>
      <c r="T3859" t="s">
        <v>8275</v>
      </c>
      <c r="U3859" t="s">
        <v>8276</v>
      </c>
    </row>
    <row r="3860" spans="1:21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s="12">
        <f>ROUND(E3860/D3860, 0)</f>
        <v>0</v>
      </c>
      <c r="G3860" t="s">
        <v>8220</v>
      </c>
      <c r="H3860" t="s">
        <v>8224</v>
      </c>
      <c r="I3860" t="s">
        <v>8246</v>
      </c>
      <c r="J3860">
        <v>1432328400</v>
      </c>
      <c r="K3860" s="9">
        <f>(J3860/86400) + DATE(1970,1,1)</f>
        <v>42146.875</v>
      </c>
      <c r="L3860">
        <v>1430734844</v>
      </c>
      <c r="M3860" s="9">
        <f>(L3860/86400) + DATE(1970,1,1)</f>
        <v>42128.431064814809</v>
      </c>
      <c r="N3860" s="18">
        <f>YEAR(M3860)</f>
        <v>2015</v>
      </c>
      <c r="O3860" s="18">
        <f xml:space="preserve"> ROUND((J3860-L3860)/86400, 0)</f>
        <v>18</v>
      </c>
      <c r="P3860" t="b">
        <v>0</v>
      </c>
      <c r="Q3860">
        <v>1</v>
      </c>
      <c r="R3860" s="14">
        <f>IFERROR(ROUND(E3860/Q3860,2), "N/A")</f>
        <v>10</v>
      </c>
      <c r="S3860" t="b">
        <v>0</v>
      </c>
      <c r="T3860" t="s">
        <v>8275</v>
      </c>
      <c r="U3860" t="s">
        <v>8276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s="12">
        <f>ROUND(E3861/D3861, 0)</f>
        <v>0</v>
      </c>
      <c r="G3861" t="s">
        <v>8220</v>
      </c>
      <c r="H3861" t="s">
        <v>8223</v>
      </c>
      <c r="I3861" t="s">
        <v>8245</v>
      </c>
      <c r="J3861">
        <v>1403730000</v>
      </c>
      <c r="K3861" s="9">
        <f>(J3861/86400) + DATE(1970,1,1)</f>
        <v>41815.875</v>
      </c>
      <c r="L3861">
        <v>1401485207</v>
      </c>
      <c r="M3861" s="9">
        <f>(L3861/86400) + DATE(1970,1,1)</f>
        <v>41789.893599537041</v>
      </c>
      <c r="N3861" s="18">
        <f>YEAR(M3861)</f>
        <v>2014</v>
      </c>
      <c r="O3861" s="18">
        <f xml:space="preserve"> ROUND((J3861-L3861)/86400, 0)</f>
        <v>26</v>
      </c>
      <c r="P3861" t="b">
        <v>0</v>
      </c>
      <c r="Q3861">
        <v>1</v>
      </c>
      <c r="R3861" s="14">
        <f>IFERROR(ROUND(E3861/Q3861,2), "N/A")</f>
        <v>1</v>
      </c>
      <c r="S3861" t="b">
        <v>0</v>
      </c>
      <c r="T3861" t="s">
        <v>8275</v>
      </c>
      <c r="U3861" t="s">
        <v>8276</v>
      </c>
    </row>
    <row r="3862" spans="1:21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s="12">
        <f>ROUND(E3862/D3862, 0)</f>
        <v>0</v>
      </c>
      <c r="G3862" t="s">
        <v>8220</v>
      </c>
      <c r="H3862" t="s">
        <v>8223</v>
      </c>
      <c r="I3862" t="s">
        <v>8245</v>
      </c>
      <c r="J3862">
        <v>1407858710</v>
      </c>
      <c r="K3862" s="9">
        <f>(J3862/86400) + DATE(1970,1,1)</f>
        <v>41863.660995370374</v>
      </c>
      <c r="L3862">
        <v>1405266710</v>
      </c>
      <c r="M3862" s="9">
        <f>(L3862/86400) + DATE(1970,1,1)</f>
        <v>41833.660995370374</v>
      </c>
      <c r="N3862" s="18">
        <f>YEAR(M3862)</f>
        <v>2014</v>
      </c>
      <c r="O3862" s="18">
        <f xml:space="preserve"> ROUND((J3862-L3862)/86400, 0)</f>
        <v>30</v>
      </c>
      <c r="P3862" t="b">
        <v>0</v>
      </c>
      <c r="Q3862">
        <v>13</v>
      </c>
      <c r="R3862" s="14">
        <f>IFERROR(ROUND(E3862/Q3862,2), "N/A")</f>
        <v>81.540000000000006</v>
      </c>
      <c r="S3862" t="b">
        <v>0</v>
      </c>
      <c r="T3862" t="s">
        <v>8275</v>
      </c>
      <c r="U3862" t="s">
        <v>8276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s="12">
        <f>ROUND(E3863/D3863, 0)</f>
        <v>0</v>
      </c>
      <c r="G3863" t="s">
        <v>8220</v>
      </c>
      <c r="H3863" t="s">
        <v>8223</v>
      </c>
      <c r="I3863" t="s">
        <v>8245</v>
      </c>
      <c r="J3863">
        <v>1415828820</v>
      </c>
      <c r="K3863" s="9">
        <f>(J3863/86400) + DATE(1970,1,1)</f>
        <v>41955.907638888893</v>
      </c>
      <c r="L3863">
        <v>1412258977</v>
      </c>
      <c r="M3863" s="9">
        <f>(L3863/86400) + DATE(1970,1,1)</f>
        <v>41914.590011574073</v>
      </c>
      <c r="N3863" s="18">
        <f>YEAR(M3863)</f>
        <v>2014</v>
      </c>
      <c r="O3863" s="18">
        <f xml:space="preserve"> ROUND((J3863-L3863)/86400, 0)</f>
        <v>41</v>
      </c>
      <c r="P3863" t="b">
        <v>0</v>
      </c>
      <c r="Q3863">
        <v>1</v>
      </c>
      <c r="R3863" s="14">
        <f>IFERROR(ROUND(E3863/Q3863,2), "N/A")</f>
        <v>100</v>
      </c>
      <c r="S3863" t="b">
        <v>0</v>
      </c>
      <c r="T3863" t="s">
        <v>8275</v>
      </c>
      <c r="U3863" t="s">
        <v>8276</v>
      </c>
    </row>
    <row r="3864" spans="1:21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s="12">
        <f>ROUND(E3864/D3864, 0)</f>
        <v>0</v>
      </c>
      <c r="G3864" t="s">
        <v>8220</v>
      </c>
      <c r="H3864" t="s">
        <v>8223</v>
      </c>
      <c r="I3864" t="s">
        <v>8245</v>
      </c>
      <c r="J3864">
        <v>1473699540</v>
      </c>
      <c r="K3864" s="9">
        <f>(J3864/86400) + DATE(1970,1,1)</f>
        <v>42625.707638888889</v>
      </c>
      <c r="L3864">
        <v>1472451356</v>
      </c>
      <c r="M3864" s="9">
        <f>(L3864/86400) + DATE(1970,1,1)</f>
        <v>42611.261064814811</v>
      </c>
      <c r="N3864" s="18">
        <f>YEAR(M3864)</f>
        <v>2016</v>
      </c>
      <c r="O3864" s="18">
        <f xml:space="preserve"> ROUND((J3864-L3864)/86400, 0)</f>
        <v>14</v>
      </c>
      <c r="P3864" t="b">
        <v>0</v>
      </c>
      <c r="Q3864">
        <v>1</v>
      </c>
      <c r="R3864" s="14">
        <f>IFERROR(ROUND(E3864/Q3864,2), "N/A")</f>
        <v>1</v>
      </c>
      <c r="S3864" t="b">
        <v>0</v>
      </c>
      <c r="T3864" t="s">
        <v>8275</v>
      </c>
      <c r="U3864" t="s">
        <v>8276</v>
      </c>
    </row>
    <row r="3865" spans="1:21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s="12">
        <f>ROUND(E3865/D3865, 0)</f>
        <v>0</v>
      </c>
      <c r="G3865" t="s">
        <v>8220</v>
      </c>
      <c r="H3865" t="s">
        <v>8223</v>
      </c>
      <c r="I3865" t="s">
        <v>8245</v>
      </c>
      <c r="J3865">
        <v>1446739905</v>
      </c>
      <c r="K3865" s="9">
        <f>(J3865/86400) + DATE(1970,1,1)</f>
        <v>42313.674826388888</v>
      </c>
      <c r="L3865">
        <v>1441552305</v>
      </c>
      <c r="M3865" s="9">
        <f>(L3865/86400) + DATE(1970,1,1)</f>
        <v>42253.633159722223</v>
      </c>
      <c r="N3865" s="18">
        <f>YEAR(M3865)</f>
        <v>2015</v>
      </c>
      <c r="O3865" s="18">
        <f xml:space="preserve"> ROUND((J3865-L3865)/86400, 0)</f>
        <v>60</v>
      </c>
      <c r="P3865" t="b">
        <v>0</v>
      </c>
      <c r="Q3865">
        <v>0</v>
      </c>
      <c r="R3865" s="14" t="str">
        <f>IFERROR(ROUND(E3865/Q3865,2), "N/A")</f>
        <v>N/A</v>
      </c>
      <c r="S3865" t="b">
        <v>0</v>
      </c>
      <c r="T3865" t="s">
        <v>8275</v>
      </c>
      <c r="U3865" t="s">
        <v>8276</v>
      </c>
    </row>
    <row r="3866" spans="1:21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s="12">
        <f>ROUND(E3866/D3866, 0)</f>
        <v>0</v>
      </c>
      <c r="G3866" t="s">
        <v>8220</v>
      </c>
      <c r="H3866" t="s">
        <v>8223</v>
      </c>
      <c r="I3866" t="s">
        <v>8245</v>
      </c>
      <c r="J3866">
        <v>1447799054</v>
      </c>
      <c r="K3866" s="9">
        <f>(J3866/86400) + DATE(1970,1,1)</f>
        <v>42325.933495370366</v>
      </c>
      <c r="L3866">
        <v>1445203454</v>
      </c>
      <c r="M3866" s="9">
        <f>(L3866/86400) + DATE(1970,1,1)</f>
        <v>42295.891828703709</v>
      </c>
      <c r="N3866" s="18">
        <f>YEAR(M3866)</f>
        <v>2015</v>
      </c>
      <c r="O3866" s="18">
        <f xml:space="preserve"> ROUND((J3866-L3866)/86400, 0)</f>
        <v>30</v>
      </c>
      <c r="P3866" t="b">
        <v>0</v>
      </c>
      <c r="Q3866">
        <v>3</v>
      </c>
      <c r="R3866" s="14">
        <f>IFERROR(ROUND(E3866/Q3866,2), "N/A")</f>
        <v>20</v>
      </c>
      <c r="S3866" t="b">
        <v>0</v>
      </c>
      <c r="T3866" t="s">
        <v>8275</v>
      </c>
      <c r="U3866" t="s">
        <v>8276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s="12">
        <f>ROUND(E3867/D3867, 0)</f>
        <v>0</v>
      </c>
      <c r="G3867" t="s">
        <v>8220</v>
      </c>
      <c r="H3867" t="s">
        <v>8228</v>
      </c>
      <c r="I3867" t="s">
        <v>8250</v>
      </c>
      <c r="J3867">
        <v>1409376600</v>
      </c>
      <c r="K3867" s="9">
        <f>(J3867/86400) + DATE(1970,1,1)</f>
        <v>41881.229166666664</v>
      </c>
      <c r="L3867">
        <v>1405957098</v>
      </c>
      <c r="M3867" s="9">
        <f>(L3867/86400) + DATE(1970,1,1)</f>
        <v>41841.651597222226</v>
      </c>
      <c r="N3867" s="18">
        <f>YEAR(M3867)</f>
        <v>2014</v>
      </c>
      <c r="O3867" s="18">
        <f xml:space="preserve"> ROUND((J3867-L3867)/86400, 0)</f>
        <v>40</v>
      </c>
      <c r="P3867" t="b">
        <v>0</v>
      </c>
      <c r="Q3867">
        <v>14</v>
      </c>
      <c r="R3867" s="14">
        <f>IFERROR(ROUND(E3867/Q3867,2), "N/A")</f>
        <v>46.43</v>
      </c>
      <c r="S3867" t="b">
        <v>0</v>
      </c>
      <c r="T3867" t="s">
        <v>8275</v>
      </c>
      <c r="U3867" t="s">
        <v>8276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s="12">
        <f>ROUND(E3868/D3868, 0)</f>
        <v>0</v>
      </c>
      <c r="G3868" t="s">
        <v>8220</v>
      </c>
      <c r="H3868" t="s">
        <v>8223</v>
      </c>
      <c r="I3868" t="s">
        <v>8245</v>
      </c>
      <c r="J3868">
        <v>1458703740</v>
      </c>
      <c r="K3868" s="9">
        <f>(J3868/86400) + DATE(1970,1,1)</f>
        <v>42452.145138888889</v>
      </c>
      <c r="L3868">
        <v>1454453021</v>
      </c>
      <c r="M3868" s="9">
        <f>(L3868/86400) + DATE(1970,1,1)</f>
        <v>42402.947002314817</v>
      </c>
      <c r="N3868" s="18">
        <f>YEAR(M3868)</f>
        <v>2016</v>
      </c>
      <c r="O3868" s="18">
        <f xml:space="preserve"> ROUND((J3868-L3868)/86400, 0)</f>
        <v>49</v>
      </c>
      <c r="P3868" t="b">
        <v>0</v>
      </c>
      <c r="Q3868">
        <v>2</v>
      </c>
      <c r="R3868" s="14">
        <f>IFERROR(ROUND(E3868/Q3868,2), "N/A")</f>
        <v>5.5</v>
      </c>
      <c r="S3868" t="b">
        <v>0</v>
      </c>
      <c r="T3868" t="s">
        <v>8275</v>
      </c>
      <c r="U3868" t="s">
        <v>8276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s="12">
        <f>ROUND(E3869/D3869, 0)</f>
        <v>0</v>
      </c>
      <c r="G3869" t="s">
        <v>8220</v>
      </c>
      <c r="H3869" t="s">
        <v>8223</v>
      </c>
      <c r="I3869" t="s">
        <v>8245</v>
      </c>
      <c r="J3869">
        <v>1466278339</v>
      </c>
      <c r="K3869" s="9">
        <f>(J3869/86400) + DATE(1970,1,1)</f>
        <v>42539.814108796301</v>
      </c>
      <c r="L3869">
        <v>1463686339</v>
      </c>
      <c r="M3869" s="9">
        <f>(L3869/86400) + DATE(1970,1,1)</f>
        <v>42509.814108796301</v>
      </c>
      <c r="N3869" s="18">
        <f>YEAR(M3869)</f>
        <v>2016</v>
      </c>
      <c r="O3869" s="18">
        <f xml:space="preserve"> ROUND((J3869-L3869)/86400, 0)</f>
        <v>30</v>
      </c>
      <c r="P3869" t="b">
        <v>0</v>
      </c>
      <c r="Q3869">
        <v>5</v>
      </c>
      <c r="R3869" s="14">
        <f>IFERROR(ROUND(E3869/Q3869,2), "N/A")</f>
        <v>50.2</v>
      </c>
      <c r="S3869" t="b">
        <v>0</v>
      </c>
      <c r="T3869" t="s">
        <v>8275</v>
      </c>
      <c r="U3869" t="s">
        <v>8276</v>
      </c>
    </row>
    <row r="3870" spans="1:21" ht="16" hidden="1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s="12">
        <f>ROUND(E3870/D3870, 0)</f>
        <v>0</v>
      </c>
      <c r="G3870" t="s">
        <v>8219</v>
      </c>
      <c r="H3870" t="s">
        <v>8224</v>
      </c>
      <c r="I3870" t="s">
        <v>8246</v>
      </c>
      <c r="J3870">
        <v>1410191405</v>
      </c>
      <c r="K3870" s="9">
        <f>(J3870/86400) + DATE(1970,1,1)</f>
        <v>41890.659780092596</v>
      </c>
      <c r="L3870">
        <v>1408031405</v>
      </c>
      <c r="M3870" s="9">
        <f>(L3870/86400) + DATE(1970,1,1)</f>
        <v>41865.659780092596</v>
      </c>
      <c r="N3870" s="18">
        <f>YEAR(M3870)</f>
        <v>2014</v>
      </c>
      <c r="O3870" s="18">
        <f xml:space="preserve"> ROUND((J3870-L3870)/86400, 0)</f>
        <v>25</v>
      </c>
      <c r="P3870" t="b">
        <v>0</v>
      </c>
      <c r="Q3870">
        <v>1</v>
      </c>
      <c r="R3870" s="14">
        <f>IFERROR(ROUND(E3870/Q3870,2), "N/A")</f>
        <v>10</v>
      </c>
      <c r="S3870" t="b">
        <v>0</v>
      </c>
      <c r="T3870" t="s">
        <v>8275</v>
      </c>
      <c r="U3870" t="s">
        <v>8317</v>
      </c>
    </row>
    <row r="3871" spans="1:21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s="12">
        <f>ROUND(E3871/D3871, 0)</f>
        <v>0</v>
      </c>
      <c r="G3871" t="s">
        <v>8219</v>
      </c>
      <c r="H3871" t="s">
        <v>8223</v>
      </c>
      <c r="I3871" t="s">
        <v>8245</v>
      </c>
      <c r="J3871">
        <v>1426302660</v>
      </c>
      <c r="K3871" s="9">
        <f>(J3871/86400) + DATE(1970,1,1)</f>
        <v>42077.132638888885</v>
      </c>
      <c r="L3871">
        <v>1423761792</v>
      </c>
      <c r="M3871" s="9">
        <f>(L3871/86400) + DATE(1970,1,1)</f>
        <v>42047.724444444444</v>
      </c>
      <c r="N3871" s="18">
        <f>YEAR(M3871)</f>
        <v>2015</v>
      </c>
      <c r="O3871" s="18">
        <f xml:space="preserve"> ROUND((J3871-L3871)/86400, 0)</f>
        <v>29</v>
      </c>
      <c r="P3871" t="b">
        <v>0</v>
      </c>
      <c r="Q3871">
        <v>15</v>
      </c>
      <c r="R3871" s="14">
        <f>IFERROR(ROUND(E3871/Q3871,2), "N/A")</f>
        <v>30.13</v>
      </c>
      <c r="S3871" t="b">
        <v>0</v>
      </c>
      <c r="T3871" t="s">
        <v>8275</v>
      </c>
      <c r="U3871" t="s">
        <v>8317</v>
      </c>
    </row>
    <row r="3872" spans="1:21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s="12">
        <f>ROUND(E3872/D3872, 0)</f>
        <v>0</v>
      </c>
      <c r="G3872" t="s">
        <v>8219</v>
      </c>
      <c r="H3872" t="s">
        <v>8223</v>
      </c>
      <c r="I3872" t="s">
        <v>8245</v>
      </c>
      <c r="J3872">
        <v>1404360478</v>
      </c>
      <c r="K3872" s="9">
        <f>(J3872/86400) + DATE(1970,1,1)</f>
        <v>41823.172199074077</v>
      </c>
      <c r="L3872">
        <v>1401768478</v>
      </c>
      <c r="M3872" s="9">
        <f>(L3872/86400) + DATE(1970,1,1)</f>
        <v>41793.172199074077</v>
      </c>
      <c r="N3872" s="18">
        <f>YEAR(M3872)</f>
        <v>2014</v>
      </c>
      <c r="O3872" s="18">
        <f xml:space="preserve"> ROUND((J3872-L3872)/86400, 0)</f>
        <v>30</v>
      </c>
      <c r="P3872" t="b">
        <v>0</v>
      </c>
      <c r="Q3872">
        <v>10</v>
      </c>
      <c r="R3872" s="14">
        <f>IFERROR(ROUND(E3872/Q3872,2), "N/A")</f>
        <v>150</v>
      </c>
      <c r="S3872" t="b">
        <v>0</v>
      </c>
      <c r="T3872" t="s">
        <v>8275</v>
      </c>
      <c r="U3872" t="s">
        <v>8317</v>
      </c>
    </row>
    <row r="3873" spans="1:21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s="12">
        <f>ROUND(E3873/D3873, 0)</f>
        <v>0</v>
      </c>
      <c r="G3873" t="s">
        <v>8219</v>
      </c>
      <c r="H3873" t="s">
        <v>8223</v>
      </c>
      <c r="I3873" t="s">
        <v>8245</v>
      </c>
      <c r="J3873">
        <v>1490809450</v>
      </c>
      <c r="K3873" s="9">
        <f>(J3873/86400) + DATE(1970,1,1)</f>
        <v>42823.739004629635</v>
      </c>
      <c r="L3873">
        <v>1485629050</v>
      </c>
      <c r="M3873" s="9">
        <f>(L3873/86400) + DATE(1970,1,1)</f>
        <v>42763.780671296292</v>
      </c>
      <c r="N3873" s="18">
        <f>YEAR(M3873)</f>
        <v>2017</v>
      </c>
      <c r="O3873" s="18">
        <f xml:space="preserve"> ROUND((J3873-L3873)/86400, 0)</f>
        <v>60</v>
      </c>
      <c r="P3873" t="b">
        <v>0</v>
      </c>
      <c r="Q3873">
        <v>3</v>
      </c>
      <c r="R3873" s="14">
        <f>IFERROR(ROUND(E3873/Q3873,2), "N/A")</f>
        <v>13.33</v>
      </c>
      <c r="S3873" t="b">
        <v>0</v>
      </c>
      <c r="T3873" t="s">
        <v>8275</v>
      </c>
      <c r="U3873" t="s">
        <v>8317</v>
      </c>
    </row>
    <row r="3874" spans="1:21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s="12">
        <f>ROUND(E3874/D3874, 0)</f>
        <v>0</v>
      </c>
      <c r="G3874" t="s">
        <v>8219</v>
      </c>
      <c r="H3874" t="s">
        <v>8223</v>
      </c>
      <c r="I3874" t="s">
        <v>8245</v>
      </c>
      <c r="J3874">
        <v>1439522996</v>
      </c>
      <c r="K3874" s="9">
        <f>(J3874/86400) + DATE(1970,1,1)</f>
        <v>42230.145787037036</v>
      </c>
      <c r="L3874">
        <v>1435202996</v>
      </c>
      <c r="M3874" s="9">
        <f>(L3874/86400) + DATE(1970,1,1)</f>
        <v>42180.145787037036</v>
      </c>
      <c r="N3874" s="18">
        <f>YEAR(M3874)</f>
        <v>2015</v>
      </c>
      <c r="O3874" s="18">
        <f xml:space="preserve"> ROUND((J3874-L3874)/86400, 0)</f>
        <v>50</v>
      </c>
      <c r="P3874" t="b">
        <v>0</v>
      </c>
      <c r="Q3874">
        <v>0</v>
      </c>
      <c r="R3874" s="14" t="str">
        <f>IFERROR(ROUND(E3874/Q3874,2), "N/A")</f>
        <v>N/A</v>
      </c>
      <c r="S3874" t="b">
        <v>0</v>
      </c>
      <c r="T3874" t="s">
        <v>8275</v>
      </c>
      <c r="U3874" t="s">
        <v>8317</v>
      </c>
    </row>
    <row r="3875" spans="1:21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s="12">
        <f>ROUND(E3875/D3875, 0)</f>
        <v>0</v>
      </c>
      <c r="G3875" t="s">
        <v>8219</v>
      </c>
      <c r="H3875" t="s">
        <v>8223</v>
      </c>
      <c r="I3875" t="s">
        <v>8245</v>
      </c>
      <c r="J3875">
        <v>1444322535</v>
      </c>
      <c r="K3875" s="9">
        <f>(J3875/86400) + DATE(1970,1,1)</f>
        <v>42285.696006944447</v>
      </c>
      <c r="L3875">
        <v>1441730535</v>
      </c>
      <c r="M3875" s="9">
        <f>(L3875/86400) + DATE(1970,1,1)</f>
        <v>42255.696006944447</v>
      </c>
      <c r="N3875" s="18">
        <f>YEAR(M3875)</f>
        <v>2015</v>
      </c>
      <c r="O3875" s="18">
        <f xml:space="preserve"> ROUND((J3875-L3875)/86400, 0)</f>
        <v>30</v>
      </c>
      <c r="P3875" t="b">
        <v>0</v>
      </c>
      <c r="Q3875">
        <v>0</v>
      </c>
      <c r="R3875" s="14" t="str">
        <f>IFERROR(ROUND(E3875/Q3875,2), "N/A")</f>
        <v>N/A</v>
      </c>
      <c r="S3875" t="b">
        <v>0</v>
      </c>
      <c r="T3875" t="s">
        <v>8275</v>
      </c>
      <c r="U3875" t="s">
        <v>8317</v>
      </c>
    </row>
    <row r="3876" spans="1:21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s="12">
        <f>ROUND(E3876/D3876, 0)</f>
        <v>0</v>
      </c>
      <c r="G3876" t="s">
        <v>8219</v>
      </c>
      <c r="H3876" t="s">
        <v>8227</v>
      </c>
      <c r="I3876" t="s">
        <v>8249</v>
      </c>
      <c r="J3876">
        <v>1422061200</v>
      </c>
      <c r="K3876" s="9">
        <f>(J3876/86400) + DATE(1970,1,1)</f>
        <v>42028.041666666672</v>
      </c>
      <c r="L3876">
        <v>1420244622</v>
      </c>
      <c r="M3876" s="9">
        <f>(L3876/86400) + DATE(1970,1,1)</f>
        <v>42007.016458333332</v>
      </c>
      <c r="N3876" s="18">
        <f>YEAR(M3876)</f>
        <v>2015</v>
      </c>
      <c r="O3876" s="18">
        <f xml:space="preserve"> ROUND((J3876-L3876)/86400, 0)</f>
        <v>21</v>
      </c>
      <c r="P3876" t="b">
        <v>0</v>
      </c>
      <c r="Q3876">
        <v>0</v>
      </c>
      <c r="R3876" s="14" t="str">
        <f>IFERROR(ROUND(E3876/Q3876,2), "N/A")</f>
        <v>N/A</v>
      </c>
      <c r="S3876" t="b">
        <v>0</v>
      </c>
      <c r="T3876" t="s">
        <v>8275</v>
      </c>
      <c r="U3876" t="s">
        <v>8317</v>
      </c>
    </row>
    <row r="3877" spans="1:21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s="12">
        <f>ROUND(E3877/D3877, 0)</f>
        <v>0</v>
      </c>
      <c r="G3877" t="s">
        <v>8219</v>
      </c>
      <c r="H3877" t="s">
        <v>8231</v>
      </c>
      <c r="I3877" t="s">
        <v>8252</v>
      </c>
      <c r="J3877">
        <v>1472896800</v>
      </c>
      <c r="K3877" s="9">
        <f>(J3877/86400) + DATE(1970,1,1)</f>
        <v>42616.416666666672</v>
      </c>
      <c r="L3877">
        <v>1472804365</v>
      </c>
      <c r="M3877" s="9">
        <f>(L3877/86400) + DATE(1970,1,1)</f>
        <v>42615.346817129626</v>
      </c>
      <c r="N3877" s="18">
        <f>YEAR(M3877)</f>
        <v>2016</v>
      </c>
      <c r="O3877" s="18">
        <f xml:space="preserve"> ROUND((J3877-L3877)/86400, 0)</f>
        <v>1</v>
      </c>
      <c r="P3877" t="b">
        <v>0</v>
      </c>
      <c r="Q3877">
        <v>0</v>
      </c>
      <c r="R3877" s="14" t="str">
        <f>IFERROR(ROUND(E3877/Q3877,2), "N/A")</f>
        <v>N/A</v>
      </c>
      <c r="S3877" t="b">
        <v>0</v>
      </c>
      <c r="T3877" t="s">
        <v>8275</v>
      </c>
      <c r="U3877" t="s">
        <v>8317</v>
      </c>
    </row>
    <row r="3878" spans="1:21" ht="48" hidden="1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s="12">
        <f>ROUND(E3878/D3878, 0)</f>
        <v>1</v>
      </c>
      <c r="G3878" t="s">
        <v>8219</v>
      </c>
      <c r="H3878" t="s">
        <v>8224</v>
      </c>
      <c r="I3878" t="s">
        <v>8246</v>
      </c>
      <c r="J3878">
        <v>1454425128</v>
      </c>
      <c r="K3878" s="9">
        <f>(J3878/86400) + DATE(1970,1,1)</f>
        <v>42402.624166666668</v>
      </c>
      <c r="L3878">
        <v>1451833128</v>
      </c>
      <c r="M3878" s="9">
        <f>(L3878/86400) + DATE(1970,1,1)</f>
        <v>42372.624166666668</v>
      </c>
      <c r="N3878" s="18">
        <f>YEAR(M3878)</f>
        <v>2016</v>
      </c>
      <c r="O3878" s="18">
        <f xml:space="preserve"> ROUND((J3878-L3878)/86400, 0)</f>
        <v>30</v>
      </c>
      <c r="P3878" t="b">
        <v>0</v>
      </c>
      <c r="Q3878">
        <v>46</v>
      </c>
      <c r="R3878" s="14">
        <f>IFERROR(ROUND(E3878/Q3878,2), "N/A")</f>
        <v>44.76</v>
      </c>
      <c r="S3878" t="b">
        <v>0</v>
      </c>
      <c r="T3878" t="s">
        <v>8275</v>
      </c>
      <c r="U3878" t="s">
        <v>8317</v>
      </c>
    </row>
    <row r="3879" spans="1:21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s="12">
        <f>ROUND(E3879/D3879, 0)</f>
        <v>0</v>
      </c>
      <c r="G3879" t="s">
        <v>8219</v>
      </c>
      <c r="H3879" t="s">
        <v>8223</v>
      </c>
      <c r="I3879" t="s">
        <v>8245</v>
      </c>
      <c r="J3879">
        <v>1481213752</v>
      </c>
      <c r="K3879" s="9">
        <f>(J3879/86400) + DATE(1970,1,1)</f>
        <v>42712.67768518519</v>
      </c>
      <c r="L3879">
        <v>1478621752</v>
      </c>
      <c r="M3879" s="9">
        <f>(L3879/86400) + DATE(1970,1,1)</f>
        <v>42682.67768518519</v>
      </c>
      <c r="N3879" s="18">
        <f>YEAR(M3879)</f>
        <v>2016</v>
      </c>
      <c r="O3879" s="18">
        <f xml:space="preserve"> ROUND((J3879-L3879)/86400, 0)</f>
        <v>30</v>
      </c>
      <c r="P3879" t="b">
        <v>0</v>
      </c>
      <c r="Q3879">
        <v>14</v>
      </c>
      <c r="R3879" s="14">
        <f>IFERROR(ROUND(E3879/Q3879,2), "N/A")</f>
        <v>88.64</v>
      </c>
      <c r="S3879" t="b">
        <v>0</v>
      </c>
      <c r="T3879" t="s">
        <v>8275</v>
      </c>
      <c r="U3879" t="s">
        <v>8317</v>
      </c>
    </row>
    <row r="3880" spans="1:21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s="12">
        <f>ROUND(E3880/D3880, 0)</f>
        <v>0</v>
      </c>
      <c r="G3880" t="s">
        <v>8219</v>
      </c>
      <c r="H3880" t="s">
        <v>8223</v>
      </c>
      <c r="I3880" t="s">
        <v>8245</v>
      </c>
      <c r="J3880">
        <v>1435636740</v>
      </c>
      <c r="K3880" s="9">
        <f>(J3880/86400) + DATE(1970,1,1)</f>
        <v>42185.165972222225</v>
      </c>
      <c r="L3880">
        <v>1433014746</v>
      </c>
      <c r="M3880" s="9">
        <f>(L3880/86400) + DATE(1970,1,1)</f>
        <v>42154.818819444445</v>
      </c>
      <c r="N3880" s="18">
        <f>YEAR(M3880)</f>
        <v>2015</v>
      </c>
      <c r="O3880" s="18">
        <f xml:space="preserve"> ROUND((J3880-L3880)/86400, 0)</f>
        <v>30</v>
      </c>
      <c r="P3880" t="b">
        <v>0</v>
      </c>
      <c r="Q3880">
        <v>1</v>
      </c>
      <c r="R3880" s="14">
        <f>IFERROR(ROUND(E3880/Q3880,2), "N/A")</f>
        <v>10</v>
      </c>
      <c r="S3880" t="b">
        <v>0</v>
      </c>
      <c r="T3880" t="s">
        <v>8275</v>
      </c>
      <c r="U3880" t="s">
        <v>8317</v>
      </c>
    </row>
    <row r="3881" spans="1:21" ht="48" hidden="1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s="12">
        <f>ROUND(E3881/D3881, 0)</f>
        <v>0</v>
      </c>
      <c r="G3881" t="s">
        <v>8219</v>
      </c>
      <c r="H3881" t="s">
        <v>8224</v>
      </c>
      <c r="I3881" t="s">
        <v>8246</v>
      </c>
      <c r="J3881">
        <v>1422218396</v>
      </c>
      <c r="K3881" s="9">
        <f>(J3881/86400) + DATE(1970,1,1)</f>
        <v>42029.861064814817</v>
      </c>
      <c r="L3881">
        <v>1419626396</v>
      </c>
      <c r="M3881" s="9">
        <f>(L3881/86400) + DATE(1970,1,1)</f>
        <v>41999.861064814817</v>
      </c>
      <c r="N3881" s="18">
        <f>YEAR(M3881)</f>
        <v>2014</v>
      </c>
      <c r="O3881" s="18">
        <f xml:space="preserve"> ROUND((J3881-L3881)/86400, 0)</f>
        <v>30</v>
      </c>
      <c r="P3881" t="b">
        <v>0</v>
      </c>
      <c r="Q3881">
        <v>0</v>
      </c>
      <c r="R3881" s="14" t="str">
        <f>IFERROR(ROUND(E3881/Q3881,2), "N/A")</f>
        <v>N/A</v>
      </c>
      <c r="S3881" t="b">
        <v>0</v>
      </c>
      <c r="T3881" t="s">
        <v>8275</v>
      </c>
      <c r="U3881" t="s">
        <v>8317</v>
      </c>
    </row>
    <row r="3882" spans="1:21" ht="48" hidden="1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s="12">
        <f>ROUND(E3882/D3882, 0)</f>
        <v>0</v>
      </c>
      <c r="G3882" t="s">
        <v>8219</v>
      </c>
      <c r="H3882" t="s">
        <v>8224</v>
      </c>
      <c r="I3882" t="s">
        <v>8246</v>
      </c>
      <c r="J3882">
        <v>1406761200</v>
      </c>
      <c r="K3882" s="9">
        <f>(J3882/86400) + DATE(1970,1,1)</f>
        <v>41850.958333333336</v>
      </c>
      <c r="L3882">
        <v>1403724820</v>
      </c>
      <c r="M3882" s="9">
        <f>(L3882/86400) + DATE(1970,1,1)</f>
        <v>41815.815046296295</v>
      </c>
      <c r="N3882" s="18">
        <f>YEAR(M3882)</f>
        <v>2014</v>
      </c>
      <c r="O3882" s="18">
        <f xml:space="preserve"> ROUND((J3882-L3882)/86400, 0)</f>
        <v>35</v>
      </c>
      <c r="P3882" t="b">
        <v>0</v>
      </c>
      <c r="Q3882">
        <v>17</v>
      </c>
      <c r="R3882" s="14">
        <f>IFERROR(ROUND(E3882/Q3882,2), "N/A")</f>
        <v>57.65</v>
      </c>
      <c r="S3882" t="b">
        <v>0</v>
      </c>
      <c r="T3882" t="s">
        <v>8275</v>
      </c>
      <c r="U3882" t="s">
        <v>8317</v>
      </c>
    </row>
    <row r="3883" spans="1:21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s="12">
        <f>ROUND(E3883/D3883, 0)</f>
        <v>0</v>
      </c>
      <c r="G3883" t="s">
        <v>8219</v>
      </c>
      <c r="H3883" t="s">
        <v>8223</v>
      </c>
      <c r="I3883" t="s">
        <v>8245</v>
      </c>
      <c r="J3883">
        <v>1487550399</v>
      </c>
      <c r="K3883" s="9">
        <f>(J3883/86400) + DATE(1970,1,1)</f>
        <v>42786.018506944441</v>
      </c>
      <c r="L3883">
        <v>1484958399</v>
      </c>
      <c r="M3883" s="9">
        <f>(L3883/86400) + DATE(1970,1,1)</f>
        <v>42756.018506944441</v>
      </c>
      <c r="N3883" s="18">
        <f>YEAR(M3883)</f>
        <v>2017</v>
      </c>
      <c r="O3883" s="18">
        <f xml:space="preserve"> ROUND((J3883-L3883)/86400, 0)</f>
        <v>30</v>
      </c>
      <c r="P3883" t="b">
        <v>0</v>
      </c>
      <c r="Q3883">
        <v>1</v>
      </c>
      <c r="R3883" s="14">
        <f>IFERROR(ROUND(E3883/Q3883,2), "N/A")</f>
        <v>25</v>
      </c>
      <c r="S3883" t="b">
        <v>0</v>
      </c>
      <c r="T3883" t="s">
        <v>8275</v>
      </c>
      <c r="U3883" t="s">
        <v>8317</v>
      </c>
    </row>
    <row r="3884" spans="1:21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s="12">
        <f>ROUND(E3884/D3884, 0)</f>
        <v>0</v>
      </c>
      <c r="G3884" t="s">
        <v>8219</v>
      </c>
      <c r="H3884" t="s">
        <v>8225</v>
      </c>
      <c r="I3884" t="s">
        <v>8247</v>
      </c>
      <c r="J3884">
        <v>1454281380</v>
      </c>
      <c r="K3884" s="9">
        <f>(J3884/86400) + DATE(1970,1,1)</f>
        <v>42400.960416666669</v>
      </c>
      <c r="L3884">
        <v>1451950570</v>
      </c>
      <c r="M3884" s="9">
        <f>(L3884/86400) + DATE(1970,1,1)</f>
        <v>42373.983449074076</v>
      </c>
      <c r="N3884" s="18">
        <f>YEAR(M3884)</f>
        <v>2016</v>
      </c>
      <c r="O3884" s="18">
        <f xml:space="preserve"> ROUND((J3884-L3884)/86400, 0)</f>
        <v>27</v>
      </c>
      <c r="P3884" t="b">
        <v>0</v>
      </c>
      <c r="Q3884">
        <v>0</v>
      </c>
      <c r="R3884" s="14" t="str">
        <f>IFERROR(ROUND(E3884/Q3884,2), "N/A")</f>
        <v>N/A</v>
      </c>
      <c r="S3884" t="b">
        <v>0</v>
      </c>
      <c r="T3884" t="s">
        <v>8275</v>
      </c>
      <c r="U3884" t="s">
        <v>8317</v>
      </c>
    </row>
    <row r="3885" spans="1:21" ht="48" hidden="1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s="12">
        <f>ROUND(E3885/D3885, 0)</f>
        <v>0</v>
      </c>
      <c r="G3885" t="s">
        <v>8219</v>
      </c>
      <c r="H3885" t="s">
        <v>8224</v>
      </c>
      <c r="I3885" t="s">
        <v>8246</v>
      </c>
      <c r="J3885">
        <v>1409668069</v>
      </c>
      <c r="K3885" s="9">
        <f>(J3885/86400) + DATE(1970,1,1)</f>
        <v>41884.602650462963</v>
      </c>
      <c r="L3885">
        <v>1407076069</v>
      </c>
      <c r="M3885" s="9">
        <f>(L3885/86400) + DATE(1970,1,1)</f>
        <v>41854.602650462963</v>
      </c>
      <c r="N3885" s="18">
        <f>YEAR(M3885)</f>
        <v>2014</v>
      </c>
      <c r="O3885" s="18">
        <f xml:space="preserve"> ROUND((J3885-L3885)/86400, 0)</f>
        <v>30</v>
      </c>
      <c r="P3885" t="b">
        <v>0</v>
      </c>
      <c r="Q3885">
        <v>0</v>
      </c>
      <c r="R3885" s="14" t="str">
        <f>IFERROR(ROUND(E3885/Q3885,2), "N/A")</f>
        <v>N/A</v>
      </c>
      <c r="S3885" t="b">
        <v>0</v>
      </c>
      <c r="T3885" t="s">
        <v>8275</v>
      </c>
      <c r="U3885" t="s">
        <v>8317</v>
      </c>
    </row>
    <row r="3886" spans="1:21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s="12">
        <f>ROUND(E3886/D3886, 0)</f>
        <v>0</v>
      </c>
      <c r="G3886" t="s">
        <v>8219</v>
      </c>
      <c r="H3886" t="s">
        <v>8223</v>
      </c>
      <c r="I3886" t="s">
        <v>8245</v>
      </c>
      <c r="J3886">
        <v>1427479192</v>
      </c>
      <c r="K3886" s="9">
        <f>(J3886/86400) + DATE(1970,1,1)</f>
        <v>42090.749907407408</v>
      </c>
      <c r="L3886">
        <v>1425322792</v>
      </c>
      <c r="M3886" s="9">
        <f>(L3886/86400) + DATE(1970,1,1)</f>
        <v>42065.791574074072</v>
      </c>
      <c r="N3886" s="18">
        <f>YEAR(M3886)</f>
        <v>2015</v>
      </c>
      <c r="O3886" s="18">
        <f xml:space="preserve"> ROUND((J3886-L3886)/86400, 0)</f>
        <v>25</v>
      </c>
      <c r="P3886" t="b">
        <v>0</v>
      </c>
      <c r="Q3886">
        <v>0</v>
      </c>
      <c r="R3886" s="14" t="str">
        <f>IFERROR(ROUND(E3886/Q3886,2), "N/A")</f>
        <v>N/A</v>
      </c>
      <c r="S3886" t="b">
        <v>0</v>
      </c>
      <c r="T3886" t="s">
        <v>8275</v>
      </c>
      <c r="U3886" t="s">
        <v>8317</v>
      </c>
    </row>
    <row r="3887" spans="1:21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s="12">
        <f>ROUND(E3887/D3887, 0)</f>
        <v>0</v>
      </c>
      <c r="G3887" t="s">
        <v>8219</v>
      </c>
      <c r="H3887" t="s">
        <v>8223</v>
      </c>
      <c r="I3887" t="s">
        <v>8245</v>
      </c>
      <c r="J3887">
        <v>1462834191</v>
      </c>
      <c r="K3887" s="9">
        <f>(J3887/86400) + DATE(1970,1,1)</f>
        <v>42499.951284722221</v>
      </c>
      <c r="L3887">
        <v>1460242191</v>
      </c>
      <c r="M3887" s="9">
        <f>(L3887/86400) + DATE(1970,1,1)</f>
        <v>42469.951284722221</v>
      </c>
      <c r="N3887" s="18">
        <f>YEAR(M3887)</f>
        <v>2016</v>
      </c>
      <c r="O3887" s="18">
        <f xml:space="preserve"> ROUND((J3887-L3887)/86400, 0)</f>
        <v>30</v>
      </c>
      <c r="P3887" t="b">
        <v>0</v>
      </c>
      <c r="Q3887">
        <v>0</v>
      </c>
      <c r="R3887" s="14" t="str">
        <f>IFERROR(ROUND(E3887/Q3887,2), "N/A")</f>
        <v>N/A</v>
      </c>
      <c r="S3887" t="b">
        <v>0</v>
      </c>
      <c r="T3887" t="s">
        <v>8275</v>
      </c>
      <c r="U3887" t="s">
        <v>8317</v>
      </c>
    </row>
    <row r="3888" spans="1:21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s="12">
        <f>ROUND(E3888/D3888, 0)</f>
        <v>0</v>
      </c>
      <c r="G3888" t="s">
        <v>8219</v>
      </c>
      <c r="H3888" t="s">
        <v>8225</v>
      </c>
      <c r="I3888" t="s">
        <v>8247</v>
      </c>
      <c r="J3888">
        <v>1418275702</v>
      </c>
      <c r="K3888" s="9">
        <f>(J3888/86400) + DATE(1970,1,1)</f>
        <v>41984.228032407409</v>
      </c>
      <c r="L3888">
        <v>1415683702</v>
      </c>
      <c r="M3888" s="9">
        <f>(L3888/86400) + DATE(1970,1,1)</f>
        <v>41954.228032407409</v>
      </c>
      <c r="N3888" s="18">
        <f>YEAR(M3888)</f>
        <v>2014</v>
      </c>
      <c r="O3888" s="18">
        <f xml:space="preserve"> ROUND((J3888-L3888)/86400, 0)</f>
        <v>30</v>
      </c>
      <c r="P3888" t="b">
        <v>0</v>
      </c>
      <c r="Q3888">
        <v>0</v>
      </c>
      <c r="R3888" s="14" t="str">
        <f>IFERROR(ROUND(E3888/Q3888,2), "N/A")</f>
        <v>N/A</v>
      </c>
      <c r="S3888" t="b">
        <v>0</v>
      </c>
      <c r="T3888" t="s">
        <v>8275</v>
      </c>
      <c r="U3888" t="s">
        <v>8317</v>
      </c>
    </row>
    <row r="3889" spans="1:21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s="12">
        <f>ROUND(E3889/D3889, 0)</f>
        <v>0</v>
      </c>
      <c r="G3889" t="s">
        <v>8219</v>
      </c>
      <c r="H3889" t="s">
        <v>8223</v>
      </c>
      <c r="I3889" t="s">
        <v>8245</v>
      </c>
      <c r="J3889">
        <v>1430517600</v>
      </c>
      <c r="K3889" s="9">
        <f>(J3889/86400) + DATE(1970,1,1)</f>
        <v>42125.916666666672</v>
      </c>
      <c r="L3889">
        <v>1426538129</v>
      </c>
      <c r="M3889" s="9">
        <f>(L3889/86400) + DATE(1970,1,1)</f>
        <v>42079.857974537037</v>
      </c>
      <c r="N3889" s="18">
        <f>YEAR(M3889)</f>
        <v>2015</v>
      </c>
      <c r="O3889" s="18">
        <f xml:space="preserve"> ROUND((J3889-L3889)/86400, 0)</f>
        <v>46</v>
      </c>
      <c r="P3889" t="b">
        <v>0</v>
      </c>
      <c r="Q3889">
        <v>2</v>
      </c>
      <c r="R3889" s="14">
        <f>IFERROR(ROUND(E3889/Q3889,2), "N/A")</f>
        <v>17.5</v>
      </c>
      <c r="S3889" t="b">
        <v>0</v>
      </c>
      <c r="T3889" t="s">
        <v>8275</v>
      </c>
      <c r="U3889" t="s">
        <v>8317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s="12">
        <f>ROUND(E3890/D3890, 0)</f>
        <v>0</v>
      </c>
      <c r="G3890" t="s">
        <v>8220</v>
      </c>
      <c r="H3890" t="s">
        <v>8224</v>
      </c>
      <c r="I3890" t="s">
        <v>8246</v>
      </c>
      <c r="J3890">
        <v>1488114358</v>
      </c>
      <c r="K3890" s="9">
        <f>(J3890/86400) + DATE(1970,1,1)</f>
        <v>42792.545810185184</v>
      </c>
      <c r="L3890">
        <v>1485522358</v>
      </c>
      <c r="M3890" s="9">
        <f>(L3890/86400) + DATE(1970,1,1)</f>
        <v>42762.545810185184</v>
      </c>
      <c r="N3890" s="18">
        <f>YEAR(M3890)</f>
        <v>2017</v>
      </c>
      <c r="O3890" s="18">
        <f xml:space="preserve"> ROUND((J3890-L3890)/86400, 0)</f>
        <v>30</v>
      </c>
      <c r="P3890" t="b">
        <v>0</v>
      </c>
      <c r="Q3890">
        <v>14</v>
      </c>
      <c r="R3890" s="14">
        <f>IFERROR(ROUND(E3890/Q3890,2), "N/A")</f>
        <v>38.71</v>
      </c>
      <c r="S3890" t="b">
        <v>0</v>
      </c>
      <c r="T3890" t="s">
        <v>8275</v>
      </c>
      <c r="U3890" t="s">
        <v>8276</v>
      </c>
    </row>
    <row r="3891" spans="1:21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s="12">
        <f>ROUND(E3891/D3891, 0)</f>
        <v>0</v>
      </c>
      <c r="G3891" t="s">
        <v>8220</v>
      </c>
      <c r="H3891" t="s">
        <v>8223</v>
      </c>
      <c r="I3891" t="s">
        <v>8245</v>
      </c>
      <c r="J3891">
        <v>1420413960</v>
      </c>
      <c r="K3891" s="9">
        <f>(J3891/86400) + DATE(1970,1,1)</f>
        <v>42008.976388888885</v>
      </c>
      <c r="L3891">
        <v>1417651630</v>
      </c>
      <c r="M3891" s="9">
        <f>(L3891/86400) + DATE(1970,1,1)</f>
        <v>41977.004976851851</v>
      </c>
      <c r="N3891" s="18">
        <f>YEAR(M3891)</f>
        <v>2014</v>
      </c>
      <c r="O3891" s="18">
        <f xml:space="preserve"> ROUND((J3891-L3891)/86400, 0)</f>
        <v>32</v>
      </c>
      <c r="P3891" t="b">
        <v>0</v>
      </c>
      <c r="Q3891">
        <v>9</v>
      </c>
      <c r="R3891" s="14">
        <f>IFERROR(ROUND(E3891/Q3891,2), "N/A")</f>
        <v>13.11</v>
      </c>
      <c r="S3891" t="b">
        <v>0</v>
      </c>
      <c r="T3891" t="s">
        <v>8275</v>
      </c>
      <c r="U3891" t="s">
        <v>8276</v>
      </c>
    </row>
    <row r="3892" spans="1:21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s="12">
        <f>ROUND(E3892/D3892, 0)</f>
        <v>0</v>
      </c>
      <c r="G3892" t="s">
        <v>8220</v>
      </c>
      <c r="H3892" t="s">
        <v>8223</v>
      </c>
      <c r="I3892" t="s">
        <v>8245</v>
      </c>
      <c r="J3892">
        <v>1439662344</v>
      </c>
      <c r="K3892" s="9">
        <f>(J3892/86400) + DATE(1970,1,1)</f>
        <v>42231.758611111116</v>
      </c>
      <c r="L3892">
        <v>1434478344</v>
      </c>
      <c r="M3892" s="9">
        <f>(L3892/86400) + DATE(1970,1,1)</f>
        <v>42171.758611111116</v>
      </c>
      <c r="N3892" s="18">
        <f>YEAR(M3892)</f>
        <v>2015</v>
      </c>
      <c r="O3892" s="18">
        <f xml:space="preserve"> ROUND((J3892-L3892)/86400, 0)</f>
        <v>60</v>
      </c>
      <c r="P3892" t="b">
        <v>0</v>
      </c>
      <c r="Q3892">
        <v>8</v>
      </c>
      <c r="R3892" s="14">
        <f>IFERROR(ROUND(E3892/Q3892,2), "N/A")</f>
        <v>315.5</v>
      </c>
      <c r="S3892" t="b">
        <v>0</v>
      </c>
      <c r="T3892" t="s">
        <v>8275</v>
      </c>
      <c r="U3892" t="s">
        <v>8276</v>
      </c>
    </row>
    <row r="3893" spans="1:21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s="12">
        <f>ROUND(E3893/D3893, 0)</f>
        <v>0</v>
      </c>
      <c r="G3893" t="s">
        <v>8220</v>
      </c>
      <c r="H3893" t="s">
        <v>8223</v>
      </c>
      <c r="I3893" t="s">
        <v>8245</v>
      </c>
      <c r="J3893">
        <v>1427086740</v>
      </c>
      <c r="K3893" s="9">
        <f>(J3893/86400) + DATE(1970,1,1)</f>
        <v>42086.207638888889</v>
      </c>
      <c r="L3893">
        <v>1424488244</v>
      </c>
      <c r="M3893" s="9">
        <f>(L3893/86400) + DATE(1970,1,1)</f>
        <v>42056.1324537037</v>
      </c>
      <c r="N3893" s="18">
        <f>YEAR(M3893)</f>
        <v>2015</v>
      </c>
      <c r="O3893" s="18">
        <f xml:space="preserve"> ROUND((J3893-L3893)/86400, 0)</f>
        <v>30</v>
      </c>
      <c r="P3893" t="b">
        <v>0</v>
      </c>
      <c r="Q3893">
        <v>7</v>
      </c>
      <c r="R3893" s="14">
        <f>IFERROR(ROUND(E3893/Q3893,2), "N/A")</f>
        <v>37.14</v>
      </c>
      <c r="S3893" t="b">
        <v>0</v>
      </c>
      <c r="T3893" t="s">
        <v>8275</v>
      </c>
      <c r="U3893" t="s">
        <v>8276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s="12">
        <f>ROUND(E3894/D3894, 0)</f>
        <v>0</v>
      </c>
      <c r="G3894" t="s">
        <v>8220</v>
      </c>
      <c r="H3894" t="s">
        <v>8223</v>
      </c>
      <c r="I3894" t="s">
        <v>8245</v>
      </c>
      <c r="J3894">
        <v>1408863600</v>
      </c>
      <c r="K3894" s="9">
        <f>(J3894/86400) + DATE(1970,1,1)</f>
        <v>41875.291666666664</v>
      </c>
      <c r="L3894">
        <v>1408203557</v>
      </c>
      <c r="M3894" s="9">
        <f>(L3894/86400) + DATE(1970,1,1)</f>
        <v>41867.652280092589</v>
      </c>
      <c r="N3894" s="18">
        <f>YEAR(M3894)</f>
        <v>2014</v>
      </c>
      <c r="O3894" s="18">
        <f xml:space="preserve"> ROUND((J3894-L3894)/86400, 0)</f>
        <v>8</v>
      </c>
      <c r="P3894" t="b">
        <v>0</v>
      </c>
      <c r="Q3894">
        <v>0</v>
      </c>
      <c r="R3894" s="14" t="str">
        <f>IFERROR(ROUND(E3894/Q3894,2), "N/A")</f>
        <v>N/A</v>
      </c>
      <c r="S3894" t="b">
        <v>0</v>
      </c>
      <c r="T3894" t="s">
        <v>8275</v>
      </c>
      <c r="U3894" t="s">
        <v>8276</v>
      </c>
    </row>
    <row r="3895" spans="1:21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s="12">
        <f>ROUND(E3895/D3895, 0)</f>
        <v>0</v>
      </c>
      <c r="G3895" t="s">
        <v>8220</v>
      </c>
      <c r="H3895" t="s">
        <v>8223</v>
      </c>
      <c r="I3895" t="s">
        <v>8245</v>
      </c>
      <c r="J3895">
        <v>1404194400</v>
      </c>
      <c r="K3895" s="9">
        <f>(J3895/86400) + DATE(1970,1,1)</f>
        <v>41821.25</v>
      </c>
      <c r="L3895">
        <v>1400600840</v>
      </c>
      <c r="M3895" s="9">
        <f>(L3895/86400) + DATE(1970,1,1)</f>
        <v>41779.657870370371</v>
      </c>
      <c r="N3895" s="18">
        <f>YEAR(M3895)</f>
        <v>2014</v>
      </c>
      <c r="O3895" s="18">
        <f xml:space="preserve"> ROUND((J3895-L3895)/86400, 0)</f>
        <v>42</v>
      </c>
      <c r="P3895" t="b">
        <v>0</v>
      </c>
      <c r="Q3895">
        <v>84</v>
      </c>
      <c r="R3895" s="14">
        <f>IFERROR(ROUND(E3895/Q3895,2), "N/A")</f>
        <v>128.27000000000001</v>
      </c>
      <c r="S3895" t="b">
        <v>0</v>
      </c>
      <c r="T3895" t="s">
        <v>8275</v>
      </c>
      <c r="U3895" t="s">
        <v>8276</v>
      </c>
    </row>
    <row r="3896" spans="1:21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s="12">
        <f>ROUND(E3896/D3896, 0)</f>
        <v>0</v>
      </c>
      <c r="G3896" t="s">
        <v>8220</v>
      </c>
      <c r="H3896" t="s">
        <v>8223</v>
      </c>
      <c r="I3896" t="s">
        <v>8245</v>
      </c>
      <c r="J3896">
        <v>1481000340</v>
      </c>
      <c r="K3896" s="9">
        <f>(J3896/86400) + DATE(1970,1,1)</f>
        <v>42710.207638888889</v>
      </c>
      <c r="L3896">
        <v>1478386812</v>
      </c>
      <c r="M3896" s="9">
        <f>(L3896/86400) + DATE(1970,1,1)</f>
        <v>42679.958472222221</v>
      </c>
      <c r="N3896" s="18">
        <f>YEAR(M3896)</f>
        <v>2016</v>
      </c>
      <c r="O3896" s="18">
        <f xml:space="preserve"> ROUND((J3896-L3896)/86400, 0)</f>
        <v>30</v>
      </c>
      <c r="P3896" t="b">
        <v>0</v>
      </c>
      <c r="Q3896">
        <v>11</v>
      </c>
      <c r="R3896" s="14">
        <f>IFERROR(ROUND(E3896/Q3896,2), "N/A")</f>
        <v>47.27</v>
      </c>
      <c r="S3896" t="b">
        <v>0</v>
      </c>
      <c r="T3896" t="s">
        <v>8275</v>
      </c>
      <c r="U3896" t="s">
        <v>8276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s="12">
        <f>ROUND(E3897/D3897, 0)</f>
        <v>0</v>
      </c>
      <c r="G3897" t="s">
        <v>8220</v>
      </c>
      <c r="H3897" t="s">
        <v>8223</v>
      </c>
      <c r="I3897" t="s">
        <v>8245</v>
      </c>
      <c r="J3897">
        <v>1425103218</v>
      </c>
      <c r="K3897" s="9">
        <f>(J3897/86400) + DATE(1970,1,1)</f>
        <v>42063.250208333338</v>
      </c>
      <c r="L3897">
        <v>1422424818</v>
      </c>
      <c r="M3897" s="9">
        <f>(L3897/86400) + DATE(1970,1,1)</f>
        <v>42032.250208333338</v>
      </c>
      <c r="N3897" s="18">
        <f>YEAR(M3897)</f>
        <v>2015</v>
      </c>
      <c r="O3897" s="18">
        <f xml:space="preserve"> ROUND((J3897-L3897)/86400, 0)</f>
        <v>31</v>
      </c>
      <c r="P3897" t="b">
        <v>0</v>
      </c>
      <c r="Q3897">
        <v>1</v>
      </c>
      <c r="R3897" s="14">
        <f>IFERROR(ROUND(E3897/Q3897,2), "N/A")</f>
        <v>50</v>
      </c>
      <c r="S3897" t="b">
        <v>0</v>
      </c>
      <c r="T3897" t="s">
        <v>8275</v>
      </c>
      <c r="U3897" t="s">
        <v>8276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s="12">
        <f>ROUND(E3898/D3898, 0)</f>
        <v>0</v>
      </c>
      <c r="G3898" t="s">
        <v>8220</v>
      </c>
      <c r="H3898" t="s">
        <v>8223</v>
      </c>
      <c r="I3898" t="s">
        <v>8245</v>
      </c>
      <c r="J3898">
        <v>1402979778</v>
      </c>
      <c r="K3898" s="9">
        <f>(J3898/86400) + DATE(1970,1,1)</f>
        <v>41807.191875000004</v>
      </c>
      <c r="L3898">
        <v>1401770178</v>
      </c>
      <c r="M3898" s="9">
        <f>(L3898/86400) + DATE(1970,1,1)</f>
        <v>41793.191875000004</v>
      </c>
      <c r="N3898" s="18">
        <f>YEAR(M3898)</f>
        <v>2014</v>
      </c>
      <c r="O3898" s="18">
        <f xml:space="preserve"> ROUND((J3898-L3898)/86400, 0)</f>
        <v>14</v>
      </c>
      <c r="P3898" t="b">
        <v>0</v>
      </c>
      <c r="Q3898">
        <v>4</v>
      </c>
      <c r="R3898" s="14">
        <f>IFERROR(ROUND(E3898/Q3898,2), "N/A")</f>
        <v>42.5</v>
      </c>
      <c r="S3898" t="b">
        <v>0</v>
      </c>
      <c r="T3898" t="s">
        <v>8275</v>
      </c>
      <c r="U3898" t="s">
        <v>8276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s="12">
        <f>ROUND(E3899/D3899, 0)</f>
        <v>0</v>
      </c>
      <c r="G3899" t="s">
        <v>8220</v>
      </c>
      <c r="H3899" t="s">
        <v>8227</v>
      </c>
      <c r="I3899" t="s">
        <v>8249</v>
      </c>
      <c r="J3899">
        <v>1420750683</v>
      </c>
      <c r="K3899" s="9">
        <f>(J3899/86400) + DATE(1970,1,1)</f>
        <v>42012.87364583333</v>
      </c>
      <c r="L3899">
        <v>1418158683</v>
      </c>
      <c r="M3899" s="9">
        <f>(L3899/86400) + DATE(1970,1,1)</f>
        <v>41982.87364583333</v>
      </c>
      <c r="N3899" s="18">
        <f>YEAR(M3899)</f>
        <v>2014</v>
      </c>
      <c r="O3899" s="18">
        <f xml:space="preserve"> ROUND((J3899-L3899)/86400, 0)</f>
        <v>30</v>
      </c>
      <c r="P3899" t="b">
        <v>0</v>
      </c>
      <c r="Q3899">
        <v>10</v>
      </c>
      <c r="R3899" s="14">
        <f>IFERROR(ROUND(E3899/Q3899,2), "N/A")</f>
        <v>44</v>
      </c>
      <c r="S3899" t="b">
        <v>0</v>
      </c>
      <c r="T3899" t="s">
        <v>8275</v>
      </c>
      <c r="U3899" t="s">
        <v>8276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s="12">
        <f>ROUND(E3900/D3900, 0)</f>
        <v>0</v>
      </c>
      <c r="G3900" t="s">
        <v>8220</v>
      </c>
      <c r="H3900" t="s">
        <v>8224</v>
      </c>
      <c r="I3900" t="s">
        <v>8246</v>
      </c>
      <c r="J3900">
        <v>1439827200</v>
      </c>
      <c r="K3900" s="9">
        <f>(J3900/86400) + DATE(1970,1,1)</f>
        <v>42233.666666666672</v>
      </c>
      <c r="L3900">
        <v>1436355270</v>
      </c>
      <c r="M3900" s="9">
        <f>(L3900/86400) + DATE(1970,1,1)</f>
        <v>42193.482291666667</v>
      </c>
      <c r="N3900" s="18">
        <f>YEAR(M3900)</f>
        <v>2015</v>
      </c>
      <c r="O3900" s="18">
        <f xml:space="preserve"> ROUND((J3900-L3900)/86400, 0)</f>
        <v>40</v>
      </c>
      <c r="P3900" t="b">
        <v>0</v>
      </c>
      <c r="Q3900">
        <v>16</v>
      </c>
      <c r="R3900" s="14">
        <f>IFERROR(ROUND(E3900/Q3900,2), "N/A")</f>
        <v>50.88</v>
      </c>
      <c r="S3900" t="b">
        <v>0</v>
      </c>
      <c r="T3900" t="s">
        <v>8275</v>
      </c>
      <c r="U3900" t="s">
        <v>8276</v>
      </c>
    </row>
    <row r="3901" spans="1:21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s="12">
        <f>ROUND(E3901/D3901, 0)</f>
        <v>0</v>
      </c>
      <c r="G3901" t="s">
        <v>8220</v>
      </c>
      <c r="H3901" t="s">
        <v>8223</v>
      </c>
      <c r="I3901" t="s">
        <v>8245</v>
      </c>
      <c r="J3901">
        <v>1407868561</v>
      </c>
      <c r="K3901" s="9">
        <f>(J3901/86400) + DATE(1970,1,1)</f>
        <v>41863.775011574078</v>
      </c>
      <c r="L3901">
        <v>1406140561</v>
      </c>
      <c r="M3901" s="9">
        <f>(L3901/86400) + DATE(1970,1,1)</f>
        <v>41843.775011574078</v>
      </c>
      <c r="N3901" s="18">
        <f>YEAR(M3901)</f>
        <v>2014</v>
      </c>
      <c r="O3901" s="18">
        <f xml:space="preserve"> ROUND((J3901-L3901)/86400, 0)</f>
        <v>20</v>
      </c>
      <c r="P3901" t="b">
        <v>0</v>
      </c>
      <c r="Q3901">
        <v>2</v>
      </c>
      <c r="R3901" s="14">
        <f>IFERROR(ROUND(E3901/Q3901,2), "N/A")</f>
        <v>62.5</v>
      </c>
      <c r="S3901" t="b">
        <v>0</v>
      </c>
      <c r="T3901" t="s">
        <v>8275</v>
      </c>
      <c r="U3901" t="s">
        <v>8276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s="12">
        <f>ROUND(E3902/D3902, 0)</f>
        <v>0</v>
      </c>
      <c r="G3902" t="s">
        <v>8220</v>
      </c>
      <c r="H3902" t="s">
        <v>8223</v>
      </c>
      <c r="I3902" t="s">
        <v>8245</v>
      </c>
      <c r="J3902">
        <v>1433988791</v>
      </c>
      <c r="K3902" s="9">
        <f>(J3902/86400) + DATE(1970,1,1)</f>
        <v>42166.092488425929</v>
      </c>
      <c r="L3902">
        <v>1431396791</v>
      </c>
      <c r="M3902" s="9">
        <f>(L3902/86400) + DATE(1970,1,1)</f>
        <v>42136.092488425929</v>
      </c>
      <c r="N3902" s="18">
        <f>YEAR(M3902)</f>
        <v>2015</v>
      </c>
      <c r="O3902" s="18">
        <f xml:space="preserve"> ROUND((J3902-L3902)/86400, 0)</f>
        <v>30</v>
      </c>
      <c r="P3902" t="b">
        <v>0</v>
      </c>
      <c r="Q3902">
        <v>5</v>
      </c>
      <c r="R3902" s="14">
        <f>IFERROR(ROUND(E3902/Q3902,2), "N/A")</f>
        <v>27</v>
      </c>
      <c r="S3902" t="b">
        <v>0</v>
      </c>
      <c r="T3902" t="s">
        <v>8275</v>
      </c>
      <c r="U3902" t="s">
        <v>8276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s="12">
        <f>ROUND(E3903/D3903, 0)</f>
        <v>0</v>
      </c>
      <c r="G3903" t="s">
        <v>8220</v>
      </c>
      <c r="H3903" t="s">
        <v>8223</v>
      </c>
      <c r="I3903" t="s">
        <v>8245</v>
      </c>
      <c r="J3903">
        <v>1450554599</v>
      </c>
      <c r="K3903" s="9">
        <f>(J3903/86400) + DATE(1970,1,1)</f>
        <v>42357.826377314814</v>
      </c>
      <c r="L3903">
        <v>1447098599</v>
      </c>
      <c r="M3903" s="9">
        <f>(L3903/86400) + DATE(1970,1,1)</f>
        <v>42317.826377314814</v>
      </c>
      <c r="N3903" s="18">
        <f>YEAR(M3903)</f>
        <v>2015</v>
      </c>
      <c r="O3903" s="18">
        <f xml:space="preserve"> ROUND((J3903-L3903)/86400, 0)</f>
        <v>40</v>
      </c>
      <c r="P3903" t="b">
        <v>0</v>
      </c>
      <c r="Q3903">
        <v>1</v>
      </c>
      <c r="R3903" s="14">
        <f>IFERROR(ROUND(E3903/Q3903,2), "N/A")</f>
        <v>25</v>
      </c>
      <c r="S3903" t="b">
        <v>0</v>
      </c>
      <c r="T3903" t="s">
        <v>8275</v>
      </c>
      <c r="U3903" t="s">
        <v>8276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s="12">
        <f>ROUND(E3904/D3904, 0)</f>
        <v>0</v>
      </c>
      <c r="G3904" t="s">
        <v>8220</v>
      </c>
      <c r="H3904" t="s">
        <v>8224</v>
      </c>
      <c r="I3904" t="s">
        <v>8246</v>
      </c>
      <c r="J3904">
        <v>1479125642</v>
      </c>
      <c r="K3904" s="9">
        <f>(J3904/86400) + DATE(1970,1,1)</f>
        <v>42688.509745370371</v>
      </c>
      <c r="L3904">
        <v>1476962042</v>
      </c>
      <c r="M3904" s="9">
        <f>(L3904/86400) + DATE(1970,1,1)</f>
        <v>42663.468078703707</v>
      </c>
      <c r="N3904" s="18">
        <f>YEAR(M3904)</f>
        <v>2016</v>
      </c>
      <c r="O3904" s="18">
        <f xml:space="preserve"> ROUND((J3904-L3904)/86400, 0)</f>
        <v>25</v>
      </c>
      <c r="P3904" t="b">
        <v>0</v>
      </c>
      <c r="Q3904">
        <v>31</v>
      </c>
      <c r="R3904" s="14">
        <f>IFERROR(ROUND(E3904/Q3904,2), "N/A")</f>
        <v>47.26</v>
      </c>
      <c r="S3904" t="b">
        <v>0</v>
      </c>
      <c r="T3904" t="s">
        <v>8275</v>
      </c>
      <c r="U3904" t="s">
        <v>8276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s="12">
        <f>ROUND(E3905/D3905, 0)</f>
        <v>0</v>
      </c>
      <c r="G3905" t="s">
        <v>8220</v>
      </c>
      <c r="H3905" t="s">
        <v>8223</v>
      </c>
      <c r="I3905" t="s">
        <v>8245</v>
      </c>
      <c r="J3905">
        <v>1439581080</v>
      </c>
      <c r="K3905" s="9">
        <f>(J3905/86400) + DATE(1970,1,1)</f>
        <v>42230.818055555559</v>
      </c>
      <c r="L3905">
        <v>1435709765</v>
      </c>
      <c r="M3905" s="9">
        <f>(L3905/86400) + DATE(1970,1,1)</f>
        <v>42186.01116898148</v>
      </c>
      <c r="N3905" s="18">
        <f>YEAR(M3905)</f>
        <v>2015</v>
      </c>
      <c r="O3905" s="18">
        <f xml:space="preserve"> ROUND((J3905-L3905)/86400, 0)</f>
        <v>45</v>
      </c>
      <c r="P3905" t="b">
        <v>0</v>
      </c>
      <c r="Q3905">
        <v>0</v>
      </c>
      <c r="R3905" s="14" t="str">
        <f>IFERROR(ROUND(E3905/Q3905,2), "N/A")</f>
        <v>N/A</v>
      </c>
      <c r="S3905" t="b">
        <v>0</v>
      </c>
      <c r="T3905" t="s">
        <v>8275</v>
      </c>
      <c r="U3905" t="s">
        <v>8276</v>
      </c>
    </row>
    <row r="3906" spans="1:21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s="12">
        <f>ROUND(E3906/D3906, 0)</f>
        <v>0</v>
      </c>
      <c r="G3906" t="s">
        <v>8220</v>
      </c>
      <c r="H3906" t="s">
        <v>8223</v>
      </c>
      <c r="I3906" t="s">
        <v>8245</v>
      </c>
      <c r="J3906">
        <v>1429074240</v>
      </c>
      <c r="K3906" s="9">
        <f>(J3906/86400) + DATE(1970,1,1)</f>
        <v>42109.211111111115</v>
      </c>
      <c r="L3906">
        <v>1427866200</v>
      </c>
      <c r="M3906" s="9">
        <f>(L3906/86400) + DATE(1970,1,1)</f>
        <v>42095.229166666672</v>
      </c>
      <c r="N3906" s="18">
        <f>YEAR(M3906)</f>
        <v>2015</v>
      </c>
      <c r="O3906" s="18">
        <f xml:space="preserve"> ROUND((J3906-L3906)/86400, 0)</f>
        <v>14</v>
      </c>
      <c r="P3906" t="b">
        <v>0</v>
      </c>
      <c r="Q3906">
        <v>2</v>
      </c>
      <c r="R3906" s="14">
        <f>IFERROR(ROUND(E3906/Q3906,2), "N/A")</f>
        <v>1.5</v>
      </c>
      <c r="S3906" t="b">
        <v>0</v>
      </c>
      <c r="T3906" t="s">
        <v>8275</v>
      </c>
      <c r="U3906" t="s">
        <v>8276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s="12">
        <f>ROUND(E3907/D3907, 0)</f>
        <v>0</v>
      </c>
      <c r="G3907" t="s">
        <v>8220</v>
      </c>
      <c r="H3907" t="s">
        <v>8224</v>
      </c>
      <c r="I3907" t="s">
        <v>8246</v>
      </c>
      <c r="J3907">
        <v>1434063600</v>
      </c>
      <c r="K3907" s="9">
        <f>(J3907/86400) + DATE(1970,1,1)</f>
        <v>42166.958333333328</v>
      </c>
      <c r="L3907">
        <v>1430405903</v>
      </c>
      <c r="M3907" s="9">
        <f>(L3907/86400) + DATE(1970,1,1)</f>
        <v>42124.623877314814</v>
      </c>
      <c r="N3907" s="18">
        <f>YEAR(M3907)</f>
        <v>2015</v>
      </c>
      <c r="O3907" s="18">
        <f xml:space="preserve"> ROUND((J3907-L3907)/86400, 0)</f>
        <v>42</v>
      </c>
      <c r="P3907" t="b">
        <v>0</v>
      </c>
      <c r="Q3907">
        <v>7</v>
      </c>
      <c r="R3907" s="14">
        <f>IFERROR(ROUND(E3907/Q3907,2), "N/A")</f>
        <v>24.71</v>
      </c>
      <c r="S3907" t="b">
        <v>0</v>
      </c>
      <c r="T3907" t="s">
        <v>8275</v>
      </c>
      <c r="U3907" t="s">
        <v>8276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s="12">
        <f>ROUND(E3908/D3908, 0)</f>
        <v>1</v>
      </c>
      <c r="G3908" t="s">
        <v>8220</v>
      </c>
      <c r="H3908" t="s">
        <v>8224</v>
      </c>
      <c r="I3908" t="s">
        <v>8246</v>
      </c>
      <c r="J3908">
        <v>1435325100</v>
      </c>
      <c r="K3908" s="9">
        <f>(J3908/86400) + DATE(1970,1,1)</f>
        <v>42181.559027777781</v>
      </c>
      <c r="L3908">
        <v>1432072893</v>
      </c>
      <c r="M3908" s="9">
        <f>(L3908/86400) + DATE(1970,1,1)</f>
        <v>42143.917743055557</v>
      </c>
      <c r="N3908" s="18">
        <f>YEAR(M3908)</f>
        <v>2015</v>
      </c>
      <c r="O3908" s="18">
        <f xml:space="preserve"> ROUND((J3908-L3908)/86400, 0)</f>
        <v>38</v>
      </c>
      <c r="P3908" t="b">
        <v>0</v>
      </c>
      <c r="Q3908">
        <v>16</v>
      </c>
      <c r="R3908" s="14">
        <f>IFERROR(ROUND(E3908/Q3908,2), "N/A")</f>
        <v>63.13</v>
      </c>
      <c r="S3908" t="b">
        <v>0</v>
      </c>
      <c r="T3908" t="s">
        <v>8275</v>
      </c>
      <c r="U3908" t="s">
        <v>8276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s="12">
        <f>ROUND(E3909/D3909, 0)</f>
        <v>0</v>
      </c>
      <c r="G3909" t="s">
        <v>8220</v>
      </c>
      <c r="H3909" t="s">
        <v>8223</v>
      </c>
      <c r="I3909" t="s">
        <v>8245</v>
      </c>
      <c r="J3909">
        <v>1414354080</v>
      </c>
      <c r="K3909" s="9">
        <f>(J3909/86400) + DATE(1970,1,1)</f>
        <v>41938.838888888888</v>
      </c>
      <c r="L3909">
        <v>1411587606</v>
      </c>
      <c r="M3909" s="9">
        <f>(L3909/86400) + DATE(1970,1,1)</f>
        <v>41906.819513888891</v>
      </c>
      <c r="N3909" s="18">
        <f>YEAR(M3909)</f>
        <v>2014</v>
      </c>
      <c r="O3909" s="18">
        <f xml:space="preserve"> ROUND((J3909-L3909)/86400, 0)</f>
        <v>32</v>
      </c>
      <c r="P3909" t="b">
        <v>0</v>
      </c>
      <c r="Q3909">
        <v>4</v>
      </c>
      <c r="R3909" s="14">
        <f>IFERROR(ROUND(E3909/Q3909,2), "N/A")</f>
        <v>38.25</v>
      </c>
      <c r="S3909" t="b">
        <v>0</v>
      </c>
      <c r="T3909" t="s">
        <v>8275</v>
      </c>
      <c r="U3909" t="s">
        <v>8276</v>
      </c>
    </row>
    <row r="3910" spans="1:21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s="12">
        <f>ROUND(E3910/D3910, 0)</f>
        <v>0</v>
      </c>
      <c r="G3910" t="s">
        <v>8220</v>
      </c>
      <c r="H3910" t="s">
        <v>8223</v>
      </c>
      <c r="I3910" t="s">
        <v>8245</v>
      </c>
      <c r="J3910">
        <v>1406603696</v>
      </c>
      <c r="K3910" s="9">
        <f>(J3910/86400) + DATE(1970,1,1)</f>
        <v>41849.135370370372</v>
      </c>
      <c r="L3910">
        <v>1405307696</v>
      </c>
      <c r="M3910" s="9">
        <f>(L3910/86400) + DATE(1970,1,1)</f>
        <v>41834.135370370372</v>
      </c>
      <c r="N3910" s="18">
        <f>YEAR(M3910)</f>
        <v>2014</v>
      </c>
      <c r="O3910" s="18">
        <f xml:space="preserve"> ROUND((J3910-L3910)/86400, 0)</f>
        <v>15</v>
      </c>
      <c r="P3910" t="b">
        <v>0</v>
      </c>
      <c r="Q3910">
        <v>4</v>
      </c>
      <c r="R3910" s="14">
        <f>IFERROR(ROUND(E3910/Q3910,2), "N/A")</f>
        <v>16.25</v>
      </c>
      <c r="S3910" t="b">
        <v>0</v>
      </c>
      <c r="T3910" t="s">
        <v>8275</v>
      </c>
      <c r="U3910" t="s">
        <v>8276</v>
      </c>
    </row>
    <row r="3911" spans="1:21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s="12">
        <f>ROUND(E3911/D3911, 0)</f>
        <v>0</v>
      </c>
      <c r="G3911" t="s">
        <v>8220</v>
      </c>
      <c r="H3911" t="s">
        <v>8223</v>
      </c>
      <c r="I3911" t="s">
        <v>8245</v>
      </c>
      <c r="J3911">
        <v>1410424642</v>
      </c>
      <c r="K3911" s="9">
        <f>(J3911/86400) + DATE(1970,1,1)</f>
        <v>41893.359282407408</v>
      </c>
      <c r="L3911">
        <v>1407832642</v>
      </c>
      <c r="M3911" s="9">
        <f>(L3911/86400) + DATE(1970,1,1)</f>
        <v>41863.359282407408</v>
      </c>
      <c r="N3911" s="18">
        <f>YEAR(M3911)</f>
        <v>2014</v>
      </c>
      <c r="O3911" s="18">
        <f xml:space="preserve"> ROUND((J3911-L3911)/86400, 0)</f>
        <v>30</v>
      </c>
      <c r="P3911" t="b">
        <v>0</v>
      </c>
      <c r="Q3911">
        <v>4</v>
      </c>
      <c r="R3911" s="14">
        <f>IFERROR(ROUND(E3911/Q3911,2), "N/A")</f>
        <v>33.75</v>
      </c>
      <c r="S3911" t="b">
        <v>0</v>
      </c>
      <c r="T3911" t="s">
        <v>8275</v>
      </c>
      <c r="U3911" t="s">
        <v>8276</v>
      </c>
    </row>
    <row r="3912" spans="1:21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s="12">
        <f>ROUND(E3912/D3912, 0)</f>
        <v>0</v>
      </c>
      <c r="G3912" t="s">
        <v>8220</v>
      </c>
      <c r="H3912" t="s">
        <v>8223</v>
      </c>
      <c r="I3912" t="s">
        <v>8245</v>
      </c>
      <c r="J3912">
        <v>1441649397</v>
      </c>
      <c r="K3912" s="9">
        <f>(J3912/86400) + DATE(1970,1,1)</f>
        <v>42254.756909722222</v>
      </c>
      <c r="L3912">
        <v>1439057397</v>
      </c>
      <c r="M3912" s="9">
        <f>(L3912/86400) + DATE(1970,1,1)</f>
        <v>42224.756909722222</v>
      </c>
      <c r="N3912" s="18">
        <f>YEAR(M3912)</f>
        <v>2015</v>
      </c>
      <c r="O3912" s="18">
        <f xml:space="preserve"> ROUND((J3912-L3912)/86400, 0)</f>
        <v>30</v>
      </c>
      <c r="P3912" t="b">
        <v>0</v>
      </c>
      <c r="Q3912">
        <v>3</v>
      </c>
      <c r="R3912" s="14">
        <f>IFERROR(ROUND(E3912/Q3912,2), "N/A")</f>
        <v>61.67</v>
      </c>
      <c r="S3912" t="b">
        <v>0</v>
      </c>
      <c r="T3912" t="s">
        <v>8275</v>
      </c>
      <c r="U3912" t="s">
        <v>8276</v>
      </c>
    </row>
    <row r="3913" spans="1:21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s="12">
        <f>ROUND(E3913/D3913, 0)</f>
        <v>0</v>
      </c>
      <c r="G3913" t="s">
        <v>8220</v>
      </c>
      <c r="H3913" t="s">
        <v>8223</v>
      </c>
      <c r="I3913" t="s">
        <v>8245</v>
      </c>
      <c r="J3913">
        <v>1417033777</v>
      </c>
      <c r="K3913" s="9">
        <f>(J3913/86400) + DATE(1970,1,1)</f>
        <v>41969.853900462964</v>
      </c>
      <c r="L3913">
        <v>1414438177</v>
      </c>
      <c r="M3913" s="9">
        <f>(L3913/86400) + DATE(1970,1,1)</f>
        <v>41939.8122337963</v>
      </c>
      <c r="N3913" s="18">
        <f>YEAR(M3913)</f>
        <v>2014</v>
      </c>
      <c r="O3913" s="18">
        <f xml:space="preserve"> ROUND((J3913-L3913)/86400, 0)</f>
        <v>30</v>
      </c>
      <c r="P3913" t="b">
        <v>0</v>
      </c>
      <c r="Q3913">
        <v>36</v>
      </c>
      <c r="R3913" s="14">
        <f>IFERROR(ROUND(E3913/Q3913,2), "N/A")</f>
        <v>83.14</v>
      </c>
      <c r="S3913" t="b">
        <v>0</v>
      </c>
      <c r="T3913" t="s">
        <v>8275</v>
      </c>
      <c r="U3913" t="s">
        <v>8276</v>
      </c>
    </row>
    <row r="3914" spans="1:21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s="12">
        <f>ROUND(E3914/D3914, 0)</f>
        <v>0</v>
      </c>
      <c r="G3914" t="s">
        <v>8220</v>
      </c>
      <c r="H3914" t="s">
        <v>8223</v>
      </c>
      <c r="I3914" t="s">
        <v>8245</v>
      </c>
      <c r="J3914">
        <v>1429936500</v>
      </c>
      <c r="K3914" s="9">
        <f>(J3914/86400) + DATE(1970,1,1)</f>
        <v>42119.190972222219</v>
      </c>
      <c r="L3914">
        <v>1424759330</v>
      </c>
      <c r="M3914" s="9">
        <f>(L3914/86400) + DATE(1970,1,1)</f>
        <v>42059.270023148143</v>
      </c>
      <c r="N3914" s="18">
        <f>YEAR(M3914)</f>
        <v>2015</v>
      </c>
      <c r="O3914" s="18">
        <f xml:space="preserve"> ROUND((J3914-L3914)/86400, 0)</f>
        <v>60</v>
      </c>
      <c r="P3914" t="b">
        <v>0</v>
      </c>
      <c r="Q3914">
        <v>1</v>
      </c>
      <c r="R3914" s="14">
        <f>IFERROR(ROUND(E3914/Q3914,2), "N/A")</f>
        <v>1</v>
      </c>
      <c r="S3914" t="b">
        <v>0</v>
      </c>
      <c r="T3914" t="s">
        <v>8275</v>
      </c>
      <c r="U3914" t="s">
        <v>8276</v>
      </c>
    </row>
    <row r="3915" spans="1:21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s="12">
        <f>ROUND(E3915/D3915, 0)</f>
        <v>0</v>
      </c>
      <c r="G3915" t="s">
        <v>8220</v>
      </c>
      <c r="H3915" t="s">
        <v>8223</v>
      </c>
      <c r="I3915" t="s">
        <v>8245</v>
      </c>
      <c r="J3915">
        <v>1448863449</v>
      </c>
      <c r="K3915" s="9">
        <f>(J3915/86400) + DATE(1970,1,1)</f>
        <v>42338.252881944441</v>
      </c>
      <c r="L3915">
        <v>1446267849</v>
      </c>
      <c r="M3915" s="9">
        <f>(L3915/86400) + DATE(1970,1,1)</f>
        <v>42308.211215277777</v>
      </c>
      <c r="N3915" s="18">
        <f>YEAR(M3915)</f>
        <v>2015</v>
      </c>
      <c r="O3915" s="18">
        <f xml:space="preserve"> ROUND((J3915-L3915)/86400, 0)</f>
        <v>30</v>
      </c>
      <c r="P3915" t="b">
        <v>0</v>
      </c>
      <c r="Q3915">
        <v>7</v>
      </c>
      <c r="R3915" s="14">
        <f>IFERROR(ROUND(E3915/Q3915,2), "N/A")</f>
        <v>142.86000000000001</v>
      </c>
      <c r="S3915" t="b">
        <v>0</v>
      </c>
      <c r="T3915" t="s">
        <v>8275</v>
      </c>
      <c r="U3915" t="s">
        <v>8276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s="12">
        <f>ROUND(E3916/D3916, 0)</f>
        <v>0</v>
      </c>
      <c r="G3916" t="s">
        <v>8220</v>
      </c>
      <c r="H3916" t="s">
        <v>8224</v>
      </c>
      <c r="I3916" t="s">
        <v>8246</v>
      </c>
      <c r="J3916">
        <v>1431298740</v>
      </c>
      <c r="K3916" s="9">
        <f>(J3916/86400) + DATE(1970,1,1)</f>
        <v>42134.957638888889</v>
      </c>
      <c r="L3916">
        <v>1429558756</v>
      </c>
      <c r="M3916" s="9">
        <f>(L3916/86400) + DATE(1970,1,1)</f>
        <v>42114.818935185191</v>
      </c>
      <c r="N3916" s="18">
        <f>YEAR(M3916)</f>
        <v>2015</v>
      </c>
      <c r="O3916" s="18">
        <f xml:space="preserve"> ROUND((J3916-L3916)/86400, 0)</f>
        <v>20</v>
      </c>
      <c r="P3916" t="b">
        <v>0</v>
      </c>
      <c r="Q3916">
        <v>27</v>
      </c>
      <c r="R3916" s="14">
        <f>IFERROR(ROUND(E3916/Q3916,2), "N/A")</f>
        <v>33.67</v>
      </c>
      <c r="S3916" t="b">
        <v>0</v>
      </c>
      <c r="T3916" t="s">
        <v>8275</v>
      </c>
      <c r="U3916" t="s">
        <v>8276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s="12">
        <f>ROUND(E3917/D3917, 0)</f>
        <v>0</v>
      </c>
      <c r="G3917" t="s">
        <v>8220</v>
      </c>
      <c r="H3917" t="s">
        <v>8224</v>
      </c>
      <c r="I3917" t="s">
        <v>8246</v>
      </c>
      <c r="J3917">
        <v>1464824309</v>
      </c>
      <c r="K3917" s="9">
        <f>(J3917/86400) + DATE(1970,1,1)</f>
        <v>42522.98505787037</v>
      </c>
      <c r="L3917">
        <v>1462232309</v>
      </c>
      <c r="M3917" s="9">
        <f>(L3917/86400) + DATE(1970,1,1)</f>
        <v>42492.98505787037</v>
      </c>
      <c r="N3917" s="18">
        <f>YEAR(M3917)</f>
        <v>2016</v>
      </c>
      <c r="O3917" s="18">
        <f xml:space="preserve"> ROUND((J3917-L3917)/86400, 0)</f>
        <v>30</v>
      </c>
      <c r="P3917" t="b">
        <v>0</v>
      </c>
      <c r="Q3917">
        <v>1</v>
      </c>
      <c r="R3917" s="14">
        <f>IFERROR(ROUND(E3917/Q3917,2), "N/A")</f>
        <v>5</v>
      </c>
      <c r="S3917" t="b">
        <v>0</v>
      </c>
      <c r="T3917" t="s">
        <v>8275</v>
      </c>
      <c r="U3917" t="s">
        <v>8276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s="12">
        <f>ROUND(E3918/D3918, 0)</f>
        <v>0</v>
      </c>
      <c r="G3918" t="s">
        <v>8220</v>
      </c>
      <c r="H3918" t="s">
        <v>8231</v>
      </c>
      <c r="I3918" t="s">
        <v>8252</v>
      </c>
      <c r="J3918">
        <v>1464952752</v>
      </c>
      <c r="K3918" s="9">
        <f>(J3918/86400) + DATE(1970,1,1)</f>
        <v>42524.471666666665</v>
      </c>
      <c r="L3918">
        <v>1462360752</v>
      </c>
      <c r="M3918" s="9">
        <f>(L3918/86400) + DATE(1970,1,1)</f>
        <v>42494.471666666665</v>
      </c>
      <c r="N3918" s="18">
        <f>YEAR(M3918)</f>
        <v>2016</v>
      </c>
      <c r="O3918" s="18">
        <f xml:space="preserve"> ROUND((J3918-L3918)/86400, 0)</f>
        <v>30</v>
      </c>
      <c r="P3918" t="b">
        <v>0</v>
      </c>
      <c r="Q3918">
        <v>0</v>
      </c>
      <c r="R3918" s="14" t="str">
        <f>IFERROR(ROUND(E3918/Q3918,2), "N/A")</f>
        <v>N/A</v>
      </c>
      <c r="S3918" t="b">
        <v>0</v>
      </c>
      <c r="T3918" t="s">
        <v>8275</v>
      </c>
      <c r="U3918" t="s">
        <v>8276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s="12">
        <f>ROUND(E3919/D3919, 0)</f>
        <v>0</v>
      </c>
      <c r="G3919" t="s">
        <v>8220</v>
      </c>
      <c r="H3919" t="s">
        <v>8224</v>
      </c>
      <c r="I3919" t="s">
        <v>8246</v>
      </c>
      <c r="J3919">
        <v>1410439161</v>
      </c>
      <c r="K3919" s="9">
        <f>(J3919/86400) + DATE(1970,1,1)</f>
        <v>41893.527326388888</v>
      </c>
      <c r="L3919">
        <v>1407847161</v>
      </c>
      <c r="M3919" s="9">
        <f>(L3919/86400) + DATE(1970,1,1)</f>
        <v>41863.527326388888</v>
      </c>
      <c r="N3919" s="18">
        <f>YEAR(M3919)</f>
        <v>2014</v>
      </c>
      <c r="O3919" s="18">
        <f xml:space="preserve"> ROUND((J3919-L3919)/86400, 0)</f>
        <v>30</v>
      </c>
      <c r="P3919" t="b">
        <v>0</v>
      </c>
      <c r="Q3919">
        <v>1</v>
      </c>
      <c r="R3919" s="14">
        <f>IFERROR(ROUND(E3919/Q3919,2), "N/A")</f>
        <v>10</v>
      </c>
      <c r="S3919" t="b">
        <v>0</v>
      </c>
      <c r="T3919" t="s">
        <v>8275</v>
      </c>
      <c r="U3919" t="s">
        <v>8276</v>
      </c>
    </row>
    <row r="3920" spans="1:21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s="12">
        <f>ROUND(E3920/D3920, 0)</f>
        <v>0</v>
      </c>
      <c r="G3920" t="s">
        <v>8220</v>
      </c>
      <c r="H3920" t="s">
        <v>8224</v>
      </c>
      <c r="I3920" t="s">
        <v>8246</v>
      </c>
      <c r="J3920">
        <v>1407168000</v>
      </c>
      <c r="K3920" s="9">
        <f>(J3920/86400) + DATE(1970,1,1)</f>
        <v>41855.666666666664</v>
      </c>
      <c r="L3920">
        <v>1406131023</v>
      </c>
      <c r="M3920" s="9">
        <f>(L3920/86400) + DATE(1970,1,1)</f>
        <v>41843.664618055554</v>
      </c>
      <c r="N3920" s="18">
        <f>YEAR(M3920)</f>
        <v>2014</v>
      </c>
      <c r="O3920" s="18">
        <f xml:space="preserve"> ROUND((J3920-L3920)/86400, 0)</f>
        <v>12</v>
      </c>
      <c r="P3920" t="b">
        <v>0</v>
      </c>
      <c r="Q3920">
        <v>3</v>
      </c>
      <c r="R3920" s="14">
        <f>IFERROR(ROUND(E3920/Q3920,2), "N/A")</f>
        <v>40</v>
      </c>
      <c r="S3920" t="b">
        <v>0</v>
      </c>
      <c r="T3920" t="s">
        <v>8275</v>
      </c>
      <c r="U3920" t="s">
        <v>8276</v>
      </c>
    </row>
    <row r="3921" spans="1:21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s="12">
        <f>ROUND(E3921/D3921, 0)</f>
        <v>0</v>
      </c>
      <c r="G3921" t="s">
        <v>8220</v>
      </c>
      <c r="H3921" t="s">
        <v>8224</v>
      </c>
      <c r="I3921" t="s">
        <v>8246</v>
      </c>
      <c r="J3921">
        <v>1453075200</v>
      </c>
      <c r="K3921" s="9">
        <f>(J3921/86400) + DATE(1970,1,1)</f>
        <v>42387</v>
      </c>
      <c r="L3921">
        <v>1450628773</v>
      </c>
      <c r="M3921" s="9">
        <f>(L3921/86400) + DATE(1970,1,1)</f>
        <v>42358.684872685189</v>
      </c>
      <c r="N3921" s="18">
        <f>YEAR(M3921)</f>
        <v>2015</v>
      </c>
      <c r="O3921" s="18">
        <f xml:space="preserve"> ROUND((J3921-L3921)/86400, 0)</f>
        <v>28</v>
      </c>
      <c r="P3921" t="b">
        <v>0</v>
      </c>
      <c r="Q3921">
        <v>3</v>
      </c>
      <c r="R3921" s="14">
        <f>IFERROR(ROUND(E3921/Q3921,2), "N/A")</f>
        <v>30</v>
      </c>
      <c r="S3921" t="b">
        <v>0</v>
      </c>
      <c r="T3921" t="s">
        <v>8275</v>
      </c>
      <c r="U3921" t="s">
        <v>8276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s="12">
        <f>ROUND(E3922/D3922, 0)</f>
        <v>0</v>
      </c>
      <c r="G3922" t="s">
        <v>8220</v>
      </c>
      <c r="H3922" t="s">
        <v>8224</v>
      </c>
      <c r="I3922" t="s">
        <v>8246</v>
      </c>
      <c r="J3922">
        <v>1479032260</v>
      </c>
      <c r="K3922" s="9">
        <f>(J3922/86400) + DATE(1970,1,1)</f>
        <v>42687.428935185184</v>
      </c>
      <c r="L3922">
        <v>1476436660</v>
      </c>
      <c r="M3922" s="9">
        <f>(L3922/86400) + DATE(1970,1,1)</f>
        <v>42657.38726851852</v>
      </c>
      <c r="N3922" s="18">
        <f>YEAR(M3922)</f>
        <v>2016</v>
      </c>
      <c r="O3922" s="18">
        <f xml:space="preserve"> ROUND((J3922-L3922)/86400, 0)</f>
        <v>30</v>
      </c>
      <c r="P3922" t="b">
        <v>0</v>
      </c>
      <c r="Q3922">
        <v>3</v>
      </c>
      <c r="R3922" s="14">
        <f>IFERROR(ROUND(E3922/Q3922,2), "N/A")</f>
        <v>45</v>
      </c>
      <c r="S3922" t="b">
        <v>0</v>
      </c>
      <c r="T3922" t="s">
        <v>8275</v>
      </c>
      <c r="U3922" t="s">
        <v>8276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s="12">
        <f>ROUND(E3923/D3923, 0)</f>
        <v>0</v>
      </c>
      <c r="G3923" t="s">
        <v>8220</v>
      </c>
      <c r="H3923" t="s">
        <v>8224</v>
      </c>
      <c r="I3923" t="s">
        <v>8246</v>
      </c>
      <c r="J3923">
        <v>1414346400</v>
      </c>
      <c r="K3923" s="9">
        <f>(J3923/86400) + DATE(1970,1,1)</f>
        <v>41938.75</v>
      </c>
      <c r="L3923">
        <v>1413291655</v>
      </c>
      <c r="M3923" s="9">
        <f>(L3923/86400) + DATE(1970,1,1)</f>
        <v>41926.542303240742</v>
      </c>
      <c r="N3923" s="18">
        <f>YEAR(M3923)</f>
        <v>2014</v>
      </c>
      <c r="O3923" s="18">
        <f xml:space="preserve"> ROUND((J3923-L3923)/86400, 0)</f>
        <v>12</v>
      </c>
      <c r="P3923" t="b">
        <v>0</v>
      </c>
      <c r="Q3923">
        <v>0</v>
      </c>
      <c r="R3923" s="14" t="str">
        <f>IFERROR(ROUND(E3923/Q3923,2), "N/A")</f>
        <v>N/A</v>
      </c>
      <c r="S3923" t="b">
        <v>0</v>
      </c>
      <c r="T3923" t="s">
        <v>8275</v>
      </c>
      <c r="U3923" t="s">
        <v>8276</v>
      </c>
    </row>
    <row r="3924" spans="1:21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s="12">
        <f>ROUND(E3924/D3924, 0)</f>
        <v>0</v>
      </c>
      <c r="G3924" t="s">
        <v>8220</v>
      </c>
      <c r="H3924" t="s">
        <v>8223</v>
      </c>
      <c r="I3924" t="s">
        <v>8245</v>
      </c>
      <c r="J3924">
        <v>1425337200</v>
      </c>
      <c r="K3924" s="9">
        <f>(J3924/86400) + DATE(1970,1,1)</f>
        <v>42065.958333333328</v>
      </c>
      <c r="L3924">
        <v>1421432810</v>
      </c>
      <c r="M3924" s="9">
        <f>(L3924/86400) + DATE(1970,1,1)</f>
        <v>42020.768634259264</v>
      </c>
      <c r="N3924" s="18">
        <f>YEAR(M3924)</f>
        <v>2015</v>
      </c>
      <c r="O3924" s="18">
        <f xml:space="preserve"> ROUND((J3924-L3924)/86400, 0)</f>
        <v>45</v>
      </c>
      <c r="P3924" t="b">
        <v>0</v>
      </c>
      <c r="Q3924">
        <v>6</v>
      </c>
      <c r="R3924" s="14">
        <f>IFERROR(ROUND(E3924/Q3924,2), "N/A")</f>
        <v>10.17</v>
      </c>
      <c r="S3924" t="b">
        <v>0</v>
      </c>
      <c r="T3924" t="s">
        <v>8275</v>
      </c>
      <c r="U3924" t="s">
        <v>8276</v>
      </c>
    </row>
    <row r="3925" spans="1:21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s="12">
        <f>ROUND(E3925/D3925, 0)</f>
        <v>0</v>
      </c>
      <c r="G3925" t="s">
        <v>8220</v>
      </c>
      <c r="H3925" t="s">
        <v>8224</v>
      </c>
      <c r="I3925" t="s">
        <v>8246</v>
      </c>
      <c r="J3925">
        <v>1428622271</v>
      </c>
      <c r="K3925" s="9">
        <f>(J3925/86400) + DATE(1970,1,1)</f>
        <v>42103.979988425926</v>
      </c>
      <c r="L3925">
        <v>1426203071</v>
      </c>
      <c r="M3925" s="9">
        <f>(L3925/86400) + DATE(1970,1,1)</f>
        <v>42075.979988425926</v>
      </c>
      <c r="N3925" s="18">
        <f>YEAR(M3925)</f>
        <v>2015</v>
      </c>
      <c r="O3925" s="18">
        <f xml:space="preserve"> ROUND((J3925-L3925)/86400, 0)</f>
        <v>28</v>
      </c>
      <c r="P3925" t="b">
        <v>0</v>
      </c>
      <c r="Q3925">
        <v>17</v>
      </c>
      <c r="R3925" s="14">
        <f>IFERROR(ROUND(E3925/Q3925,2), "N/A")</f>
        <v>81.41</v>
      </c>
      <c r="S3925" t="b">
        <v>0</v>
      </c>
      <c r="T3925" t="s">
        <v>8275</v>
      </c>
      <c r="U3925" t="s">
        <v>8276</v>
      </c>
    </row>
    <row r="3926" spans="1:21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s="12">
        <f>ROUND(E3926/D3926, 0)</f>
        <v>0</v>
      </c>
      <c r="G3926" t="s">
        <v>8220</v>
      </c>
      <c r="H3926" t="s">
        <v>8223</v>
      </c>
      <c r="I3926" t="s">
        <v>8245</v>
      </c>
      <c r="J3926">
        <v>1403823722</v>
      </c>
      <c r="K3926" s="9">
        <f>(J3926/86400) + DATE(1970,1,1)</f>
        <v>41816.959745370368</v>
      </c>
      <c r="L3926">
        <v>1401231722</v>
      </c>
      <c r="M3926" s="9">
        <f>(L3926/86400) + DATE(1970,1,1)</f>
        <v>41786.959745370368</v>
      </c>
      <c r="N3926" s="18">
        <f>YEAR(M3926)</f>
        <v>2014</v>
      </c>
      <c r="O3926" s="18">
        <f xml:space="preserve"> ROUND((J3926-L3926)/86400, 0)</f>
        <v>30</v>
      </c>
      <c r="P3926" t="b">
        <v>0</v>
      </c>
      <c r="Q3926">
        <v>40</v>
      </c>
      <c r="R3926" s="14">
        <f>IFERROR(ROUND(E3926/Q3926,2), "N/A")</f>
        <v>57.25</v>
      </c>
      <c r="S3926" t="b">
        <v>0</v>
      </c>
      <c r="T3926" t="s">
        <v>8275</v>
      </c>
      <c r="U3926" t="s">
        <v>8276</v>
      </c>
    </row>
    <row r="3927" spans="1:21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s="12">
        <f>ROUND(E3927/D3927, 0)</f>
        <v>0</v>
      </c>
      <c r="G3927" t="s">
        <v>8220</v>
      </c>
      <c r="H3927" t="s">
        <v>8223</v>
      </c>
      <c r="I3927" t="s">
        <v>8245</v>
      </c>
      <c r="J3927">
        <v>1406753639</v>
      </c>
      <c r="K3927" s="9">
        <f>(J3927/86400) + DATE(1970,1,1)</f>
        <v>41850.870821759258</v>
      </c>
      <c r="L3927">
        <v>1404161639</v>
      </c>
      <c r="M3927" s="9">
        <f>(L3927/86400) + DATE(1970,1,1)</f>
        <v>41820.870821759258</v>
      </c>
      <c r="N3927" s="18">
        <f>YEAR(M3927)</f>
        <v>2014</v>
      </c>
      <c r="O3927" s="18">
        <f xml:space="preserve"> ROUND((J3927-L3927)/86400, 0)</f>
        <v>30</v>
      </c>
      <c r="P3927" t="b">
        <v>0</v>
      </c>
      <c r="Q3927">
        <v>3</v>
      </c>
      <c r="R3927" s="14">
        <f>IFERROR(ROUND(E3927/Q3927,2), "N/A")</f>
        <v>5</v>
      </c>
      <c r="S3927" t="b">
        <v>0</v>
      </c>
      <c r="T3927" t="s">
        <v>8275</v>
      </c>
      <c r="U3927" t="s">
        <v>8276</v>
      </c>
    </row>
    <row r="3928" spans="1:21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s="12">
        <f>ROUND(E3928/D3928, 0)</f>
        <v>0</v>
      </c>
      <c r="G3928" t="s">
        <v>8220</v>
      </c>
      <c r="H3928" t="s">
        <v>8225</v>
      </c>
      <c r="I3928" t="s">
        <v>8247</v>
      </c>
      <c r="J3928">
        <v>1419645748</v>
      </c>
      <c r="K3928" s="9">
        <f>(J3928/86400) + DATE(1970,1,1)</f>
        <v>42000.085046296299</v>
      </c>
      <c r="L3928">
        <v>1417053748</v>
      </c>
      <c r="M3928" s="9">
        <f>(L3928/86400) + DATE(1970,1,1)</f>
        <v>41970.085046296299</v>
      </c>
      <c r="N3928" s="18">
        <f>YEAR(M3928)</f>
        <v>2014</v>
      </c>
      <c r="O3928" s="18">
        <f xml:space="preserve"> ROUND((J3928-L3928)/86400, 0)</f>
        <v>30</v>
      </c>
      <c r="P3928" t="b">
        <v>0</v>
      </c>
      <c r="Q3928">
        <v>1</v>
      </c>
      <c r="R3928" s="14">
        <f>IFERROR(ROUND(E3928/Q3928,2), "N/A")</f>
        <v>15</v>
      </c>
      <c r="S3928" t="b">
        <v>0</v>
      </c>
      <c r="T3928" t="s">
        <v>8275</v>
      </c>
      <c r="U3928" t="s">
        <v>8276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s="12">
        <f>ROUND(E3929/D3929, 0)</f>
        <v>0</v>
      </c>
      <c r="G3929" t="s">
        <v>8220</v>
      </c>
      <c r="H3929" t="s">
        <v>8224</v>
      </c>
      <c r="I3929" t="s">
        <v>8246</v>
      </c>
      <c r="J3929">
        <v>1407565504</v>
      </c>
      <c r="K3929" s="9">
        <f>(J3929/86400) + DATE(1970,1,1)</f>
        <v>41860.267407407409</v>
      </c>
      <c r="L3929">
        <v>1404973504</v>
      </c>
      <c r="M3929" s="9">
        <f>(L3929/86400) + DATE(1970,1,1)</f>
        <v>41830.267407407409</v>
      </c>
      <c r="N3929" s="18">
        <f>YEAR(M3929)</f>
        <v>2014</v>
      </c>
      <c r="O3929" s="18">
        <f xml:space="preserve"> ROUND((J3929-L3929)/86400, 0)</f>
        <v>30</v>
      </c>
      <c r="P3929" t="b">
        <v>0</v>
      </c>
      <c r="Q3929">
        <v>2</v>
      </c>
      <c r="R3929" s="14">
        <f>IFERROR(ROUND(E3929/Q3929,2), "N/A")</f>
        <v>12.5</v>
      </c>
      <c r="S3929" t="b">
        <v>0</v>
      </c>
      <c r="T3929" t="s">
        <v>8275</v>
      </c>
      <c r="U3929" t="s">
        <v>8276</v>
      </c>
    </row>
    <row r="3930" spans="1:21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s="12">
        <f>ROUND(E3930/D3930, 0)</f>
        <v>0</v>
      </c>
      <c r="G3930" t="s">
        <v>8220</v>
      </c>
      <c r="H3930" t="s">
        <v>8223</v>
      </c>
      <c r="I3930" t="s">
        <v>8245</v>
      </c>
      <c r="J3930">
        <v>1444971540</v>
      </c>
      <c r="K3930" s="9">
        <f>(J3930/86400) + DATE(1970,1,1)</f>
        <v>42293.207638888889</v>
      </c>
      <c r="L3930">
        <v>1442593427</v>
      </c>
      <c r="M3930" s="9">
        <f>(L3930/86400) + DATE(1970,1,1)</f>
        <v>42265.683182870373</v>
      </c>
      <c r="N3930" s="18">
        <f>YEAR(M3930)</f>
        <v>2015</v>
      </c>
      <c r="O3930" s="18">
        <f xml:space="preserve"> ROUND((J3930-L3930)/86400, 0)</f>
        <v>28</v>
      </c>
      <c r="P3930" t="b">
        <v>0</v>
      </c>
      <c r="Q3930">
        <v>7</v>
      </c>
      <c r="R3930" s="14">
        <f>IFERROR(ROUND(E3930/Q3930,2), "N/A")</f>
        <v>93</v>
      </c>
      <c r="S3930" t="b">
        <v>0</v>
      </c>
      <c r="T3930" t="s">
        <v>8275</v>
      </c>
      <c r="U3930" t="s">
        <v>8276</v>
      </c>
    </row>
    <row r="3931" spans="1:21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s="12">
        <f>ROUND(E3931/D3931, 0)</f>
        <v>0</v>
      </c>
      <c r="G3931" t="s">
        <v>8220</v>
      </c>
      <c r="H3931" t="s">
        <v>8223</v>
      </c>
      <c r="I3931" t="s">
        <v>8245</v>
      </c>
      <c r="J3931">
        <v>1474228265</v>
      </c>
      <c r="K3931" s="9">
        <f>(J3931/86400) + DATE(1970,1,1)</f>
        <v>42631.827141203699</v>
      </c>
      <c r="L3931">
        <v>1471636265</v>
      </c>
      <c r="M3931" s="9">
        <f>(L3931/86400) + DATE(1970,1,1)</f>
        <v>42601.827141203699</v>
      </c>
      <c r="N3931" s="18">
        <f>YEAR(M3931)</f>
        <v>2016</v>
      </c>
      <c r="O3931" s="18">
        <f xml:space="preserve"> ROUND((J3931-L3931)/86400, 0)</f>
        <v>30</v>
      </c>
      <c r="P3931" t="b">
        <v>0</v>
      </c>
      <c r="Q3931">
        <v>14</v>
      </c>
      <c r="R3931" s="14">
        <f>IFERROR(ROUND(E3931/Q3931,2), "N/A")</f>
        <v>32.36</v>
      </c>
      <c r="S3931" t="b">
        <v>0</v>
      </c>
      <c r="T3931" t="s">
        <v>8275</v>
      </c>
      <c r="U3931" t="s">
        <v>8276</v>
      </c>
    </row>
    <row r="3932" spans="1:21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s="12">
        <f>ROUND(E3932/D3932, 0)</f>
        <v>0</v>
      </c>
      <c r="G3932" t="s">
        <v>8220</v>
      </c>
      <c r="H3932" t="s">
        <v>8225</v>
      </c>
      <c r="I3932" t="s">
        <v>8247</v>
      </c>
      <c r="J3932">
        <v>1459490400</v>
      </c>
      <c r="K3932" s="9">
        <f>(J3932/86400) + DATE(1970,1,1)</f>
        <v>42461.25</v>
      </c>
      <c r="L3932">
        <v>1457078868</v>
      </c>
      <c r="M3932" s="9">
        <f>(L3932/86400) + DATE(1970,1,1)</f>
        <v>42433.338749999995</v>
      </c>
      <c r="N3932" s="18">
        <f>YEAR(M3932)</f>
        <v>2016</v>
      </c>
      <c r="O3932" s="18">
        <f xml:space="preserve"> ROUND((J3932-L3932)/86400, 0)</f>
        <v>28</v>
      </c>
      <c r="P3932" t="b">
        <v>0</v>
      </c>
      <c r="Q3932">
        <v>0</v>
      </c>
      <c r="R3932" s="14" t="str">
        <f>IFERROR(ROUND(E3932/Q3932,2), "N/A")</f>
        <v>N/A</v>
      </c>
      <c r="S3932" t="b">
        <v>0</v>
      </c>
      <c r="T3932" t="s">
        <v>8275</v>
      </c>
      <c r="U3932" t="s">
        <v>8276</v>
      </c>
    </row>
    <row r="3933" spans="1:21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s="12">
        <f>ROUND(E3933/D3933, 0)</f>
        <v>0</v>
      </c>
      <c r="G3933" t="s">
        <v>8220</v>
      </c>
      <c r="H3933" t="s">
        <v>8223</v>
      </c>
      <c r="I3933" t="s">
        <v>8245</v>
      </c>
      <c r="J3933">
        <v>1441510707</v>
      </c>
      <c r="K3933" s="9">
        <f>(J3933/86400) + DATE(1970,1,1)</f>
        <v>42253.151701388888</v>
      </c>
      <c r="L3933">
        <v>1439350707</v>
      </c>
      <c r="M3933" s="9">
        <f>(L3933/86400) + DATE(1970,1,1)</f>
        <v>42228.151701388888</v>
      </c>
      <c r="N3933" s="18">
        <f>YEAR(M3933)</f>
        <v>2015</v>
      </c>
      <c r="O3933" s="18">
        <f xml:space="preserve"> ROUND((J3933-L3933)/86400, 0)</f>
        <v>25</v>
      </c>
      <c r="P3933" t="b">
        <v>0</v>
      </c>
      <c r="Q3933">
        <v>0</v>
      </c>
      <c r="R3933" s="14" t="str">
        <f>IFERROR(ROUND(E3933/Q3933,2), "N/A")</f>
        <v>N/A</v>
      </c>
      <c r="S3933" t="b">
        <v>0</v>
      </c>
      <c r="T3933" t="s">
        <v>8275</v>
      </c>
      <c r="U3933" t="s">
        <v>8276</v>
      </c>
    </row>
    <row r="3934" spans="1:21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s="12">
        <f>ROUND(E3934/D3934, 0)</f>
        <v>0</v>
      </c>
      <c r="G3934" t="s">
        <v>8220</v>
      </c>
      <c r="H3934" t="s">
        <v>8223</v>
      </c>
      <c r="I3934" t="s">
        <v>8245</v>
      </c>
      <c r="J3934">
        <v>1458097364</v>
      </c>
      <c r="K3934" s="9">
        <f>(J3934/86400) + DATE(1970,1,1)</f>
        <v>42445.126898148148</v>
      </c>
      <c r="L3934">
        <v>1455508964</v>
      </c>
      <c r="M3934" s="9">
        <f>(L3934/86400) + DATE(1970,1,1)</f>
        <v>42415.168564814812</v>
      </c>
      <c r="N3934" s="18">
        <f>YEAR(M3934)</f>
        <v>2016</v>
      </c>
      <c r="O3934" s="18">
        <f xml:space="preserve"> ROUND((J3934-L3934)/86400, 0)</f>
        <v>30</v>
      </c>
      <c r="P3934" t="b">
        <v>0</v>
      </c>
      <c r="Q3934">
        <v>1</v>
      </c>
      <c r="R3934" s="14">
        <f>IFERROR(ROUND(E3934/Q3934,2), "N/A")</f>
        <v>1</v>
      </c>
      <c r="S3934" t="b">
        <v>0</v>
      </c>
      <c r="T3934" t="s">
        <v>8275</v>
      </c>
      <c r="U3934" t="s">
        <v>8276</v>
      </c>
    </row>
    <row r="3935" spans="1:21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s="12">
        <f>ROUND(E3935/D3935, 0)</f>
        <v>0</v>
      </c>
      <c r="G3935" t="s">
        <v>8220</v>
      </c>
      <c r="H3935" t="s">
        <v>8223</v>
      </c>
      <c r="I3935" t="s">
        <v>8245</v>
      </c>
      <c r="J3935">
        <v>1468716180</v>
      </c>
      <c r="K3935" s="9">
        <f>(J3935/86400) + DATE(1970,1,1)</f>
        <v>42568.029861111107</v>
      </c>
      <c r="L3935">
        <v>1466205262</v>
      </c>
      <c r="M3935" s="9">
        <f>(L3935/86400) + DATE(1970,1,1)</f>
        <v>42538.968310185184</v>
      </c>
      <c r="N3935" s="18">
        <f>YEAR(M3935)</f>
        <v>2016</v>
      </c>
      <c r="O3935" s="18">
        <f xml:space="preserve"> ROUND((J3935-L3935)/86400, 0)</f>
        <v>29</v>
      </c>
      <c r="P3935" t="b">
        <v>0</v>
      </c>
      <c r="Q3935">
        <v>12</v>
      </c>
      <c r="R3935" s="14">
        <f>IFERROR(ROUND(E3935/Q3935,2), "N/A")</f>
        <v>91.83</v>
      </c>
      <c r="S3935" t="b">
        <v>0</v>
      </c>
      <c r="T3935" t="s">
        <v>8275</v>
      </c>
      <c r="U3935" t="s">
        <v>8276</v>
      </c>
    </row>
    <row r="3936" spans="1:21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s="12">
        <f>ROUND(E3936/D3936, 0)</f>
        <v>0</v>
      </c>
      <c r="G3936" t="s">
        <v>8220</v>
      </c>
      <c r="H3936" t="s">
        <v>8223</v>
      </c>
      <c r="I3936" t="s">
        <v>8245</v>
      </c>
      <c r="J3936">
        <v>1443704400</v>
      </c>
      <c r="K3936" s="9">
        <f>(J3936/86400) + DATE(1970,1,1)</f>
        <v>42278.541666666672</v>
      </c>
      <c r="L3936">
        <v>1439827639</v>
      </c>
      <c r="M3936" s="9">
        <f>(L3936/86400) + DATE(1970,1,1)</f>
        <v>42233.671747685185</v>
      </c>
      <c r="N3936" s="18">
        <f>YEAR(M3936)</f>
        <v>2015</v>
      </c>
      <c r="O3936" s="18">
        <f xml:space="preserve"> ROUND((J3936-L3936)/86400, 0)</f>
        <v>45</v>
      </c>
      <c r="P3936" t="b">
        <v>0</v>
      </c>
      <c r="Q3936">
        <v>12</v>
      </c>
      <c r="R3936" s="14">
        <f>IFERROR(ROUND(E3936/Q3936,2), "N/A")</f>
        <v>45.83</v>
      </c>
      <c r="S3936" t="b">
        <v>0</v>
      </c>
      <c r="T3936" t="s">
        <v>8275</v>
      </c>
      <c r="U3936" t="s">
        <v>8276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s="12">
        <f>ROUND(E3937/D3937, 0)</f>
        <v>0</v>
      </c>
      <c r="G3937" t="s">
        <v>8220</v>
      </c>
      <c r="H3937" t="s">
        <v>8224</v>
      </c>
      <c r="I3937" t="s">
        <v>8246</v>
      </c>
      <c r="J3937">
        <v>1443973546</v>
      </c>
      <c r="K3937" s="9">
        <f>(J3937/86400) + DATE(1970,1,1)</f>
        <v>42281.656782407408</v>
      </c>
      <c r="L3937">
        <v>1438789546</v>
      </c>
      <c r="M3937" s="9">
        <f>(L3937/86400) + DATE(1970,1,1)</f>
        <v>42221.656782407408</v>
      </c>
      <c r="N3937" s="18">
        <f>YEAR(M3937)</f>
        <v>2015</v>
      </c>
      <c r="O3937" s="18">
        <f xml:space="preserve"> ROUND((J3937-L3937)/86400, 0)</f>
        <v>60</v>
      </c>
      <c r="P3937" t="b">
        <v>0</v>
      </c>
      <c r="Q3937">
        <v>23</v>
      </c>
      <c r="R3937" s="14">
        <f>IFERROR(ROUND(E3937/Q3937,2), "N/A")</f>
        <v>57.17</v>
      </c>
      <c r="S3937" t="b">
        <v>0</v>
      </c>
      <c r="T3937" t="s">
        <v>8275</v>
      </c>
      <c r="U3937" t="s">
        <v>8276</v>
      </c>
    </row>
    <row r="3938" spans="1:21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s="12">
        <f>ROUND(E3938/D3938, 0)</f>
        <v>0</v>
      </c>
      <c r="G3938" t="s">
        <v>8220</v>
      </c>
      <c r="H3938" t="s">
        <v>8223</v>
      </c>
      <c r="I3938" t="s">
        <v>8245</v>
      </c>
      <c r="J3938">
        <v>1480576720</v>
      </c>
      <c r="K3938" s="9">
        <f>(J3938/86400) + DATE(1970,1,1)</f>
        <v>42705.304629629631</v>
      </c>
      <c r="L3938">
        <v>1477981120</v>
      </c>
      <c r="M3938" s="9">
        <f>(L3938/86400) + DATE(1970,1,1)</f>
        <v>42675.262962962966</v>
      </c>
      <c r="N3938" s="18">
        <f>YEAR(M3938)</f>
        <v>2016</v>
      </c>
      <c r="O3938" s="18">
        <f xml:space="preserve"> ROUND((J3938-L3938)/86400, 0)</f>
        <v>30</v>
      </c>
      <c r="P3938" t="b">
        <v>0</v>
      </c>
      <c r="Q3938">
        <v>0</v>
      </c>
      <c r="R3938" s="14" t="str">
        <f>IFERROR(ROUND(E3938/Q3938,2), "N/A")</f>
        <v>N/A</v>
      </c>
      <c r="S3938" t="b">
        <v>0</v>
      </c>
      <c r="T3938" t="s">
        <v>8275</v>
      </c>
      <c r="U3938" t="s">
        <v>8276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s="12">
        <f>ROUND(E3939/D3939, 0)</f>
        <v>1</v>
      </c>
      <c r="G3939" t="s">
        <v>8220</v>
      </c>
      <c r="H3939" t="s">
        <v>8223</v>
      </c>
      <c r="I3939" t="s">
        <v>8245</v>
      </c>
      <c r="J3939">
        <v>1468249760</v>
      </c>
      <c r="K3939" s="9">
        <f>(J3939/86400) + DATE(1970,1,1)</f>
        <v>42562.631481481483</v>
      </c>
      <c r="L3939">
        <v>1465830560</v>
      </c>
      <c r="M3939" s="9">
        <f>(L3939/86400) + DATE(1970,1,1)</f>
        <v>42534.631481481483</v>
      </c>
      <c r="N3939" s="18">
        <f>YEAR(M3939)</f>
        <v>2016</v>
      </c>
      <c r="O3939" s="18">
        <f xml:space="preserve"> ROUND((J3939-L3939)/86400, 0)</f>
        <v>28</v>
      </c>
      <c r="P3939" t="b">
        <v>0</v>
      </c>
      <c r="Q3939">
        <v>10</v>
      </c>
      <c r="R3939" s="14">
        <f>IFERROR(ROUND(E3939/Q3939,2), "N/A")</f>
        <v>248.5</v>
      </c>
      <c r="S3939" t="b">
        <v>0</v>
      </c>
      <c r="T3939" t="s">
        <v>8275</v>
      </c>
      <c r="U3939" t="s">
        <v>8276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s="12">
        <f>ROUND(E3940/D3940, 0)</f>
        <v>0</v>
      </c>
      <c r="G3940" t="s">
        <v>8220</v>
      </c>
      <c r="H3940" t="s">
        <v>8223</v>
      </c>
      <c r="I3940" t="s">
        <v>8245</v>
      </c>
      <c r="J3940">
        <v>1435441454</v>
      </c>
      <c r="K3940" s="9">
        <f>(J3940/86400) + DATE(1970,1,1)</f>
        <v>42182.905717592592</v>
      </c>
      <c r="L3940">
        <v>1432763054</v>
      </c>
      <c r="M3940" s="9">
        <f>(L3940/86400) + DATE(1970,1,1)</f>
        <v>42151.905717592592</v>
      </c>
      <c r="N3940" s="18">
        <f>YEAR(M3940)</f>
        <v>2015</v>
      </c>
      <c r="O3940" s="18">
        <f xml:space="preserve"> ROUND((J3940-L3940)/86400, 0)</f>
        <v>31</v>
      </c>
      <c r="P3940" t="b">
        <v>0</v>
      </c>
      <c r="Q3940">
        <v>5</v>
      </c>
      <c r="R3940" s="14">
        <f>IFERROR(ROUND(E3940/Q3940,2), "N/A")</f>
        <v>79.400000000000006</v>
      </c>
      <c r="S3940" t="b">
        <v>0</v>
      </c>
      <c r="T3940" t="s">
        <v>8275</v>
      </c>
      <c r="U3940" t="s">
        <v>8276</v>
      </c>
    </row>
    <row r="3941" spans="1:21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s="12">
        <f>ROUND(E3941/D3941, 0)</f>
        <v>0</v>
      </c>
      <c r="G3941" t="s">
        <v>8220</v>
      </c>
      <c r="H3941" t="s">
        <v>8225</v>
      </c>
      <c r="I3941" t="s">
        <v>8247</v>
      </c>
      <c r="J3941">
        <v>1412656200</v>
      </c>
      <c r="K3941" s="9">
        <f>(J3941/86400) + DATE(1970,1,1)</f>
        <v>41919.1875</v>
      </c>
      <c r="L3941">
        <v>1412328979</v>
      </c>
      <c r="M3941" s="9">
        <f>(L3941/86400) + DATE(1970,1,1)</f>
        <v>41915.400219907409</v>
      </c>
      <c r="N3941" s="18">
        <f>YEAR(M3941)</f>
        <v>2014</v>
      </c>
      <c r="O3941" s="18">
        <f xml:space="preserve"> ROUND((J3941-L3941)/86400, 0)</f>
        <v>4</v>
      </c>
      <c r="P3941" t="b">
        <v>0</v>
      </c>
      <c r="Q3941">
        <v>1</v>
      </c>
      <c r="R3941" s="14">
        <f>IFERROR(ROUND(E3941/Q3941,2), "N/A")</f>
        <v>5</v>
      </c>
      <c r="S3941" t="b">
        <v>0</v>
      </c>
      <c r="T3941" t="s">
        <v>8275</v>
      </c>
      <c r="U3941" t="s">
        <v>8276</v>
      </c>
    </row>
    <row r="3942" spans="1:21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s="12">
        <f>ROUND(E3942/D3942, 0)</f>
        <v>0</v>
      </c>
      <c r="G3942" t="s">
        <v>8220</v>
      </c>
      <c r="H3942" t="s">
        <v>8223</v>
      </c>
      <c r="I3942" t="s">
        <v>8245</v>
      </c>
      <c r="J3942">
        <v>1420199351</v>
      </c>
      <c r="K3942" s="9">
        <f>(J3942/86400) + DATE(1970,1,1)</f>
        <v>42006.492488425924</v>
      </c>
      <c r="L3942">
        <v>1416311351</v>
      </c>
      <c r="M3942" s="9">
        <f>(L3942/86400) + DATE(1970,1,1)</f>
        <v>41961.492488425924</v>
      </c>
      <c r="N3942" s="18">
        <f>YEAR(M3942)</f>
        <v>2014</v>
      </c>
      <c r="O3942" s="18">
        <f xml:space="preserve"> ROUND((J3942-L3942)/86400, 0)</f>
        <v>45</v>
      </c>
      <c r="P3942" t="b">
        <v>0</v>
      </c>
      <c r="Q3942">
        <v>2</v>
      </c>
      <c r="R3942" s="14">
        <f>IFERROR(ROUND(E3942/Q3942,2), "N/A")</f>
        <v>5.5</v>
      </c>
      <c r="S3942" t="b">
        <v>0</v>
      </c>
      <c r="T3942" t="s">
        <v>8275</v>
      </c>
      <c r="U3942" t="s">
        <v>8276</v>
      </c>
    </row>
    <row r="3943" spans="1:21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s="12">
        <f>ROUND(E3943/D3943, 0)</f>
        <v>0</v>
      </c>
      <c r="G3943" t="s">
        <v>8220</v>
      </c>
      <c r="H3943" t="s">
        <v>8223</v>
      </c>
      <c r="I3943" t="s">
        <v>8245</v>
      </c>
      <c r="J3943">
        <v>1416877200</v>
      </c>
      <c r="K3943" s="9">
        <f>(J3943/86400) + DATE(1970,1,1)</f>
        <v>41968.041666666672</v>
      </c>
      <c r="L3943">
        <v>1414505137</v>
      </c>
      <c r="M3943" s="9">
        <f>(L3943/86400) + DATE(1970,1,1)</f>
        <v>41940.587233796294</v>
      </c>
      <c r="N3943" s="18">
        <f>YEAR(M3943)</f>
        <v>2014</v>
      </c>
      <c r="O3943" s="18">
        <f xml:space="preserve"> ROUND((J3943-L3943)/86400, 0)</f>
        <v>27</v>
      </c>
      <c r="P3943" t="b">
        <v>0</v>
      </c>
      <c r="Q3943">
        <v>2</v>
      </c>
      <c r="R3943" s="14">
        <f>IFERROR(ROUND(E3943/Q3943,2), "N/A")</f>
        <v>25</v>
      </c>
      <c r="S3943" t="b">
        <v>0</v>
      </c>
      <c r="T3943" t="s">
        <v>8275</v>
      </c>
      <c r="U3943" t="s">
        <v>8276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s="12">
        <f>ROUND(E3944/D3944, 0)</f>
        <v>0</v>
      </c>
      <c r="G3944" t="s">
        <v>8220</v>
      </c>
      <c r="H3944" t="s">
        <v>8223</v>
      </c>
      <c r="I3944" t="s">
        <v>8245</v>
      </c>
      <c r="J3944">
        <v>1434490914</v>
      </c>
      <c r="K3944" s="9">
        <f>(J3944/86400) + DATE(1970,1,1)</f>
        <v>42171.904097222221</v>
      </c>
      <c r="L3944">
        <v>1429306914</v>
      </c>
      <c r="M3944" s="9">
        <f>(L3944/86400) + DATE(1970,1,1)</f>
        <v>42111.904097222221</v>
      </c>
      <c r="N3944" s="18">
        <f>YEAR(M3944)</f>
        <v>2015</v>
      </c>
      <c r="O3944" s="18">
        <f xml:space="preserve"> ROUND((J3944-L3944)/86400, 0)</f>
        <v>60</v>
      </c>
      <c r="P3944" t="b">
        <v>0</v>
      </c>
      <c r="Q3944">
        <v>0</v>
      </c>
      <c r="R3944" s="14" t="str">
        <f>IFERROR(ROUND(E3944/Q3944,2), "N/A")</f>
        <v>N/A</v>
      </c>
      <c r="S3944" t="b">
        <v>0</v>
      </c>
      <c r="T3944" t="s">
        <v>8275</v>
      </c>
      <c r="U3944" t="s">
        <v>8276</v>
      </c>
    </row>
    <row r="3945" spans="1:21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s="12">
        <f>ROUND(E3945/D3945, 0)</f>
        <v>0</v>
      </c>
      <c r="G3945" t="s">
        <v>8220</v>
      </c>
      <c r="H3945" t="s">
        <v>8223</v>
      </c>
      <c r="I3945" t="s">
        <v>8245</v>
      </c>
      <c r="J3945">
        <v>1446483000</v>
      </c>
      <c r="K3945" s="9">
        <f>(J3945/86400) + DATE(1970,1,1)</f>
        <v>42310.701388888891</v>
      </c>
      <c r="L3945">
        <v>1443811268</v>
      </c>
      <c r="M3945" s="9">
        <f>(L3945/86400) + DATE(1970,1,1)</f>
        <v>42279.778564814813</v>
      </c>
      <c r="N3945" s="18">
        <f>YEAR(M3945)</f>
        <v>2015</v>
      </c>
      <c r="O3945" s="18">
        <f xml:space="preserve"> ROUND((J3945-L3945)/86400, 0)</f>
        <v>31</v>
      </c>
      <c r="P3945" t="b">
        <v>0</v>
      </c>
      <c r="Q3945">
        <v>13</v>
      </c>
      <c r="R3945" s="14">
        <f>IFERROR(ROUND(E3945/Q3945,2), "N/A")</f>
        <v>137.08000000000001</v>
      </c>
      <c r="S3945" t="b">
        <v>0</v>
      </c>
      <c r="T3945" t="s">
        <v>8275</v>
      </c>
      <c r="U3945" t="s">
        <v>8276</v>
      </c>
    </row>
    <row r="3946" spans="1:21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s="12">
        <f>ROUND(E3946/D3946, 0)</f>
        <v>0</v>
      </c>
      <c r="G3946" t="s">
        <v>8220</v>
      </c>
      <c r="H3946" t="s">
        <v>8223</v>
      </c>
      <c r="I3946" t="s">
        <v>8245</v>
      </c>
      <c r="J3946">
        <v>1440690875</v>
      </c>
      <c r="K3946" s="9">
        <f>(J3946/86400) + DATE(1970,1,1)</f>
        <v>42243.662905092591</v>
      </c>
      <c r="L3946">
        <v>1438098875</v>
      </c>
      <c r="M3946" s="9">
        <f>(L3946/86400) + DATE(1970,1,1)</f>
        <v>42213.662905092591</v>
      </c>
      <c r="N3946" s="18">
        <f>YEAR(M3946)</f>
        <v>2015</v>
      </c>
      <c r="O3946" s="18">
        <f xml:space="preserve"> ROUND((J3946-L3946)/86400, 0)</f>
        <v>30</v>
      </c>
      <c r="P3946" t="b">
        <v>0</v>
      </c>
      <c r="Q3946">
        <v>0</v>
      </c>
      <c r="R3946" s="14" t="str">
        <f>IFERROR(ROUND(E3946/Q3946,2), "N/A")</f>
        <v>N/A</v>
      </c>
      <c r="S3946" t="b">
        <v>0</v>
      </c>
      <c r="T3946" t="s">
        <v>8275</v>
      </c>
      <c r="U3946" t="s">
        <v>8276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s="12">
        <f>ROUND(E3947/D3947, 0)</f>
        <v>0</v>
      </c>
      <c r="G3947" t="s">
        <v>8220</v>
      </c>
      <c r="H3947" t="s">
        <v>8223</v>
      </c>
      <c r="I3947" t="s">
        <v>8245</v>
      </c>
      <c r="J3947">
        <v>1431717268</v>
      </c>
      <c r="K3947" s="9">
        <f>(J3947/86400) + DATE(1970,1,1)</f>
        <v>42139.801712962959</v>
      </c>
      <c r="L3947">
        <v>1429125268</v>
      </c>
      <c r="M3947" s="9">
        <f>(L3947/86400) + DATE(1970,1,1)</f>
        <v>42109.801712962959</v>
      </c>
      <c r="N3947" s="18">
        <f>YEAR(M3947)</f>
        <v>2015</v>
      </c>
      <c r="O3947" s="18">
        <f xml:space="preserve"> ROUND((J3947-L3947)/86400, 0)</f>
        <v>30</v>
      </c>
      <c r="P3947" t="b">
        <v>0</v>
      </c>
      <c r="Q3947">
        <v>1</v>
      </c>
      <c r="R3947" s="14">
        <f>IFERROR(ROUND(E3947/Q3947,2), "N/A")</f>
        <v>5</v>
      </c>
      <c r="S3947" t="b">
        <v>0</v>
      </c>
      <c r="T3947" t="s">
        <v>8275</v>
      </c>
      <c r="U3947" t="s">
        <v>8276</v>
      </c>
    </row>
    <row r="3948" spans="1:21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s="12">
        <f>ROUND(E3948/D3948, 0)</f>
        <v>0</v>
      </c>
      <c r="G3948" t="s">
        <v>8220</v>
      </c>
      <c r="H3948" t="s">
        <v>8223</v>
      </c>
      <c r="I3948" t="s">
        <v>8245</v>
      </c>
      <c r="J3948">
        <v>1425110400</v>
      </c>
      <c r="K3948" s="9">
        <f>(J3948/86400) + DATE(1970,1,1)</f>
        <v>42063.333333333328</v>
      </c>
      <c r="L3948">
        <v>1422388822</v>
      </c>
      <c r="M3948" s="9">
        <f>(L3948/86400) + DATE(1970,1,1)</f>
        <v>42031.833587962959</v>
      </c>
      <c r="N3948" s="18">
        <f>YEAR(M3948)</f>
        <v>2015</v>
      </c>
      <c r="O3948" s="18">
        <f xml:space="preserve"> ROUND((J3948-L3948)/86400, 0)</f>
        <v>31</v>
      </c>
      <c r="P3948" t="b">
        <v>0</v>
      </c>
      <c r="Q3948">
        <v>5</v>
      </c>
      <c r="R3948" s="14">
        <f>IFERROR(ROUND(E3948/Q3948,2), "N/A")</f>
        <v>39</v>
      </c>
      <c r="S3948" t="b">
        <v>0</v>
      </c>
      <c r="T3948" t="s">
        <v>8275</v>
      </c>
      <c r="U3948" t="s">
        <v>8276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s="12">
        <f>ROUND(E3949/D3949, 0)</f>
        <v>0</v>
      </c>
      <c r="G3949" t="s">
        <v>8220</v>
      </c>
      <c r="H3949" t="s">
        <v>8223</v>
      </c>
      <c r="I3949" t="s">
        <v>8245</v>
      </c>
      <c r="J3949">
        <v>1475378744</v>
      </c>
      <c r="K3949" s="9">
        <f>(J3949/86400) + DATE(1970,1,1)</f>
        <v>42645.142870370371</v>
      </c>
      <c r="L3949">
        <v>1472786744</v>
      </c>
      <c r="M3949" s="9">
        <f>(L3949/86400) + DATE(1970,1,1)</f>
        <v>42615.142870370371</v>
      </c>
      <c r="N3949" s="18">
        <f>YEAR(M3949)</f>
        <v>2016</v>
      </c>
      <c r="O3949" s="18">
        <f xml:space="preserve"> ROUND((J3949-L3949)/86400, 0)</f>
        <v>30</v>
      </c>
      <c r="P3949" t="b">
        <v>0</v>
      </c>
      <c r="Q3949">
        <v>2</v>
      </c>
      <c r="R3949" s="14">
        <f>IFERROR(ROUND(E3949/Q3949,2), "N/A")</f>
        <v>50.5</v>
      </c>
      <c r="S3949" t="b">
        <v>0</v>
      </c>
      <c r="T3949" t="s">
        <v>8275</v>
      </c>
      <c r="U3949" t="s">
        <v>8276</v>
      </c>
    </row>
    <row r="3950" spans="1:21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s="12">
        <f>ROUND(E3950/D3950, 0)</f>
        <v>0</v>
      </c>
      <c r="G3950" t="s">
        <v>8220</v>
      </c>
      <c r="H3950" t="s">
        <v>8225</v>
      </c>
      <c r="I3950" t="s">
        <v>8247</v>
      </c>
      <c r="J3950">
        <v>1410076123</v>
      </c>
      <c r="K3950" s="9">
        <f>(J3950/86400) + DATE(1970,1,1)</f>
        <v>41889.325497685189</v>
      </c>
      <c r="L3950">
        <v>1404892123</v>
      </c>
      <c r="M3950" s="9">
        <f>(L3950/86400) + DATE(1970,1,1)</f>
        <v>41829.325497685189</v>
      </c>
      <c r="N3950" s="18">
        <f>YEAR(M3950)</f>
        <v>2014</v>
      </c>
      <c r="O3950" s="18">
        <f xml:space="preserve"> ROUND((J3950-L3950)/86400, 0)</f>
        <v>60</v>
      </c>
      <c r="P3950" t="b">
        <v>0</v>
      </c>
      <c r="Q3950">
        <v>0</v>
      </c>
      <c r="R3950" s="14" t="str">
        <f>IFERROR(ROUND(E3950/Q3950,2), "N/A")</f>
        <v>N/A</v>
      </c>
      <c r="S3950" t="b">
        <v>0</v>
      </c>
      <c r="T3950" t="s">
        <v>8275</v>
      </c>
      <c r="U3950" t="s">
        <v>8276</v>
      </c>
    </row>
    <row r="3951" spans="1:21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s="12">
        <f>ROUND(E3951/D3951, 0)</f>
        <v>0</v>
      </c>
      <c r="G3951" t="s">
        <v>8220</v>
      </c>
      <c r="H3951" t="s">
        <v>8225</v>
      </c>
      <c r="I3951" t="s">
        <v>8247</v>
      </c>
      <c r="J3951">
        <v>1423623221</v>
      </c>
      <c r="K3951" s="9">
        <f>(J3951/86400) + DATE(1970,1,1)</f>
        <v>42046.120613425926</v>
      </c>
      <c r="L3951">
        <v>1421031221</v>
      </c>
      <c r="M3951" s="9">
        <f>(L3951/86400) + DATE(1970,1,1)</f>
        <v>42016.120613425926</v>
      </c>
      <c r="N3951" s="18">
        <f>YEAR(M3951)</f>
        <v>2015</v>
      </c>
      <c r="O3951" s="18">
        <f xml:space="preserve"> ROUND((J3951-L3951)/86400, 0)</f>
        <v>30</v>
      </c>
      <c r="P3951" t="b">
        <v>0</v>
      </c>
      <c r="Q3951">
        <v>32</v>
      </c>
      <c r="R3951" s="14">
        <f>IFERROR(ROUND(E3951/Q3951,2), "N/A")</f>
        <v>49.28</v>
      </c>
      <c r="S3951" t="b">
        <v>0</v>
      </c>
      <c r="T3951" t="s">
        <v>8275</v>
      </c>
      <c r="U3951" t="s">
        <v>8276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s="12">
        <f>ROUND(E3952/D3952, 0)</f>
        <v>0</v>
      </c>
      <c r="G3952" t="s">
        <v>8220</v>
      </c>
      <c r="H3952" t="s">
        <v>8223</v>
      </c>
      <c r="I3952" t="s">
        <v>8245</v>
      </c>
      <c r="J3952">
        <v>1460140500</v>
      </c>
      <c r="K3952" s="9">
        <f>(J3952/86400) + DATE(1970,1,1)</f>
        <v>42468.774305555555</v>
      </c>
      <c r="L3952">
        <v>1457628680</v>
      </c>
      <c r="M3952" s="9">
        <f>(L3952/86400) + DATE(1970,1,1)</f>
        <v>42439.702314814815</v>
      </c>
      <c r="N3952" s="18">
        <f>YEAR(M3952)</f>
        <v>2016</v>
      </c>
      <c r="O3952" s="18">
        <f xml:space="preserve"> ROUND((J3952-L3952)/86400, 0)</f>
        <v>29</v>
      </c>
      <c r="P3952" t="b">
        <v>0</v>
      </c>
      <c r="Q3952">
        <v>1</v>
      </c>
      <c r="R3952" s="14">
        <f>IFERROR(ROUND(E3952/Q3952,2), "N/A")</f>
        <v>25</v>
      </c>
      <c r="S3952" t="b">
        <v>0</v>
      </c>
      <c r="T3952" t="s">
        <v>8275</v>
      </c>
      <c r="U3952" t="s">
        <v>8276</v>
      </c>
    </row>
    <row r="3953" spans="1:21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s="12">
        <f>ROUND(E3953/D3953, 0)</f>
        <v>0</v>
      </c>
      <c r="G3953" t="s">
        <v>8220</v>
      </c>
      <c r="H3953" t="s">
        <v>8240</v>
      </c>
      <c r="I3953" t="s">
        <v>8248</v>
      </c>
      <c r="J3953">
        <v>1462301342</v>
      </c>
      <c r="K3953" s="9">
        <f>(J3953/86400) + DATE(1970,1,1)</f>
        <v>42493.784050925926</v>
      </c>
      <c r="L3953">
        <v>1457120942</v>
      </c>
      <c r="M3953" s="9">
        <f>(L3953/86400) + DATE(1970,1,1)</f>
        <v>42433.825717592597</v>
      </c>
      <c r="N3953" s="18">
        <f>YEAR(M3953)</f>
        <v>2016</v>
      </c>
      <c r="O3953" s="18">
        <f xml:space="preserve"> ROUND((J3953-L3953)/86400, 0)</f>
        <v>60</v>
      </c>
      <c r="P3953" t="b">
        <v>0</v>
      </c>
      <c r="Q3953">
        <v>1</v>
      </c>
      <c r="R3953" s="14">
        <f>IFERROR(ROUND(E3953/Q3953,2), "N/A")</f>
        <v>1</v>
      </c>
      <c r="S3953" t="b">
        <v>0</v>
      </c>
      <c r="T3953" t="s">
        <v>8275</v>
      </c>
      <c r="U3953" t="s">
        <v>8276</v>
      </c>
    </row>
    <row r="3954" spans="1:21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s="12">
        <f>ROUND(E3954/D3954, 0)</f>
        <v>0</v>
      </c>
      <c r="G3954" t="s">
        <v>8220</v>
      </c>
      <c r="H3954" t="s">
        <v>8223</v>
      </c>
      <c r="I3954" t="s">
        <v>8245</v>
      </c>
      <c r="J3954">
        <v>1445885890</v>
      </c>
      <c r="K3954" s="9">
        <f>(J3954/86400) + DATE(1970,1,1)</f>
        <v>42303.790393518517</v>
      </c>
      <c r="L3954">
        <v>1440701890</v>
      </c>
      <c r="M3954" s="9">
        <f>(L3954/86400) + DATE(1970,1,1)</f>
        <v>42243.790393518517</v>
      </c>
      <c r="N3954" s="18">
        <f>YEAR(M3954)</f>
        <v>2015</v>
      </c>
      <c r="O3954" s="18">
        <f xml:space="preserve"> ROUND((J3954-L3954)/86400, 0)</f>
        <v>60</v>
      </c>
      <c r="P3954" t="b">
        <v>0</v>
      </c>
      <c r="Q3954">
        <v>1</v>
      </c>
      <c r="R3954" s="14">
        <f>IFERROR(ROUND(E3954/Q3954,2), "N/A")</f>
        <v>25</v>
      </c>
      <c r="S3954" t="b">
        <v>0</v>
      </c>
      <c r="T3954" t="s">
        <v>8275</v>
      </c>
      <c r="U3954" t="s">
        <v>8276</v>
      </c>
    </row>
    <row r="3955" spans="1:21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s="12">
        <f>ROUND(E3955/D3955, 0)</f>
        <v>0</v>
      </c>
      <c r="G3955" t="s">
        <v>8220</v>
      </c>
      <c r="H3955" t="s">
        <v>8223</v>
      </c>
      <c r="I3955" t="s">
        <v>8245</v>
      </c>
      <c r="J3955">
        <v>1469834940</v>
      </c>
      <c r="K3955" s="9">
        <f>(J3955/86400) + DATE(1970,1,1)</f>
        <v>42580.978472222225</v>
      </c>
      <c r="L3955">
        <v>1467162586</v>
      </c>
      <c r="M3955" s="9">
        <f>(L3955/86400) + DATE(1970,1,1)</f>
        <v>42550.048449074078</v>
      </c>
      <c r="N3955" s="18">
        <f>YEAR(M3955)</f>
        <v>2016</v>
      </c>
      <c r="O3955" s="18">
        <f xml:space="preserve"> ROUND((J3955-L3955)/86400, 0)</f>
        <v>31</v>
      </c>
      <c r="P3955" t="b">
        <v>0</v>
      </c>
      <c r="Q3955">
        <v>0</v>
      </c>
      <c r="R3955" s="14" t="str">
        <f>IFERROR(ROUND(E3955/Q3955,2), "N/A")</f>
        <v>N/A</v>
      </c>
      <c r="S3955" t="b">
        <v>0</v>
      </c>
      <c r="T3955" t="s">
        <v>8275</v>
      </c>
      <c r="U3955" t="s">
        <v>8276</v>
      </c>
    </row>
    <row r="3956" spans="1:21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s="12">
        <f>ROUND(E3956/D3956, 0)</f>
        <v>0</v>
      </c>
      <c r="G3956" t="s">
        <v>8220</v>
      </c>
      <c r="H3956" t="s">
        <v>8228</v>
      </c>
      <c r="I3956" t="s">
        <v>8250</v>
      </c>
      <c r="J3956">
        <v>1405352264</v>
      </c>
      <c r="K3956" s="9">
        <f>(J3956/86400) + DATE(1970,1,1)</f>
        <v>41834.651203703703</v>
      </c>
      <c r="L3956">
        <v>1400168264</v>
      </c>
      <c r="M3956" s="9">
        <f>(L3956/86400) + DATE(1970,1,1)</f>
        <v>41774.651203703703</v>
      </c>
      <c r="N3956" s="18">
        <f>YEAR(M3956)</f>
        <v>2014</v>
      </c>
      <c r="O3956" s="18">
        <f xml:space="preserve"> ROUND((J3956-L3956)/86400, 0)</f>
        <v>60</v>
      </c>
      <c r="P3956" t="b">
        <v>0</v>
      </c>
      <c r="Q3956">
        <v>0</v>
      </c>
      <c r="R3956" s="14" t="str">
        <f>IFERROR(ROUND(E3956/Q3956,2), "N/A")</f>
        <v>N/A</v>
      </c>
      <c r="S3956" t="b">
        <v>0</v>
      </c>
      <c r="T3956" t="s">
        <v>8275</v>
      </c>
      <c r="U3956" t="s">
        <v>8276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s="12">
        <f>ROUND(E3957/D3957, 0)</f>
        <v>0</v>
      </c>
      <c r="G3957" t="s">
        <v>8220</v>
      </c>
      <c r="H3957" t="s">
        <v>8223</v>
      </c>
      <c r="I3957" t="s">
        <v>8245</v>
      </c>
      <c r="J3957">
        <v>1448745741</v>
      </c>
      <c r="K3957" s="9">
        <f>(J3957/86400) + DATE(1970,1,1)</f>
        <v>42336.890520833331</v>
      </c>
      <c r="L3957">
        <v>1446150141</v>
      </c>
      <c r="M3957" s="9">
        <f>(L3957/86400) + DATE(1970,1,1)</f>
        <v>42306.848854166667</v>
      </c>
      <c r="N3957" s="18">
        <f>YEAR(M3957)</f>
        <v>2015</v>
      </c>
      <c r="O3957" s="18">
        <f xml:space="preserve"> ROUND((J3957-L3957)/86400, 0)</f>
        <v>30</v>
      </c>
      <c r="P3957" t="b">
        <v>0</v>
      </c>
      <c r="Q3957">
        <v>8</v>
      </c>
      <c r="R3957" s="14">
        <f>IFERROR(ROUND(E3957/Q3957,2), "N/A")</f>
        <v>53.13</v>
      </c>
      <c r="S3957" t="b">
        <v>0</v>
      </c>
      <c r="T3957" t="s">
        <v>8275</v>
      </c>
      <c r="U3957" t="s">
        <v>8276</v>
      </c>
    </row>
    <row r="3958" spans="1:21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s="12">
        <f>ROUND(E3958/D3958, 0)</f>
        <v>0</v>
      </c>
      <c r="G3958" t="s">
        <v>8220</v>
      </c>
      <c r="H3958" t="s">
        <v>8223</v>
      </c>
      <c r="I3958" t="s">
        <v>8245</v>
      </c>
      <c r="J3958">
        <v>1461543600</v>
      </c>
      <c r="K3958" s="9">
        <f>(J3958/86400) + DATE(1970,1,1)</f>
        <v>42485.013888888891</v>
      </c>
      <c r="L3958">
        <v>1459203727</v>
      </c>
      <c r="M3958" s="9">
        <f>(L3958/86400) + DATE(1970,1,1)</f>
        <v>42457.932025462964</v>
      </c>
      <c r="N3958" s="18">
        <f>YEAR(M3958)</f>
        <v>2016</v>
      </c>
      <c r="O3958" s="18">
        <f xml:space="preserve"> ROUND((J3958-L3958)/86400, 0)</f>
        <v>27</v>
      </c>
      <c r="P3958" t="b">
        <v>0</v>
      </c>
      <c r="Q3958">
        <v>0</v>
      </c>
      <c r="R3958" s="14" t="str">
        <f>IFERROR(ROUND(E3958/Q3958,2), "N/A")</f>
        <v>N/A</v>
      </c>
      <c r="S3958" t="b">
        <v>0</v>
      </c>
      <c r="T3958" t="s">
        <v>8275</v>
      </c>
      <c r="U3958" t="s">
        <v>8276</v>
      </c>
    </row>
    <row r="3959" spans="1:21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s="12">
        <f>ROUND(E3959/D3959, 0)</f>
        <v>0</v>
      </c>
      <c r="G3959" t="s">
        <v>8220</v>
      </c>
      <c r="H3959" t="s">
        <v>8223</v>
      </c>
      <c r="I3959" t="s">
        <v>8245</v>
      </c>
      <c r="J3959">
        <v>1468020354</v>
      </c>
      <c r="K3959" s="9">
        <f>(J3959/86400) + DATE(1970,1,1)</f>
        <v>42559.976319444446</v>
      </c>
      <c r="L3959">
        <v>1464045954</v>
      </c>
      <c r="M3959" s="9">
        <f>(L3959/86400) + DATE(1970,1,1)</f>
        <v>42513.976319444446</v>
      </c>
      <c r="N3959" s="18">
        <f>YEAR(M3959)</f>
        <v>2016</v>
      </c>
      <c r="O3959" s="18">
        <f xml:space="preserve"> ROUND((J3959-L3959)/86400, 0)</f>
        <v>46</v>
      </c>
      <c r="P3959" t="b">
        <v>0</v>
      </c>
      <c r="Q3959">
        <v>1</v>
      </c>
      <c r="R3959" s="14">
        <f>IFERROR(ROUND(E3959/Q3959,2), "N/A")</f>
        <v>7</v>
      </c>
      <c r="S3959" t="b">
        <v>0</v>
      </c>
      <c r="T3959" t="s">
        <v>8275</v>
      </c>
      <c r="U3959" t="s">
        <v>8276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s="12">
        <f>ROUND(E3960/D3960, 0)</f>
        <v>0</v>
      </c>
      <c r="G3960" t="s">
        <v>8220</v>
      </c>
      <c r="H3960" t="s">
        <v>8223</v>
      </c>
      <c r="I3960" t="s">
        <v>8245</v>
      </c>
      <c r="J3960">
        <v>1406988000</v>
      </c>
      <c r="K3960" s="9">
        <f>(J3960/86400) + DATE(1970,1,1)</f>
        <v>41853.583333333336</v>
      </c>
      <c r="L3960">
        <v>1403822912</v>
      </c>
      <c r="M3960" s="9">
        <f>(L3960/86400) + DATE(1970,1,1)</f>
        <v>41816.950370370367</v>
      </c>
      <c r="N3960" s="18">
        <f>YEAR(M3960)</f>
        <v>2014</v>
      </c>
      <c r="O3960" s="18">
        <f xml:space="preserve"> ROUND((J3960-L3960)/86400, 0)</f>
        <v>37</v>
      </c>
      <c r="P3960" t="b">
        <v>0</v>
      </c>
      <c r="Q3960">
        <v>16</v>
      </c>
      <c r="R3960" s="14">
        <f>IFERROR(ROUND(E3960/Q3960,2), "N/A")</f>
        <v>40.06</v>
      </c>
      <c r="S3960" t="b">
        <v>0</v>
      </c>
      <c r="T3960" t="s">
        <v>8275</v>
      </c>
      <c r="U3960" t="s">
        <v>8276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s="12">
        <f>ROUND(E3961/D3961, 0)</f>
        <v>0</v>
      </c>
      <c r="G3961" t="s">
        <v>8220</v>
      </c>
      <c r="H3961" t="s">
        <v>8223</v>
      </c>
      <c r="I3961" t="s">
        <v>8245</v>
      </c>
      <c r="J3961">
        <v>1411930556</v>
      </c>
      <c r="K3961" s="9">
        <f>(J3961/86400) + DATE(1970,1,1)</f>
        <v>41910.788842592592</v>
      </c>
      <c r="L3961">
        <v>1409338556</v>
      </c>
      <c r="M3961" s="9">
        <f>(L3961/86400) + DATE(1970,1,1)</f>
        <v>41880.788842592592</v>
      </c>
      <c r="N3961" s="18">
        <f>YEAR(M3961)</f>
        <v>2014</v>
      </c>
      <c r="O3961" s="18">
        <f xml:space="preserve"> ROUND((J3961-L3961)/86400, 0)</f>
        <v>30</v>
      </c>
      <c r="P3961" t="b">
        <v>0</v>
      </c>
      <c r="Q3961">
        <v>12</v>
      </c>
      <c r="R3961" s="14">
        <f>IFERROR(ROUND(E3961/Q3961,2), "N/A")</f>
        <v>24.33</v>
      </c>
      <c r="S3961" t="b">
        <v>0</v>
      </c>
      <c r="T3961" t="s">
        <v>8275</v>
      </c>
      <c r="U3961" t="s">
        <v>8276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s="12">
        <f>ROUND(E3962/D3962, 0)</f>
        <v>0</v>
      </c>
      <c r="G3962" t="s">
        <v>8220</v>
      </c>
      <c r="H3962" t="s">
        <v>8223</v>
      </c>
      <c r="I3962" t="s">
        <v>8245</v>
      </c>
      <c r="J3962">
        <v>1451852256</v>
      </c>
      <c r="K3962" s="9">
        <f>(J3962/86400) + DATE(1970,1,1)</f>
        <v>42372.845555555556</v>
      </c>
      <c r="L3962">
        <v>1449260256</v>
      </c>
      <c r="M3962" s="9">
        <f>(L3962/86400) + DATE(1970,1,1)</f>
        <v>42342.845555555556</v>
      </c>
      <c r="N3962" s="18">
        <f>YEAR(M3962)</f>
        <v>2015</v>
      </c>
      <c r="O3962" s="18">
        <f xml:space="preserve"> ROUND((J3962-L3962)/86400, 0)</f>
        <v>30</v>
      </c>
      <c r="P3962" t="b">
        <v>0</v>
      </c>
      <c r="Q3962">
        <v>4</v>
      </c>
      <c r="R3962" s="14">
        <f>IFERROR(ROUND(E3962/Q3962,2), "N/A")</f>
        <v>11.25</v>
      </c>
      <c r="S3962" t="b">
        <v>0</v>
      </c>
      <c r="T3962" t="s">
        <v>8275</v>
      </c>
      <c r="U3962" t="s">
        <v>8276</v>
      </c>
    </row>
    <row r="3963" spans="1:21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s="12">
        <f>ROUND(E3963/D3963, 0)</f>
        <v>0</v>
      </c>
      <c r="G3963" t="s">
        <v>8220</v>
      </c>
      <c r="H3963" t="s">
        <v>8224</v>
      </c>
      <c r="I3963" t="s">
        <v>8246</v>
      </c>
      <c r="J3963">
        <v>1399584210</v>
      </c>
      <c r="K3963" s="9">
        <f>(J3963/86400) + DATE(1970,1,1)</f>
        <v>41767.891319444447</v>
      </c>
      <c r="L3963">
        <v>1397683410</v>
      </c>
      <c r="M3963" s="9">
        <f>(L3963/86400) + DATE(1970,1,1)</f>
        <v>41745.891319444447</v>
      </c>
      <c r="N3963" s="18">
        <f>YEAR(M3963)</f>
        <v>2014</v>
      </c>
      <c r="O3963" s="18">
        <f xml:space="preserve"> ROUND((J3963-L3963)/86400, 0)</f>
        <v>22</v>
      </c>
      <c r="P3963" t="b">
        <v>0</v>
      </c>
      <c r="Q3963">
        <v>2</v>
      </c>
      <c r="R3963" s="14">
        <f>IFERROR(ROUND(E3963/Q3963,2), "N/A")</f>
        <v>10.5</v>
      </c>
      <c r="S3963" t="b">
        <v>0</v>
      </c>
      <c r="T3963" t="s">
        <v>8275</v>
      </c>
      <c r="U3963" t="s">
        <v>8276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s="12">
        <f>ROUND(E3964/D3964, 0)</f>
        <v>0</v>
      </c>
      <c r="G3964" t="s">
        <v>8220</v>
      </c>
      <c r="H3964" t="s">
        <v>8224</v>
      </c>
      <c r="I3964" t="s">
        <v>8246</v>
      </c>
      <c r="J3964">
        <v>1448722494</v>
      </c>
      <c r="K3964" s="9">
        <f>(J3964/86400) + DATE(1970,1,1)</f>
        <v>42336.621458333335</v>
      </c>
      <c r="L3964">
        <v>1446562494</v>
      </c>
      <c r="M3964" s="9">
        <f>(L3964/86400) + DATE(1970,1,1)</f>
        <v>42311.621458333335</v>
      </c>
      <c r="N3964" s="18">
        <f>YEAR(M3964)</f>
        <v>2015</v>
      </c>
      <c r="O3964" s="18">
        <f xml:space="preserve"> ROUND((J3964-L3964)/86400, 0)</f>
        <v>25</v>
      </c>
      <c r="P3964" t="b">
        <v>0</v>
      </c>
      <c r="Q3964">
        <v>3</v>
      </c>
      <c r="R3964" s="14">
        <f>IFERROR(ROUND(E3964/Q3964,2), "N/A")</f>
        <v>15</v>
      </c>
      <c r="S3964" t="b">
        <v>0</v>
      </c>
      <c r="T3964" t="s">
        <v>8275</v>
      </c>
      <c r="U3964" t="s">
        <v>8276</v>
      </c>
    </row>
    <row r="3965" spans="1:21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s="12">
        <f>ROUND(E3965/D3965, 0)</f>
        <v>0</v>
      </c>
      <c r="G3965" t="s">
        <v>8220</v>
      </c>
      <c r="H3965" t="s">
        <v>8228</v>
      </c>
      <c r="I3965" t="s">
        <v>8250</v>
      </c>
      <c r="J3965">
        <v>1447821717</v>
      </c>
      <c r="K3965" s="9">
        <f>(J3965/86400) + DATE(1970,1,1)</f>
        <v>42326.195798611108</v>
      </c>
      <c r="L3965">
        <v>1445226117</v>
      </c>
      <c r="M3965" s="9">
        <f>(L3965/86400) + DATE(1970,1,1)</f>
        <v>42296.154131944444</v>
      </c>
      <c r="N3965" s="18">
        <f>YEAR(M3965)</f>
        <v>2015</v>
      </c>
      <c r="O3965" s="18">
        <f xml:space="preserve"> ROUND((J3965-L3965)/86400, 0)</f>
        <v>30</v>
      </c>
      <c r="P3965" t="b">
        <v>0</v>
      </c>
      <c r="Q3965">
        <v>0</v>
      </c>
      <c r="R3965" s="14" t="str">
        <f>IFERROR(ROUND(E3965/Q3965,2), "N/A")</f>
        <v>N/A</v>
      </c>
      <c r="S3965" t="b">
        <v>0</v>
      </c>
      <c r="T3965" t="s">
        <v>8275</v>
      </c>
      <c r="U3965" t="s">
        <v>8276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s="12">
        <f>ROUND(E3966/D3966, 0)</f>
        <v>0</v>
      </c>
      <c r="G3966" t="s">
        <v>8220</v>
      </c>
      <c r="H3966" t="s">
        <v>8223</v>
      </c>
      <c r="I3966" t="s">
        <v>8245</v>
      </c>
      <c r="J3966">
        <v>1429460386</v>
      </c>
      <c r="K3966" s="9">
        <f>(J3966/86400) + DATE(1970,1,1)</f>
        <v>42113.680393518516</v>
      </c>
      <c r="L3966">
        <v>1424279986</v>
      </c>
      <c r="M3966" s="9">
        <f>(L3966/86400) + DATE(1970,1,1)</f>
        <v>42053.722060185188</v>
      </c>
      <c r="N3966" s="18">
        <f>YEAR(M3966)</f>
        <v>2015</v>
      </c>
      <c r="O3966" s="18">
        <f xml:space="preserve"> ROUND((J3966-L3966)/86400, 0)</f>
        <v>60</v>
      </c>
      <c r="P3966" t="b">
        <v>0</v>
      </c>
      <c r="Q3966">
        <v>3</v>
      </c>
      <c r="R3966" s="14">
        <f>IFERROR(ROUND(E3966/Q3966,2), "N/A")</f>
        <v>42</v>
      </c>
      <c r="S3966" t="b">
        <v>0</v>
      </c>
      <c r="T3966" t="s">
        <v>8275</v>
      </c>
      <c r="U3966" t="s">
        <v>8276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s="12">
        <f>ROUND(E3967/D3967, 0)</f>
        <v>0</v>
      </c>
      <c r="G3967" t="s">
        <v>8220</v>
      </c>
      <c r="H3967" t="s">
        <v>8223</v>
      </c>
      <c r="I3967" t="s">
        <v>8245</v>
      </c>
      <c r="J3967">
        <v>1460608780</v>
      </c>
      <c r="K3967" s="9">
        <f>(J3967/86400) + DATE(1970,1,1)</f>
        <v>42474.194212962961</v>
      </c>
      <c r="L3967">
        <v>1455428380</v>
      </c>
      <c r="M3967" s="9">
        <f>(L3967/86400) + DATE(1970,1,1)</f>
        <v>42414.235879629632</v>
      </c>
      <c r="N3967" s="18">
        <f>YEAR(M3967)</f>
        <v>2016</v>
      </c>
      <c r="O3967" s="18">
        <f xml:space="preserve"> ROUND((J3967-L3967)/86400, 0)</f>
        <v>60</v>
      </c>
      <c r="P3967" t="b">
        <v>0</v>
      </c>
      <c r="Q3967">
        <v>4</v>
      </c>
      <c r="R3967" s="14">
        <f>IFERROR(ROUND(E3967/Q3967,2), "N/A")</f>
        <v>71.25</v>
      </c>
      <c r="S3967" t="b">
        <v>0</v>
      </c>
      <c r="T3967" t="s">
        <v>8275</v>
      </c>
      <c r="U3967" t="s">
        <v>8276</v>
      </c>
    </row>
    <row r="3968" spans="1:21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s="12">
        <f>ROUND(E3968/D3968, 0)</f>
        <v>0</v>
      </c>
      <c r="G3968" t="s">
        <v>8220</v>
      </c>
      <c r="H3968" t="s">
        <v>8223</v>
      </c>
      <c r="I3968" t="s">
        <v>8245</v>
      </c>
      <c r="J3968">
        <v>1406170740</v>
      </c>
      <c r="K3968" s="9">
        <f>(J3968/86400) + DATE(1970,1,1)</f>
        <v>41844.124305555553</v>
      </c>
      <c r="L3968">
        <v>1402506278</v>
      </c>
      <c r="M3968" s="9">
        <f>(L3968/86400) + DATE(1970,1,1)</f>
        <v>41801.711550925924</v>
      </c>
      <c r="N3968" s="18">
        <f>YEAR(M3968)</f>
        <v>2014</v>
      </c>
      <c r="O3968" s="18">
        <f xml:space="preserve"> ROUND((J3968-L3968)/86400, 0)</f>
        <v>42</v>
      </c>
      <c r="P3968" t="b">
        <v>0</v>
      </c>
      <c r="Q3968">
        <v>2</v>
      </c>
      <c r="R3968" s="14">
        <f>IFERROR(ROUND(E3968/Q3968,2), "N/A")</f>
        <v>22.5</v>
      </c>
      <c r="S3968" t="b">
        <v>0</v>
      </c>
      <c r="T3968" t="s">
        <v>8275</v>
      </c>
      <c r="U3968" t="s">
        <v>8276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s="12">
        <f>ROUND(E3969/D3969, 0)</f>
        <v>0</v>
      </c>
      <c r="G3969" t="s">
        <v>8220</v>
      </c>
      <c r="H3969" t="s">
        <v>8223</v>
      </c>
      <c r="I3969" t="s">
        <v>8245</v>
      </c>
      <c r="J3969">
        <v>1488783507</v>
      </c>
      <c r="K3969" s="9">
        <f>(J3969/86400) + DATE(1970,1,1)</f>
        <v>42800.290590277778</v>
      </c>
      <c r="L3969">
        <v>1486191507</v>
      </c>
      <c r="M3969" s="9">
        <f>(L3969/86400) + DATE(1970,1,1)</f>
        <v>42770.290590277778</v>
      </c>
      <c r="N3969" s="18">
        <f>YEAR(M3969)</f>
        <v>2017</v>
      </c>
      <c r="O3969" s="18">
        <f xml:space="preserve"> ROUND((J3969-L3969)/86400, 0)</f>
        <v>30</v>
      </c>
      <c r="P3969" t="b">
        <v>0</v>
      </c>
      <c r="Q3969">
        <v>10</v>
      </c>
      <c r="R3969" s="14">
        <f>IFERROR(ROUND(E3969/Q3969,2), "N/A")</f>
        <v>41</v>
      </c>
      <c r="S3969" t="b">
        <v>0</v>
      </c>
      <c r="T3969" t="s">
        <v>8275</v>
      </c>
      <c r="U3969" t="s">
        <v>8276</v>
      </c>
    </row>
    <row r="3970" spans="1:21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s="12">
        <f>ROUND(E3970/D3970, 0)</f>
        <v>0</v>
      </c>
      <c r="G3970" t="s">
        <v>8220</v>
      </c>
      <c r="H3970" t="s">
        <v>8223</v>
      </c>
      <c r="I3970" t="s">
        <v>8245</v>
      </c>
      <c r="J3970">
        <v>1463945673</v>
      </c>
      <c r="K3970" s="9">
        <f>(J3970/86400) + DATE(1970,1,1)</f>
        <v>42512.815659722226</v>
      </c>
      <c r="L3970">
        <v>1458761673</v>
      </c>
      <c r="M3970" s="9">
        <f>(L3970/86400) + DATE(1970,1,1)</f>
        <v>42452.815659722226</v>
      </c>
      <c r="N3970" s="18">
        <f>YEAR(M3970)</f>
        <v>2016</v>
      </c>
      <c r="O3970" s="18">
        <f xml:space="preserve"> ROUND((J3970-L3970)/86400, 0)</f>
        <v>60</v>
      </c>
      <c r="P3970" t="b">
        <v>0</v>
      </c>
      <c r="Q3970">
        <v>11</v>
      </c>
      <c r="R3970" s="14">
        <f>IFERROR(ROUND(E3970/Q3970,2), "N/A")</f>
        <v>47.91</v>
      </c>
      <c r="S3970" t="b">
        <v>0</v>
      </c>
      <c r="T3970" t="s">
        <v>8275</v>
      </c>
      <c r="U3970" t="s">
        <v>8276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s="12">
        <f>ROUND(E3971/D3971, 0)</f>
        <v>0</v>
      </c>
      <c r="G3971" t="s">
        <v>8220</v>
      </c>
      <c r="H3971" t="s">
        <v>8223</v>
      </c>
      <c r="I3971" t="s">
        <v>8245</v>
      </c>
      <c r="J3971">
        <v>1472442900</v>
      </c>
      <c r="K3971" s="9">
        <f>(J3971/86400) + DATE(1970,1,1)</f>
        <v>42611.163194444445</v>
      </c>
      <c r="L3971">
        <v>1471638646</v>
      </c>
      <c r="M3971" s="9">
        <f>(L3971/86400) + DATE(1970,1,1)</f>
        <v>42601.854699074072</v>
      </c>
      <c r="N3971" s="18">
        <f>YEAR(M3971)</f>
        <v>2016</v>
      </c>
      <c r="O3971" s="18">
        <f xml:space="preserve"> ROUND((J3971-L3971)/86400, 0)</f>
        <v>9</v>
      </c>
      <c r="P3971" t="b">
        <v>0</v>
      </c>
      <c r="Q3971">
        <v>6</v>
      </c>
      <c r="R3971" s="14">
        <f>IFERROR(ROUND(E3971/Q3971,2), "N/A")</f>
        <v>35.17</v>
      </c>
      <c r="S3971" t="b">
        <v>0</v>
      </c>
      <c r="T3971" t="s">
        <v>8275</v>
      </c>
      <c r="U3971" t="s">
        <v>8276</v>
      </c>
    </row>
    <row r="3972" spans="1:21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s="12">
        <f>ROUND(E3972/D3972, 0)</f>
        <v>0</v>
      </c>
      <c r="G3972" t="s">
        <v>8220</v>
      </c>
      <c r="H3972" t="s">
        <v>8223</v>
      </c>
      <c r="I3972" t="s">
        <v>8245</v>
      </c>
      <c r="J3972">
        <v>1460925811</v>
      </c>
      <c r="K3972" s="9">
        <f>(J3972/86400) + DATE(1970,1,1)</f>
        <v>42477.863553240742</v>
      </c>
      <c r="L3972">
        <v>1458333811</v>
      </c>
      <c r="M3972" s="9">
        <f>(L3972/86400) + DATE(1970,1,1)</f>
        <v>42447.863553240742</v>
      </c>
      <c r="N3972" s="18">
        <f>YEAR(M3972)</f>
        <v>2016</v>
      </c>
      <c r="O3972" s="18">
        <f xml:space="preserve"> ROUND((J3972-L3972)/86400, 0)</f>
        <v>30</v>
      </c>
      <c r="P3972" t="b">
        <v>0</v>
      </c>
      <c r="Q3972">
        <v>2</v>
      </c>
      <c r="R3972" s="14">
        <f>IFERROR(ROUND(E3972/Q3972,2), "N/A")</f>
        <v>5.5</v>
      </c>
      <c r="S3972" t="b">
        <v>0</v>
      </c>
      <c r="T3972" t="s">
        <v>8275</v>
      </c>
      <c r="U3972" t="s">
        <v>8276</v>
      </c>
    </row>
    <row r="3973" spans="1:21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s="12">
        <f>ROUND(E3973/D3973, 0)</f>
        <v>0</v>
      </c>
      <c r="G3973" t="s">
        <v>8220</v>
      </c>
      <c r="H3973" t="s">
        <v>8223</v>
      </c>
      <c r="I3973" t="s">
        <v>8245</v>
      </c>
      <c r="J3973">
        <v>1405947126</v>
      </c>
      <c r="K3973" s="9">
        <f>(J3973/86400) + DATE(1970,1,1)</f>
        <v>41841.536180555559</v>
      </c>
      <c r="L3973">
        <v>1403355126</v>
      </c>
      <c r="M3973" s="9">
        <f>(L3973/86400) + DATE(1970,1,1)</f>
        <v>41811.536180555559</v>
      </c>
      <c r="N3973" s="18">
        <f>YEAR(M3973)</f>
        <v>2014</v>
      </c>
      <c r="O3973" s="18">
        <f xml:space="preserve"> ROUND((J3973-L3973)/86400, 0)</f>
        <v>30</v>
      </c>
      <c r="P3973" t="b">
        <v>0</v>
      </c>
      <c r="Q3973">
        <v>6</v>
      </c>
      <c r="R3973" s="14">
        <f>IFERROR(ROUND(E3973/Q3973,2), "N/A")</f>
        <v>22.67</v>
      </c>
      <c r="S3973" t="b">
        <v>0</v>
      </c>
      <c r="T3973" t="s">
        <v>8275</v>
      </c>
      <c r="U3973" t="s">
        <v>8276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s="12">
        <f>ROUND(E3974/D3974, 0)</f>
        <v>0</v>
      </c>
      <c r="G3974" t="s">
        <v>8220</v>
      </c>
      <c r="H3974" t="s">
        <v>8223</v>
      </c>
      <c r="I3974" t="s">
        <v>8245</v>
      </c>
      <c r="J3974">
        <v>1423186634</v>
      </c>
      <c r="K3974" s="9">
        <f>(J3974/86400) + DATE(1970,1,1)</f>
        <v>42041.067523148144</v>
      </c>
      <c r="L3974">
        <v>1418002634</v>
      </c>
      <c r="M3974" s="9">
        <f>(L3974/86400) + DATE(1970,1,1)</f>
        <v>41981.067523148144</v>
      </c>
      <c r="N3974" s="18">
        <f>YEAR(M3974)</f>
        <v>2014</v>
      </c>
      <c r="O3974" s="18">
        <f xml:space="preserve"> ROUND((J3974-L3974)/86400, 0)</f>
        <v>60</v>
      </c>
      <c r="P3974" t="b">
        <v>0</v>
      </c>
      <c r="Q3974">
        <v>8</v>
      </c>
      <c r="R3974" s="14">
        <f>IFERROR(ROUND(E3974/Q3974,2), "N/A")</f>
        <v>26.38</v>
      </c>
      <c r="S3974" t="b">
        <v>0</v>
      </c>
      <c r="T3974" t="s">
        <v>8275</v>
      </c>
      <c r="U3974" t="s">
        <v>8276</v>
      </c>
    </row>
    <row r="3975" spans="1:21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s="12">
        <f>ROUND(E3975/D3975, 0)</f>
        <v>1</v>
      </c>
      <c r="G3975" t="s">
        <v>8220</v>
      </c>
      <c r="H3975" t="s">
        <v>8223</v>
      </c>
      <c r="I3975" t="s">
        <v>8245</v>
      </c>
      <c r="J3975">
        <v>1462766400</v>
      </c>
      <c r="K3975" s="9">
        <f>(J3975/86400) + DATE(1970,1,1)</f>
        <v>42499.166666666672</v>
      </c>
      <c r="L3975">
        <v>1460219110</v>
      </c>
      <c r="M3975" s="9">
        <f>(L3975/86400) + DATE(1970,1,1)</f>
        <v>42469.68414351852</v>
      </c>
      <c r="N3975" s="18">
        <f>YEAR(M3975)</f>
        <v>2016</v>
      </c>
      <c r="O3975" s="18">
        <f xml:space="preserve"> ROUND((J3975-L3975)/86400, 0)</f>
        <v>29</v>
      </c>
      <c r="P3975" t="b">
        <v>0</v>
      </c>
      <c r="Q3975">
        <v>37</v>
      </c>
      <c r="R3975" s="14">
        <f>IFERROR(ROUND(E3975/Q3975,2), "N/A")</f>
        <v>105.54</v>
      </c>
      <c r="S3975" t="b">
        <v>0</v>
      </c>
      <c r="T3975" t="s">
        <v>8275</v>
      </c>
      <c r="U3975" t="s">
        <v>8276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s="12">
        <f>ROUND(E3976/D3976, 0)</f>
        <v>0</v>
      </c>
      <c r="G3976" t="s">
        <v>8220</v>
      </c>
      <c r="H3976" t="s">
        <v>8224</v>
      </c>
      <c r="I3976" t="s">
        <v>8246</v>
      </c>
      <c r="J3976">
        <v>1464872848</v>
      </c>
      <c r="K3976" s="9">
        <f>(J3976/86400) + DATE(1970,1,1)</f>
        <v>42523.546851851846</v>
      </c>
      <c r="L3976">
        <v>1462280848</v>
      </c>
      <c r="M3976" s="9">
        <f>(L3976/86400) + DATE(1970,1,1)</f>
        <v>42493.546851851846</v>
      </c>
      <c r="N3976" s="18">
        <f>YEAR(M3976)</f>
        <v>2016</v>
      </c>
      <c r="O3976" s="18">
        <f xml:space="preserve"> ROUND((J3976-L3976)/86400, 0)</f>
        <v>30</v>
      </c>
      <c r="P3976" t="b">
        <v>0</v>
      </c>
      <c r="Q3976">
        <v>11</v>
      </c>
      <c r="R3976" s="14">
        <f>IFERROR(ROUND(E3976/Q3976,2), "N/A")</f>
        <v>29.09</v>
      </c>
      <c r="S3976" t="b">
        <v>0</v>
      </c>
      <c r="T3976" t="s">
        <v>8275</v>
      </c>
      <c r="U3976" t="s">
        <v>8276</v>
      </c>
    </row>
    <row r="3977" spans="1:21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s="12">
        <f>ROUND(E3977/D3977, 0)</f>
        <v>0</v>
      </c>
      <c r="G3977" t="s">
        <v>8220</v>
      </c>
      <c r="H3977" t="s">
        <v>8223</v>
      </c>
      <c r="I3977" t="s">
        <v>8245</v>
      </c>
      <c r="J3977">
        <v>1468442898</v>
      </c>
      <c r="K3977" s="9">
        <f>(J3977/86400) + DATE(1970,1,1)</f>
        <v>42564.866875</v>
      </c>
      <c r="L3977">
        <v>1465850898</v>
      </c>
      <c r="M3977" s="9">
        <f>(L3977/86400) + DATE(1970,1,1)</f>
        <v>42534.866875</v>
      </c>
      <c r="N3977" s="18">
        <f>YEAR(M3977)</f>
        <v>2016</v>
      </c>
      <c r="O3977" s="18">
        <f xml:space="preserve"> ROUND((J3977-L3977)/86400, 0)</f>
        <v>30</v>
      </c>
      <c r="P3977" t="b">
        <v>0</v>
      </c>
      <c r="Q3977">
        <v>0</v>
      </c>
      <c r="R3977" s="14" t="str">
        <f>IFERROR(ROUND(E3977/Q3977,2), "N/A")</f>
        <v>N/A</v>
      </c>
      <c r="S3977" t="b">
        <v>0</v>
      </c>
      <c r="T3977" t="s">
        <v>8275</v>
      </c>
      <c r="U3977" t="s">
        <v>8276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s="12">
        <f>ROUND(E3978/D3978, 0)</f>
        <v>0</v>
      </c>
      <c r="G3978" t="s">
        <v>8220</v>
      </c>
      <c r="H3978" t="s">
        <v>8223</v>
      </c>
      <c r="I3978" t="s">
        <v>8245</v>
      </c>
      <c r="J3978">
        <v>1406876400</v>
      </c>
      <c r="K3978" s="9">
        <f>(J3978/86400) + DATE(1970,1,1)</f>
        <v>41852.291666666664</v>
      </c>
      <c r="L3978">
        <v>1405024561</v>
      </c>
      <c r="M3978" s="9">
        <f>(L3978/86400) + DATE(1970,1,1)</f>
        <v>41830.858344907407</v>
      </c>
      <c r="N3978" s="18">
        <f>YEAR(M3978)</f>
        <v>2014</v>
      </c>
      <c r="O3978" s="18">
        <f xml:space="preserve"> ROUND((J3978-L3978)/86400, 0)</f>
        <v>21</v>
      </c>
      <c r="P3978" t="b">
        <v>0</v>
      </c>
      <c r="Q3978">
        <v>10</v>
      </c>
      <c r="R3978" s="14">
        <f>IFERROR(ROUND(E3978/Q3978,2), "N/A")</f>
        <v>62</v>
      </c>
      <c r="S3978" t="b">
        <v>0</v>
      </c>
      <c r="T3978" t="s">
        <v>8275</v>
      </c>
      <c r="U3978" t="s">
        <v>8276</v>
      </c>
    </row>
    <row r="3979" spans="1:21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s="12">
        <f>ROUND(E3979/D3979, 0)</f>
        <v>0</v>
      </c>
      <c r="G3979" t="s">
        <v>8220</v>
      </c>
      <c r="H3979" t="s">
        <v>8223</v>
      </c>
      <c r="I3979" t="s">
        <v>8245</v>
      </c>
      <c r="J3979">
        <v>1469213732</v>
      </c>
      <c r="K3979" s="9">
        <f>(J3979/86400) + DATE(1970,1,1)</f>
        <v>42573.788564814815</v>
      </c>
      <c r="L3979">
        <v>1466621732</v>
      </c>
      <c r="M3979" s="9">
        <f>(L3979/86400) + DATE(1970,1,1)</f>
        <v>42543.788564814815</v>
      </c>
      <c r="N3979" s="18">
        <f>YEAR(M3979)</f>
        <v>2016</v>
      </c>
      <c r="O3979" s="18">
        <f xml:space="preserve"> ROUND((J3979-L3979)/86400, 0)</f>
        <v>30</v>
      </c>
      <c r="P3979" t="b">
        <v>0</v>
      </c>
      <c r="Q3979">
        <v>6</v>
      </c>
      <c r="R3979" s="14">
        <f>IFERROR(ROUND(E3979/Q3979,2), "N/A")</f>
        <v>217.5</v>
      </c>
      <c r="S3979" t="b">
        <v>0</v>
      </c>
      <c r="T3979" t="s">
        <v>8275</v>
      </c>
      <c r="U3979" t="s">
        <v>8276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s="12">
        <f>ROUND(E3980/D3980, 0)</f>
        <v>0</v>
      </c>
      <c r="G3980" t="s">
        <v>8220</v>
      </c>
      <c r="H3980" t="s">
        <v>8223</v>
      </c>
      <c r="I3980" t="s">
        <v>8245</v>
      </c>
      <c r="J3980">
        <v>1422717953</v>
      </c>
      <c r="K3980" s="9">
        <f>(J3980/86400) + DATE(1970,1,1)</f>
        <v>42035.642974537041</v>
      </c>
      <c r="L3980">
        <v>1417533953</v>
      </c>
      <c r="M3980" s="9">
        <f>(L3980/86400) + DATE(1970,1,1)</f>
        <v>41975.642974537041</v>
      </c>
      <c r="N3980" s="18">
        <f>YEAR(M3980)</f>
        <v>2014</v>
      </c>
      <c r="O3980" s="18">
        <f xml:space="preserve"> ROUND((J3980-L3980)/86400, 0)</f>
        <v>60</v>
      </c>
      <c r="P3980" t="b">
        <v>0</v>
      </c>
      <c r="Q3980">
        <v>8</v>
      </c>
      <c r="R3980" s="14">
        <f>IFERROR(ROUND(E3980/Q3980,2), "N/A")</f>
        <v>26.75</v>
      </c>
      <c r="S3980" t="b">
        <v>0</v>
      </c>
      <c r="T3980" t="s">
        <v>8275</v>
      </c>
      <c r="U3980" t="s">
        <v>8276</v>
      </c>
    </row>
    <row r="3981" spans="1:21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s="12">
        <f>ROUND(E3981/D3981, 0)</f>
        <v>0</v>
      </c>
      <c r="G3981" t="s">
        <v>8220</v>
      </c>
      <c r="H3981" t="s">
        <v>8224</v>
      </c>
      <c r="I3981" t="s">
        <v>8246</v>
      </c>
      <c r="J3981">
        <v>1427659200</v>
      </c>
      <c r="K3981" s="9">
        <f>(J3981/86400) + DATE(1970,1,1)</f>
        <v>42092.833333333328</v>
      </c>
      <c r="L3981">
        <v>1425678057</v>
      </c>
      <c r="M3981" s="9">
        <f>(L3981/86400) + DATE(1970,1,1)</f>
        <v>42069.903437500005</v>
      </c>
      <c r="N3981" s="18">
        <f>YEAR(M3981)</f>
        <v>2015</v>
      </c>
      <c r="O3981" s="18">
        <f xml:space="preserve"> ROUND((J3981-L3981)/86400, 0)</f>
        <v>23</v>
      </c>
      <c r="P3981" t="b">
        <v>0</v>
      </c>
      <c r="Q3981">
        <v>6</v>
      </c>
      <c r="R3981" s="14">
        <f>IFERROR(ROUND(E3981/Q3981,2), "N/A")</f>
        <v>18.329999999999998</v>
      </c>
      <c r="S3981" t="b">
        <v>0</v>
      </c>
      <c r="T3981" t="s">
        <v>8275</v>
      </c>
      <c r="U3981" t="s">
        <v>8276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s="12">
        <f>ROUND(E3982/D3982, 0)</f>
        <v>0</v>
      </c>
      <c r="G3982" t="s">
        <v>8220</v>
      </c>
      <c r="H3982" t="s">
        <v>8223</v>
      </c>
      <c r="I3982" t="s">
        <v>8245</v>
      </c>
      <c r="J3982">
        <v>1404570147</v>
      </c>
      <c r="K3982" s="9">
        <f>(J3982/86400) + DATE(1970,1,1)</f>
        <v>41825.598923611113</v>
      </c>
      <c r="L3982">
        <v>1401978147</v>
      </c>
      <c r="M3982" s="9">
        <f>(L3982/86400) + DATE(1970,1,1)</f>
        <v>41795.598923611113</v>
      </c>
      <c r="N3982" s="18">
        <f>YEAR(M3982)</f>
        <v>2014</v>
      </c>
      <c r="O3982" s="18">
        <f xml:space="preserve"> ROUND((J3982-L3982)/86400, 0)</f>
        <v>30</v>
      </c>
      <c r="P3982" t="b">
        <v>0</v>
      </c>
      <c r="Q3982">
        <v>7</v>
      </c>
      <c r="R3982" s="14">
        <f>IFERROR(ROUND(E3982/Q3982,2), "N/A")</f>
        <v>64.290000000000006</v>
      </c>
      <c r="S3982" t="b">
        <v>0</v>
      </c>
      <c r="T3982" t="s">
        <v>8275</v>
      </c>
      <c r="U3982" t="s">
        <v>8276</v>
      </c>
    </row>
    <row r="3983" spans="1:21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s="12">
        <f>ROUND(E3983/D3983, 0)</f>
        <v>0</v>
      </c>
      <c r="G3983" t="s">
        <v>8220</v>
      </c>
      <c r="H3983" t="s">
        <v>8223</v>
      </c>
      <c r="I3983" t="s">
        <v>8245</v>
      </c>
      <c r="J3983">
        <v>1468729149</v>
      </c>
      <c r="K3983" s="9">
        <f>(J3983/86400) + DATE(1970,1,1)</f>
        <v>42568.179965277777</v>
      </c>
      <c r="L3983">
        <v>1463545149</v>
      </c>
      <c r="M3983" s="9">
        <f>(L3983/86400) + DATE(1970,1,1)</f>
        <v>42508.179965277777</v>
      </c>
      <c r="N3983" s="18">
        <f>YEAR(M3983)</f>
        <v>2016</v>
      </c>
      <c r="O3983" s="18">
        <f xml:space="preserve"> ROUND((J3983-L3983)/86400, 0)</f>
        <v>60</v>
      </c>
      <c r="P3983" t="b">
        <v>0</v>
      </c>
      <c r="Q3983">
        <v>7</v>
      </c>
      <c r="R3983" s="14">
        <f>IFERROR(ROUND(E3983/Q3983,2), "N/A")</f>
        <v>175</v>
      </c>
      <c r="S3983" t="b">
        <v>0</v>
      </c>
      <c r="T3983" t="s">
        <v>8275</v>
      </c>
      <c r="U3983" t="s">
        <v>8276</v>
      </c>
    </row>
    <row r="3984" spans="1:21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s="12">
        <f>ROUND(E3984/D3984, 0)</f>
        <v>0</v>
      </c>
      <c r="G3984" t="s">
        <v>8220</v>
      </c>
      <c r="H3984" t="s">
        <v>8224</v>
      </c>
      <c r="I3984" t="s">
        <v>8246</v>
      </c>
      <c r="J3984">
        <v>1436297180</v>
      </c>
      <c r="K3984" s="9">
        <f>(J3984/86400) + DATE(1970,1,1)</f>
        <v>42192.809953703705</v>
      </c>
      <c r="L3984">
        <v>1431113180</v>
      </c>
      <c r="M3984" s="9">
        <f>(L3984/86400) + DATE(1970,1,1)</f>
        <v>42132.809953703705</v>
      </c>
      <c r="N3984" s="18">
        <f>YEAR(M3984)</f>
        <v>2015</v>
      </c>
      <c r="O3984" s="18">
        <f xml:space="preserve"> ROUND((J3984-L3984)/86400, 0)</f>
        <v>60</v>
      </c>
      <c r="P3984" t="b">
        <v>0</v>
      </c>
      <c r="Q3984">
        <v>5</v>
      </c>
      <c r="R3984" s="14">
        <f>IFERROR(ROUND(E3984/Q3984,2), "N/A")</f>
        <v>34</v>
      </c>
      <c r="S3984" t="b">
        <v>0</v>
      </c>
      <c r="T3984" t="s">
        <v>8275</v>
      </c>
      <c r="U3984" t="s">
        <v>8276</v>
      </c>
    </row>
    <row r="3985" spans="1:21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s="12">
        <f>ROUND(E3985/D3985, 0)</f>
        <v>0</v>
      </c>
      <c r="G3985" t="s">
        <v>8220</v>
      </c>
      <c r="H3985" t="s">
        <v>8223</v>
      </c>
      <c r="I3985" t="s">
        <v>8245</v>
      </c>
      <c r="J3985">
        <v>1400569140</v>
      </c>
      <c r="K3985" s="9">
        <f>(J3985/86400) + DATE(1970,1,1)</f>
        <v>41779.290972222225</v>
      </c>
      <c r="L3985">
        <v>1397854356</v>
      </c>
      <c r="M3985" s="9">
        <f>(L3985/86400) + DATE(1970,1,1)</f>
        <v>41747.86986111111</v>
      </c>
      <c r="N3985" s="18">
        <f>YEAR(M3985)</f>
        <v>2014</v>
      </c>
      <c r="O3985" s="18">
        <f xml:space="preserve"> ROUND((J3985-L3985)/86400, 0)</f>
        <v>31</v>
      </c>
      <c r="P3985" t="b">
        <v>0</v>
      </c>
      <c r="Q3985">
        <v>46</v>
      </c>
      <c r="R3985" s="14">
        <f>IFERROR(ROUND(E3985/Q3985,2), "N/A")</f>
        <v>84.28</v>
      </c>
      <c r="S3985" t="b">
        <v>0</v>
      </c>
      <c r="T3985" t="s">
        <v>8275</v>
      </c>
      <c r="U3985" t="s">
        <v>8276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s="12">
        <f>ROUND(E3986/D3986, 0)</f>
        <v>0</v>
      </c>
      <c r="G3986" t="s">
        <v>8220</v>
      </c>
      <c r="H3986" t="s">
        <v>8224</v>
      </c>
      <c r="I3986" t="s">
        <v>8246</v>
      </c>
      <c r="J3986">
        <v>1415404800</v>
      </c>
      <c r="K3986" s="9">
        <f>(J3986/86400) + DATE(1970,1,1)</f>
        <v>41951</v>
      </c>
      <c r="L3986">
        <v>1412809644</v>
      </c>
      <c r="M3986" s="9">
        <f>(L3986/86400) + DATE(1970,1,1)</f>
        <v>41920.963472222225</v>
      </c>
      <c r="N3986" s="18">
        <f>YEAR(M3986)</f>
        <v>2014</v>
      </c>
      <c r="O3986" s="18">
        <f xml:space="preserve"> ROUND((J3986-L3986)/86400, 0)</f>
        <v>30</v>
      </c>
      <c r="P3986" t="b">
        <v>0</v>
      </c>
      <c r="Q3986">
        <v>10</v>
      </c>
      <c r="R3986" s="14">
        <f>IFERROR(ROUND(E3986/Q3986,2), "N/A")</f>
        <v>9.5</v>
      </c>
      <c r="S3986" t="b">
        <v>0</v>
      </c>
      <c r="T3986" t="s">
        <v>8275</v>
      </c>
      <c r="U3986" t="s">
        <v>8276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s="12">
        <f>ROUND(E3987/D3987, 0)</f>
        <v>0</v>
      </c>
      <c r="G3987" t="s">
        <v>8220</v>
      </c>
      <c r="H3987" t="s">
        <v>8223</v>
      </c>
      <c r="I3987" t="s">
        <v>8245</v>
      </c>
      <c r="J3987">
        <v>1456002300</v>
      </c>
      <c r="K3987" s="9">
        <f>(J3987/86400) + DATE(1970,1,1)</f>
        <v>42420.878472222219</v>
      </c>
      <c r="L3987">
        <v>1454173120</v>
      </c>
      <c r="M3987" s="9">
        <f>(L3987/86400) + DATE(1970,1,1)</f>
        <v>42399.707407407404</v>
      </c>
      <c r="N3987" s="18">
        <f>YEAR(M3987)</f>
        <v>2016</v>
      </c>
      <c r="O3987" s="18">
        <f xml:space="preserve"> ROUND((J3987-L3987)/86400, 0)</f>
        <v>21</v>
      </c>
      <c r="P3987" t="b">
        <v>0</v>
      </c>
      <c r="Q3987">
        <v>19</v>
      </c>
      <c r="R3987" s="14">
        <f>IFERROR(ROUND(E3987/Q3987,2), "N/A")</f>
        <v>33.74</v>
      </c>
      <c r="S3987" t="b">
        <v>0</v>
      </c>
      <c r="T3987" t="s">
        <v>8275</v>
      </c>
      <c r="U3987" t="s">
        <v>8276</v>
      </c>
    </row>
    <row r="3988" spans="1:21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s="12">
        <f>ROUND(E3988/D3988, 0)</f>
        <v>0</v>
      </c>
      <c r="G3988" t="s">
        <v>8220</v>
      </c>
      <c r="H3988" t="s">
        <v>8224</v>
      </c>
      <c r="I3988" t="s">
        <v>8246</v>
      </c>
      <c r="J3988">
        <v>1462539840</v>
      </c>
      <c r="K3988" s="9">
        <f>(J3988/86400) + DATE(1970,1,1)</f>
        <v>42496.544444444444</v>
      </c>
      <c r="L3988">
        <v>1460034594</v>
      </c>
      <c r="M3988" s="9">
        <f>(L3988/86400) + DATE(1970,1,1)</f>
        <v>42467.548541666663</v>
      </c>
      <c r="N3988" s="18">
        <f>YEAR(M3988)</f>
        <v>2016</v>
      </c>
      <c r="O3988" s="18">
        <f xml:space="preserve"> ROUND((J3988-L3988)/86400, 0)</f>
        <v>29</v>
      </c>
      <c r="P3988" t="b">
        <v>0</v>
      </c>
      <c r="Q3988">
        <v>13</v>
      </c>
      <c r="R3988" s="14">
        <f>IFERROR(ROUND(E3988/Q3988,2), "N/A")</f>
        <v>37.54</v>
      </c>
      <c r="S3988" t="b">
        <v>0</v>
      </c>
      <c r="T3988" t="s">
        <v>8275</v>
      </c>
      <c r="U3988" t="s">
        <v>8276</v>
      </c>
    </row>
    <row r="3989" spans="1:21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s="12">
        <f>ROUND(E3989/D3989, 0)</f>
        <v>0</v>
      </c>
      <c r="G3989" t="s">
        <v>8220</v>
      </c>
      <c r="H3989" t="s">
        <v>8224</v>
      </c>
      <c r="I3989" t="s">
        <v>8246</v>
      </c>
      <c r="J3989">
        <v>1400278290</v>
      </c>
      <c r="K3989" s="9">
        <f>(J3989/86400) + DATE(1970,1,1)</f>
        <v>41775.92465277778</v>
      </c>
      <c r="L3989">
        <v>1399414290</v>
      </c>
      <c r="M3989" s="9">
        <f>(L3989/86400) + DATE(1970,1,1)</f>
        <v>41765.92465277778</v>
      </c>
      <c r="N3989" s="18">
        <f>YEAR(M3989)</f>
        <v>2014</v>
      </c>
      <c r="O3989" s="18">
        <f xml:space="preserve"> ROUND((J3989-L3989)/86400, 0)</f>
        <v>10</v>
      </c>
      <c r="P3989" t="b">
        <v>0</v>
      </c>
      <c r="Q3989">
        <v>13</v>
      </c>
      <c r="R3989" s="14">
        <f>IFERROR(ROUND(E3989/Q3989,2), "N/A")</f>
        <v>11.62</v>
      </c>
      <c r="S3989" t="b">
        <v>0</v>
      </c>
      <c r="T3989" t="s">
        <v>8275</v>
      </c>
      <c r="U3989" t="s">
        <v>8276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s="12">
        <f>ROUND(E3990/D3990, 0)</f>
        <v>0</v>
      </c>
      <c r="G3990" t="s">
        <v>8220</v>
      </c>
      <c r="H3990" t="s">
        <v>8223</v>
      </c>
      <c r="I3990" t="s">
        <v>8245</v>
      </c>
      <c r="J3990">
        <v>1440813413</v>
      </c>
      <c r="K3990" s="9">
        <f>(J3990/86400) + DATE(1970,1,1)</f>
        <v>42245.08116898148</v>
      </c>
      <c r="L3990">
        <v>1439517413</v>
      </c>
      <c r="M3990" s="9">
        <f>(L3990/86400) + DATE(1970,1,1)</f>
        <v>42230.08116898148</v>
      </c>
      <c r="N3990" s="18">
        <f>YEAR(M3990)</f>
        <v>2015</v>
      </c>
      <c r="O3990" s="18">
        <f xml:space="preserve"> ROUND((J3990-L3990)/86400, 0)</f>
        <v>15</v>
      </c>
      <c r="P3990" t="b">
        <v>0</v>
      </c>
      <c r="Q3990">
        <v>4</v>
      </c>
      <c r="R3990" s="14">
        <f>IFERROR(ROUND(E3990/Q3990,2), "N/A")</f>
        <v>8</v>
      </c>
      <c r="S3990" t="b">
        <v>0</v>
      </c>
      <c r="T3990" t="s">
        <v>8275</v>
      </c>
      <c r="U3990" t="s">
        <v>8276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s="12">
        <f>ROUND(E3991/D3991, 0)</f>
        <v>0</v>
      </c>
      <c r="G3991" t="s">
        <v>8220</v>
      </c>
      <c r="H3991" t="s">
        <v>8223</v>
      </c>
      <c r="I3991" t="s">
        <v>8245</v>
      </c>
      <c r="J3991">
        <v>1447009181</v>
      </c>
      <c r="K3991" s="9">
        <f>(J3991/86400) + DATE(1970,1,1)</f>
        <v>42316.791446759264</v>
      </c>
      <c r="L3991">
        <v>1444413581</v>
      </c>
      <c r="M3991" s="9">
        <f>(L3991/86400) + DATE(1970,1,1)</f>
        <v>42286.749780092592</v>
      </c>
      <c r="N3991" s="18">
        <f>YEAR(M3991)</f>
        <v>2015</v>
      </c>
      <c r="O3991" s="18">
        <f xml:space="preserve"> ROUND((J3991-L3991)/86400, 0)</f>
        <v>30</v>
      </c>
      <c r="P3991" t="b">
        <v>0</v>
      </c>
      <c r="Q3991">
        <v>0</v>
      </c>
      <c r="R3991" s="14" t="str">
        <f>IFERROR(ROUND(E3991/Q3991,2), "N/A")</f>
        <v>N/A</v>
      </c>
      <c r="S3991" t="b">
        <v>0</v>
      </c>
      <c r="T3991" t="s">
        <v>8275</v>
      </c>
      <c r="U3991" t="s">
        <v>8276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s="12">
        <f>ROUND(E3992/D3992, 0)</f>
        <v>0</v>
      </c>
      <c r="G3992" t="s">
        <v>8220</v>
      </c>
      <c r="H3992" t="s">
        <v>8224</v>
      </c>
      <c r="I3992" t="s">
        <v>8246</v>
      </c>
      <c r="J3992">
        <v>1456934893</v>
      </c>
      <c r="K3992" s="9">
        <f>(J3992/86400) + DATE(1970,1,1)</f>
        <v>42431.672372685185</v>
      </c>
      <c r="L3992">
        <v>1454342893</v>
      </c>
      <c r="M3992" s="9">
        <f>(L3992/86400) + DATE(1970,1,1)</f>
        <v>42401.672372685185</v>
      </c>
      <c r="N3992" s="18">
        <f>YEAR(M3992)</f>
        <v>2016</v>
      </c>
      <c r="O3992" s="18">
        <f xml:space="preserve"> ROUND((J3992-L3992)/86400, 0)</f>
        <v>30</v>
      </c>
      <c r="P3992" t="b">
        <v>0</v>
      </c>
      <c r="Q3992">
        <v>3</v>
      </c>
      <c r="R3992" s="14">
        <f>IFERROR(ROUND(E3992/Q3992,2), "N/A")</f>
        <v>23</v>
      </c>
      <c r="S3992" t="b">
        <v>0</v>
      </c>
      <c r="T3992" t="s">
        <v>8275</v>
      </c>
      <c r="U3992" t="s">
        <v>8276</v>
      </c>
    </row>
    <row r="3993" spans="1:21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s="12">
        <f>ROUND(E3993/D3993, 0)</f>
        <v>0</v>
      </c>
      <c r="G3993" t="s">
        <v>8220</v>
      </c>
      <c r="H3993" t="s">
        <v>8223</v>
      </c>
      <c r="I3993" t="s">
        <v>8245</v>
      </c>
      <c r="J3993">
        <v>1433086082</v>
      </c>
      <c r="K3993" s="9">
        <f>(J3993/86400) + DATE(1970,1,1)</f>
        <v>42155.644467592589</v>
      </c>
      <c r="L3993">
        <v>1430494082</v>
      </c>
      <c r="M3993" s="9">
        <f>(L3993/86400) + DATE(1970,1,1)</f>
        <v>42125.644467592589</v>
      </c>
      <c r="N3993" s="18">
        <f>YEAR(M3993)</f>
        <v>2015</v>
      </c>
      <c r="O3993" s="18">
        <f xml:space="preserve"> ROUND((J3993-L3993)/86400, 0)</f>
        <v>30</v>
      </c>
      <c r="P3993" t="b">
        <v>0</v>
      </c>
      <c r="Q3993">
        <v>1</v>
      </c>
      <c r="R3993" s="14">
        <f>IFERROR(ROUND(E3993/Q3993,2), "N/A")</f>
        <v>100</v>
      </c>
      <c r="S3993" t="b">
        <v>0</v>
      </c>
      <c r="T3993" t="s">
        <v>8275</v>
      </c>
      <c r="U3993" t="s">
        <v>8276</v>
      </c>
    </row>
    <row r="3994" spans="1:21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s="12">
        <f>ROUND(E3994/D3994, 0)</f>
        <v>0</v>
      </c>
      <c r="G3994" t="s">
        <v>8220</v>
      </c>
      <c r="H3994" t="s">
        <v>8223</v>
      </c>
      <c r="I3994" t="s">
        <v>8245</v>
      </c>
      <c r="J3994">
        <v>1449876859</v>
      </c>
      <c r="K3994" s="9">
        <f>(J3994/86400) + DATE(1970,1,1)</f>
        <v>42349.982164351852</v>
      </c>
      <c r="L3994">
        <v>1444689259</v>
      </c>
      <c r="M3994" s="9">
        <f>(L3994/86400) + DATE(1970,1,1)</f>
        <v>42289.94049768518</v>
      </c>
      <c r="N3994" s="18">
        <f>YEAR(M3994)</f>
        <v>2015</v>
      </c>
      <c r="O3994" s="18">
        <f xml:space="preserve"> ROUND((J3994-L3994)/86400, 0)</f>
        <v>60</v>
      </c>
      <c r="P3994" t="b">
        <v>0</v>
      </c>
      <c r="Q3994">
        <v>9</v>
      </c>
      <c r="R3994" s="14">
        <f>IFERROR(ROUND(E3994/Q3994,2), "N/A")</f>
        <v>60.11</v>
      </c>
      <c r="S3994" t="b">
        <v>0</v>
      </c>
      <c r="T3994" t="s">
        <v>8275</v>
      </c>
      <c r="U3994" t="s">
        <v>8276</v>
      </c>
    </row>
    <row r="3995" spans="1:21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s="12">
        <f>ROUND(E3995/D3995, 0)</f>
        <v>0</v>
      </c>
      <c r="G3995" t="s">
        <v>8220</v>
      </c>
      <c r="H3995" t="s">
        <v>8223</v>
      </c>
      <c r="I3995" t="s">
        <v>8245</v>
      </c>
      <c r="J3995">
        <v>1431549912</v>
      </c>
      <c r="K3995" s="9">
        <f>(J3995/86400) + DATE(1970,1,1)</f>
        <v>42137.864722222221</v>
      </c>
      <c r="L3995">
        <v>1428957912</v>
      </c>
      <c r="M3995" s="9">
        <f>(L3995/86400) + DATE(1970,1,1)</f>
        <v>42107.864722222221</v>
      </c>
      <c r="N3995" s="18">
        <f>YEAR(M3995)</f>
        <v>2015</v>
      </c>
      <c r="O3995" s="18">
        <f xml:space="preserve"> ROUND((J3995-L3995)/86400, 0)</f>
        <v>30</v>
      </c>
      <c r="P3995" t="b">
        <v>0</v>
      </c>
      <c r="Q3995">
        <v>1</v>
      </c>
      <c r="R3995" s="14">
        <f>IFERROR(ROUND(E3995/Q3995,2), "N/A")</f>
        <v>3</v>
      </c>
      <c r="S3995" t="b">
        <v>0</v>
      </c>
      <c r="T3995" t="s">
        <v>8275</v>
      </c>
      <c r="U3995" t="s">
        <v>8276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s="12">
        <f>ROUND(E3996/D3996, 0)</f>
        <v>0</v>
      </c>
      <c r="G3996" t="s">
        <v>8220</v>
      </c>
      <c r="H3996" t="s">
        <v>8223</v>
      </c>
      <c r="I3996" t="s">
        <v>8245</v>
      </c>
      <c r="J3996">
        <v>1405761690</v>
      </c>
      <c r="K3996" s="9">
        <f>(J3996/86400) + DATE(1970,1,1)</f>
        <v>41839.389930555553</v>
      </c>
      <c r="L3996">
        <v>1403169690</v>
      </c>
      <c r="M3996" s="9">
        <f>(L3996/86400) + DATE(1970,1,1)</f>
        <v>41809.389930555553</v>
      </c>
      <c r="N3996" s="18">
        <f>YEAR(M3996)</f>
        <v>2014</v>
      </c>
      <c r="O3996" s="18">
        <f xml:space="preserve"> ROUND((J3996-L3996)/86400, 0)</f>
        <v>30</v>
      </c>
      <c r="P3996" t="b">
        <v>0</v>
      </c>
      <c r="Q3996">
        <v>1</v>
      </c>
      <c r="R3996" s="14">
        <f>IFERROR(ROUND(E3996/Q3996,2), "N/A")</f>
        <v>5</v>
      </c>
      <c r="S3996" t="b">
        <v>0</v>
      </c>
      <c r="T3996" t="s">
        <v>8275</v>
      </c>
      <c r="U3996" t="s">
        <v>8276</v>
      </c>
    </row>
    <row r="3997" spans="1:21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s="12">
        <f>ROUND(E3997/D3997, 0)</f>
        <v>0</v>
      </c>
      <c r="G3997" t="s">
        <v>8220</v>
      </c>
      <c r="H3997" t="s">
        <v>8224</v>
      </c>
      <c r="I3997" t="s">
        <v>8246</v>
      </c>
      <c r="J3997">
        <v>1423913220</v>
      </c>
      <c r="K3997" s="9">
        <f>(J3997/86400) + DATE(1970,1,1)</f>
        <v>42049.477083333331</v>
      </c>
      <c r="L3997">
        <v>1421339077</v>
      </c>
      <c r="M3997" s="9">
        <f>(L3997/86400) + DATE(1970,1,1)</f>
        <v>42019.683761574073</v>
      </c>
      <c r="N3997" s="18">
        <f>YEAR(M3997)</f>
        <v>2015</v>
      </c>
      <c r="O3997" s="18">
        <f xml:space="preserve"> ROUND((J3997-L3997)/86400, 0)</f>
        <v>30</v>
      </c>
      <c r="P3997" t="b">
        <v>0</v>
      </c>
      <c r="Q3997">
        <v>4</v>
      </c>
      <c r="R3997" s="14">
        <f>IFERROR(ROUND(E3997/Q3997,2), "N/A")</f>
        <v>17.5</v>
      </c>
      <c r="S3997" t="b">
        <v>0</v>
      </c>
      <c r="T3997" t="s">
        <v>8275</v>
      </c>
      <c r="U3997" t="s">
        <v>8276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s="12">
        <f>ROUND(E3998/D3998, 0)</f>
        <v>0</v>
      </c>
      <c r="G3998" t="s">
        <v>8220</v>
      </c>
      <c r="H3998" t="s">
        <v>8223</v>
      </c>
      <c r="I3998" t="s">
        <v>8245</v>
      </c>
      <c r="J3998">
        <v>1416499440</v>
      </c>
      <c r="K3998" s="9">
        <f>(J3998/86400) + DATE(1970,1,1)</f>
        <v>41963.669444444444</v>
      </c>
      <c r="L3998">
        <v>1415341464</v>
      </c>
      <c r="M3998" s="9">
        <f>(L3998/86400) + DATE(1970,1,1)</f>
        <v>41950.266944444447</v>
      </c>
      <c r="N3998" s="18">
        <f>YEAR(M3998)</f>
        <v>2014</v>
      </c>
      <c r="O3998" s="18">
        <f xml:space="preserve"> ROUND((J3998-L3998)/86400, 0)</f>
        <v>13</v>
      </c>
      <c r="P3998" t="b">
        <v>0</v>
      </c>
      <c r="Q3998">
        <v>17</v>
      </c>
      <c r="R3998" s="14">
        <f>IFERROR(ROUND(E3998/Q3998,2), "N/A")</f>
        <v>29.24</v>
      </c>
      <c r="S3998" t="b">
        <v>0</v>
      </c>
      <c r="T3998" t="s">
        <v>8275</v>
      </c>
      <c r="U3998" t="s">
        <v>8276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s="12">
        <f>ROUND(E3999/D3999, 0)</f>
        <v>0</v>
      </c>
      <c r="G3999" t="s">
        <v>8220</v>
      </c>
      <c r="H3999" t="s">
        <v>8224</v>
      </c>
      <c r="I3999" t="s">
        <v>8246</v>
      </c>
      <c r="J3999">
        <v>1428222221</v>
      </c>
      <c r="K3999" s="9">
        <f>(J3999/86400) + DATE(1970,1,1)</f>
        <v>42099.349780092598</v>
      </c>
      <c r="L3999">
        <v>1425633821</v>
      </c>
      <c r="M3999" s="9">
        <f>(L3999/86400) + DATE(1970,1,1)</f>
        <v>42069.391446759255</v>
      </c>
      <c r="N3999" s="18">
        <f>YEAR(M3999)</f>
        <v>2015</v>
      </c>
      <c r="O3999" s="18">
        <f xml:space="preserve"> ROUND((J3999-L3999)/86400, 0)</f>
        <v>30</v>
      </c>
      <c r="P3999" t="b">
        <v>0</v>
      </c>
      <c r="Q3999">
        <v>0</v>
      </c>
      <c r="R3999" s="14" t="str">
        <f>IFERROR(ROUND(E3999/Q3999,2), "N/A")</f>
        <v>N/A</v>
      </c>
      <c r="S3999" t="b">
        <v>0</v>
      </c>
      <c r="T3999" t="s">
        <v>8275</v>
      </c>
      <c r="U3999" t="s">
        <v>8276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s="12">
        <f>ROUND(E4000/D4000, 0)</f>
        <v>1</v>
      </c>
      <c r="G4000" t="s">
        <v>8220</v>
      </c>
      <c r="H4000" t="s">
        <v>8223</v>
      </c>
      <c r="I4000" t="s">
        <v>8245</v>
      </c>
      <c r="J4000">
        <v>1427580426</v>
      </c>
      <c r="K4000" s="9">
        <f>(J4000/86400) + DATE(1970,1,1)</f>
        <v>42091.921597222223</v>
      </c>
      <c r="L4000">
        <v>1424992026</v>
      </c>
      <c r="M4000" s="9">
        <f>(L4000/86400) + DATE(1970,1,1)</f>
        <v>42061.963263888887</v>
      </c>
      <c r="N4000" s="18">
        <f>YEAR(M4000)</f>
        <v>2015</v>
      </c>
      <c r="O4000" s="18">
        <f xml:space="preserve"> ROUND((J4000-L4000)/86400, 0)</f>
        <v>30</v>
      </c>
      <c r="P4000" t="b">
        <v>0</v>
      </c>
      <c r="Q4000">
        <v>12</v>
      </c>
      <c r="R4000" s="14">
        <f>IFERROR(ROUND(E4000/Q4000,2), "N/A")</f>
        <v>59.58</v>
      </c>
      <c r="S4000" t="b">
        <v>0</v>
      </c>
      <c r="T4000" t="s">
        <v>8275</v>
      </c>
      <c r="U4000" t="s">
        <v>8276</v>
      </c>
    </row>
    <row r="4001" spans="1:21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s="12">
        <f>ROUND(E4001/D4001, 0)</f>
        <v>0</v>
      </c>
      <c r="G4001" t="s">
        <v>8220</v>
      </c>
      <c r="H4001" t="s">
        <v>8223</v>
      </c>
      <c r="I4001" t="s">
        <v>8245</v>
      </c>
      <c r="J4001">
        <v>1409514709</v>
      </c>
      <c r="K4001" s="9">
        <f>(J4001/86400) + DATE(1970,1,1)</f>
        <v>41882.827650462961</v>
      </c>
      <c r="L4001">
        <v>1406058798</v>
      </c>
      <c r="M4001" s="9">
        <f>(L4001/86400) + DATE(1970,1,1)</f>
        <v>41842.828680555554</v>
      </c>
      <c r="N4001" s="18">
        <f>YEAR(M4001)</f>
        <v>2014</v>
      </c>
      <c r="O4001" s="18">
        <f xml:space="preserve"> ROUND((J4001-L4001)/86400, 0)</f>
        <v>40</v>
      </c>
      <c r="P4001" t="b">
        <v>0</v>
      </c>
      <c r="Q4001">
        <v>14</v>
      </c>
      <c r="R4001" s="14">
        <f>IFERROR(ROUND(E4001/Q4001,2), "N/A")</f>
        <v>82.57</v>
      </c>
      <c r="S4001" t="b">
        <v>0</v>
      </c>
      <c r="T4001" t="s">
        <v>8275</v>
      </c>
      <c r="U4001" t="s">
        <v>8276</v>
      </c>
    </row>
    <row r="4002" spans="1:21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s="12">
        <f>ROUND(E4002/D4002, 0)</f>
        <v>0</v>
      </c>
      <c r="G4002" t="s">
        <v>8220</v>
      </c>
      <c r="H4002" t="s">
        <v>8223</v>
      </c>
      <c r="I4002" t="s">
        <v>8245</v>
      </c>
      <c r="J4002">
        <v>1462631358</v>
      </c>
      <c r="K4002" s="9">
        <f>(J4002/86400) + DATE(1970,1,1)</f>
        <v>42497.603680555556</v>
      </c>
      <c r="L4002">
        <v>1457450958</v>
      </c>
      <c r="M4002" s="9">
        <f>(L4002/86400) + DATE(1970,1,1)</f>
        <v>42437.64534722222</v>
      </c>
      <c r="N4002" s="18">
        <f>YEAR(M4002)</f>
        <v>2016</v>
      </c>
      <c r="O4002" s="18">
        <f xml:space="preserve"> ROUND((J4002-L4002)/86400, 0)</f>
        <v>60</v>
      </c>
      <c r="P4002" t="b">
        <v>0</v>
      </c>
      <c r="Q4002">
        <v>1</v>
      </c>
      <c r="R4002" s="14">
        <f>IFERROR(ROUND(E4002/Q4002,2), "N/A")</f>
        <v>10</v>
      </c>
      <c r="S4002" t="b">
        <v>0</v>
      </c>
      <c r="T4002" t="s">
        <v>8275</v>
      </c>
      <c r="U4002" t="s">
        <v>8276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s="12">
        <f>ROUND(E4003/D4003, 0)</f>
        <v>0</v>
      </c>
      <c r="G4003" t="s">
        <v>8220</v>
      </c>
      <c r="H4003" t="s">
        <v>8224</v>
      </c>
      <c r="I4003" t="s">
        <v>8246</v>
      </c>
      <c r="J4003">
        <v>1488394800</v>
      </c>
      <c r="K4003" s="9">
        <f>(J4003/86400) + DATE(1970,1,1)</f>
        <v>42795.791666666672</v>
      </c>
      <c r="L4003">
        <v>1486681708</v>
      </c>
      <c r="M4003" s="9">
        <f>(L4003/86400) + DATE(1970,1,1)</f>
        <v>42775.964212962965</v>
      </c>
      <c r="N4003" s="18">
        <f>YEAR(M4003)</f>
        <v>2017</v>
      </c>
      <c r="O4003" s="18">
        <f xml:space="preserve"> ROUND((J4003-L4003)/86400, 0)</f>
        <v>20</v>
      </c>
      <c r="P4003" t="b">
        <v>0</v>
      </c>
      <c r="Q4003">
        <v>14</v>
      </c>
      <c r="R4003" s="14">
        <f>IFERROR(ROUND(E4003/Q4003,2), "N/A")</f>
        <v>32.36</v>
      </c>
      <c r="S4003" t="b">
        <v>0</v>
      </c>
      <c r="T4003" t="s">
        <v>8275</v>
      </c>
      <c r="U4003" t="s">
        <v>8276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s="12">
        <f>ROUND(E4004/D4004, 0)</f>
        <v>0</v>
      </c>
      <c r="G4004" t="s">
        <v>8220</v>
      </c>
      <c r="H4004" t="s">
        <v>8223</v>
      </c>
      <c r="I4004" t="s">
        <v>8245</v>
      </c>
      <c r="J4004">
        <v>1411779761</v>
      </c>
      <c r="K4004" s="9">
        <f>(J4004/86400) + DATE(1970,1,1)</f>
        <v>41909.043530092589</v>
      </c>
      <c r="L4004">
        <v>1409187761</v>
      </c>
      <c r="M4004" s="9">
        <f>(L4004/86400) + DATE(1970,1,1)</f>
        <v>41879.043530092589</v>
      </c>
      <c r="N4004" s="18">
        <f>YEAR(M4004)</f>
        <v>2014</v>
      </c>
      <c r="O4004" s="18">
        <f xml:space="preserve"> ROUND((J4004-L4004)/86400, 0)</f>
        <v>30</v>
      </c>
      <c r="P4004" t="b">
        <v>0</v>
      </c>
      <c r="Q4004">
        <v>4</v>
      </c>
      <c r="R4004" s="14">
        <f>IFERROR(ROUND(E4004/Q4004,2), "N/A")</f>
        <v>5.75</v>
      </c>
      <c r="S4004" t="b">
        <v>0</v>
      </c>
      <c r="T4004" t="s">
        <v>8275</v>
      </c>
      <c r="U4004" t="s">
        <v>8276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s="12">
        <f>ROUND(E4005/D4005, 0)</f>
        <v>0</v>
      </c>
      <c r="G4005" t="s">
        <v>8220</v>
      </c>
      <c r="H4005" t="s">
        <v>8223</v>
      </c>
      <c r="I4005" t="s">
        <v>8245</v>
      </c>
      <c r="J4005">
        <v>1424009147</v>
      </c>
      <c r="K4005" s="9">
        <f>(J4005/86400) + DATE(1970,1,1)</f>
        <v>42050.587349537032</v>
      </c>
      <c r="L4005">
        <v>1421417147</v>
      </c>
      <c r="M4005" s="9">
        <f>(L4005/86400) + DATE(1970,1,1)</f>
        <v>42020.587349537032</v>
      </c>
      <c r="N4005" s="18">
        <f>YEAR(M4005)</f>
        <v>2015</v>
      </c>
      <c r="O4005" s="18">
        <f xml:space="preserve"> ROUND((J4005-L4005)/86400, 0)</f>
        <v>30</v>
      </c>
      <c r="P4005" t="b">
        <v>0</v>
      </c>
      <c r="Q4005">
        <v>2</v>
      </c>
      <c r="R4005" s="14">
        <f>IFERROR(ROUND(E4005/Q4005,2), "N/A")</f>
        <v>100.5</v>
      </c>
      <c r="S4005" t="b">
        <v>0</v>
      </c>
      <c r="T4005" t="s">
        <v>8275</v>
      </c>
      <c r="U4005" t="s">
        <v>8276</v>
      </c>
    </row>
    <row r="4006" spans="1:21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s="12">
        <f>ROUND(E4006/D4006, 0)</f>
        <v>0</v>
      </c>
      <c r="G4006" t="s">
        <v>8220</v>
      </c>
      <c r="H4006" t="s">
        <v>8223</v>
      </c>
      <c r="I4006" t="s">
        <v>8245</v>
      </c>
      <c r="J4006">
        <v>1412740457</v>
      </c>
      <c r="K4006" s="9">
        <f>(J4006/86400) + DATE(1970,1,1)</f>
        <v>41920.16269675926</v>
      </c>
      <c r="L4006">
        <v>1410148457</v>
      </c>
      <c r="M4006" s="9">
        <f>(L4006/86400) + DATE(1970,1,1)</f>
        <v>41890.16269675926</v>
      </c>
      <c r="N4006" s="18">
        <f>YEAR(M4006)</f>
        <v>2014</v>
      </c>
      <c r="O4006" s="18">
        <f xml:space="preserve"> ROUND((J4006-L4006)/86400, 0)</f>
        <v>30</v>
      </c>
      <c r="P4006" t="b">
        <v>0</v>
      </c>
      <c r="Q4006">
        <v>1</v>
      </c>
      <c r="R4006" s="14">
        <f>IFERROR(ROUND(E4006/Q4006,2), "N/A")</f>
        <v>1</v>
      </c>
      <c r="S4006" t="b">
        <v>0</v>
      </c>
      <c r="T4006" t="s">
        <v>8275</v>
      </c>
      <c r="U4006" t="s">
        <v>8276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s="12">
        <f>ROUND(E4007/D4007, 0)</f>
        <v>0</v>
      </c>
      <c r="G4007" t="s">
        <v>8220</v>
      </c>
      <c r="H4007" t="s">
        <v>8223</v>
      </c>
      <c r="I4007" t="s">
        <v>8245</v>
      </c>
      <c r="J4007">
        <v>1413832985</v>
      </c>
      <c r="K4007" s="9">
        <f>(J4007/86400) + DATE(1970,1,1)</f>
        <v>41932.807696759257</v>
      </c>
      <c r="L4007">
        <v>1408648985</v>
      </c>
      <c r="M4007" s="9">
        <f>(L4007/86400) + DATE(1970,1,1)</f>
        <v>41872.807696759257</v>
      </c>
      <c r="N4007" s="18">
        <f>YEAR(M4007)</f>
        <v>2014</v>
      </c>
      <c r="O4007" s="18">
        <f xml:space="preserve"> ROUND((J4007-L4007)/86400, 0)</f>
        <v>60</v>
      </c>
      <c r="P4007" t="b">
        <v>0</v>
      </c>
      <c r="Q4007">
        <v>2</v>
      </c>
      <c r="R4007" s="14">
        <f>IFERROR(ROUND(E4007/Q4007,2), "N/A")</f>
        <v>20</v>
      </c>
      <c r="S4007" t="b">
        <v>0</v>
      </c>
      <c r="T4007" t="s">
        <v>8275</v>
      </c>
      <c r="U4007" t="s">
        <v>8276</v>
      </c>
    </row>
    <row r="4008" spans="1:21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s="12">
        <f>ROUND(E4008/D4008, 0)</f>
        <v>0</v>
      </c>
      <c r="G4008" t="s">
        <v>8220</v>
      </c>
      <c r="H4008" t="s">
        <v>8223</v>
      </c>
      <c r="I4008" t="s">
        <v>8245</v>
      </c>
      <c r="J4008">
        <v>1455647587</v>
      </c>
      <c r="K4008" s="9">
        <f>(J4008/86400) + DATE(1970,1,1)</f>
        <v>42416.772997685184</v>
      </c>
      <c r="L4008">
        <v>1453487587</v>
      </c>
      <c r="M4008" s="9">
        <f>(L4008/86400) + DATE(1970,1,1)</f>
        <v>42391.772997685184</v>
      </c>
      <c r="N4008" s="18">
        <f>YEAR(M4008)</f>
        <v>2016</v>
      </c>
      <c r="O4008" s="18">
        <f xml:space="preserve"> ROUND((J4008-L4008)/86400, 0)</f>
        <v>25</v>
      </c>
      <c r="P4008" t="b">
        <v>0</v>
      </c>
      <c r="Q4008">
        <v>1</v>
      </c>
      <c r="R4008" s="14">
        <f>IFERROR(ROUND(E4008/Q4008,2), "N/A")</f>
        <v>2</v>
      </c>
      <c r="S4008" t="b">
        <v>0</v>
      </c>
      <c r="T4008" t="s">
        <v>8275</v>
      </c>
      <c r="U4008" t="s">
        <v>8276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s="12">
        <f>ROUND(E4009/D4009, 0)</f>
        <v>0</v>
      </c>
      <c r="G4009" t="s">
        <v>8220</v>
      </c>
      <c r="H4009" t="s">
        <v>8223</v>
      </c>
      <c r="I4009" t="s">
        <v>8245</v>
      </c>
      <c r="J4009">
        <v>1409070480</v>
      </c>
      <c r="K4009" s="9">
        <f>(J4009/86400) + DATE(1970,1,1)</f>
        <v>41877.686111111107</v>
      </c>
      <c r="L4009">
        <v>1406572381</v>
      </c>
      <c r="M4009" s="9">
        <f>(L4009/86400) + DATE(1970,1,1)</f>
        <v>41848.772928240738</v>
      </c>
      <c r="N4009" s="18">
        <f>YEAR(M4009)</f>
        <v>2014</v>
      </c>
      <c r="O4009" s="18">
        <f xml:space="preserve"> ROUND((J4009-L4009)/86400, 0)</f>
        <v>29</v>
      </c>
      <c r="P4009" t="b">
        <v>0</v>
      </c>
      <c r="Q4009">
        <v>1</v>
      </c>
      <c r="R4009" s="14">
        <f>IFERROR(ROUND(E4009/Q4009,2), "N/A")</f>
        <v>5</v>
      </c>
      <c r="S4009" t="b">
        <v>0</v>
      </c>
      <c r="T4009" t="s">
        <v>8275</v>
      </c>
      <c r="U4009" t="s">
        <v>8276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s="12">
        <f>ROUND(E4010/D4010, 0)</f>
        <v>0</v>
      </c>
      <c r="G4010" t="s">
        <v>8220</v>
      </c>
      <c r="H4010" t="s">
        <v>8224</v>
      </c>
      <c r="I4010" t="s">
        <v>8246</v>
      </c>
      <c r="J4010">
        <v>1437606507</v>
      </c>
      <c r="K4010" s="9">
        <f>(J4010/86400) + DATE(1970,1,1)</f>
        <v>42207.964201388888</v>
      </c>
      <c r="L4010">
        <v>1435014507</v>
      </c>
      <c r="M4010" s="9">
        <f>(L4010/86400) + DATE(1970,1,1)</f>
        <v>42177.964201388888</v>
      </c>
      <c r="N4010" s="18">
        <f>YEAR(M4010)</f>
        <v>2015</v>
      </c>
      <c r="O4010" s="18">
        <f xml:space="preserve"> ROUND((J4010-L4010)/86400, 0)</f>
        <v>30</v>
      </c>
      <c r="P4010" t="b">
        <v>0</v>
      </c>
      <c r="Q4010">
        <v>4</v>
      </c>
      <c r="R4010" s="14">
        <f>IFERROR(ROUND(E4010/Q4010,2), "N/A")</f>
        <v>15</v>
      </c>
      <c r="S4010" t="b">
        <v>0</v>
      </c>
      <c r="T4010" t="s">
        <v>8275</v>
      </c>
      <c r="U4010" t="s">
        <v>8276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s="12">
        <f>ROUND(E4011/D4011, 0)</f>
        <v>0</v>
      </c>
      <c r="G4011" t="s">
        <v>8220</v>
      </c>
      <c r="H4011" t="s">
        <v>8224</v>
      </c>
      <c r="I4011" t="s">
        <v>8246</v>
      </c>
      <c r="J4011">
        <v>1410281360</v>
      </c>
      <c r="K4011" s="9">
        <f>(J4011/86400) + DATE(1970,1,1)</f>
        <v>41891.700925925928</v>
      </c>
      <c r="L4011">
        <v>1406825360</v>
      </c>
      <c r="M4011" s="9">
        <f>(L4011/86400) + DATE(1970,1,1)</f>
        <v>41851.700925925928</v>
      </c>
      <c r="N4011" s="18">
        <f>YEAR(M4011)</f>
        <v>2014</v>
      </c>
      <c r="O4011" s="18">
        <f xml:space="preserve"> ROUND((J4011-L4011)/86400, 0)</f>
        <v>40</v>
      </c>
      <c r="P4011" t="b">
        <v>0</v>
      </c>
      <c r="Q4011">
        <v>3</v>
      </c>
      <c r="R4011" s="14">
        <f>IFERROR(ROUND(E4011/Q4011,2), "N/A")</f>
        <v>25</v>
      </c>
      <c r="S4011" t="b">
        <v>0</v>
      </c>
      <c r="T4011" t="s">
        <v>8275</v>
      </c>
      <c r="U4011" t="s">
        <v>8276</v>
      </c>
    </row>
    <row r="4012" spans="1:21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s="12">
        <f>ROUND(E4012/D4012, 0)</f>
        <v>0</v>
      </c>
      <c r="G4012" t="s">
        <v>8220</v>
      </c>
      <c r="H4012" t="s">
        <v>8223</v>
      </c>
      <c r="I4012" t="s">
        <v>8245</v>
      </c>
      <c r="J4012">
        <v>1414348166</v>
      </c>
      <c r="K4012" s="9">
        <f>(J4012/86400) + DATE(1970,1,1)</f>
        <v>41938.770439814813</v>
      </c>
      <c r="L4012">
        <v>1412879366</v>
      </c>
      <c r="M4012" s="9">
        <f>(L4012/86400) + DATE(1970,1,1)</f>
        <v>41921.770439814813</v>
      </c>
      <c r="N4012" s="18">
        <f>YEAR(M4012)</f>
        <v>2014</v>
      </c>
      <c r="O4012" s="18">
        <f xml:space="preserve"> ROUND((J4012-L4012)/86400, 0)</f>
        <v>17</v>
      </c>
      <c r="P4012" t="b">
        <v>0</v>
      </c>
      <c r="Q4012">
        <v>38</v>
      </c>
      <c r="R4012" s="14">
        <f>IFERROR(ROUND(E4012/Q4012,2), "N/A")</f>
        <v>45.84</v>
      </c>
      <c r="S4012" t="b">
        <v>0</v>
      </c>
      <c r="T4012" t="s">
        <v>8275</v>
      </c>
      <c r="U4012" t="s">
        <v>8276</v>
      </c>
    </row>
    <row r="4013" spans="1:21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s="12">
        <f>ROUND(E4013/D4013, 0)</f>
        <v>0</v>
      </c>
      <c r="G4013" t="s">
        <v>8220</v>
      </c>
      <c r="H4013" t="s">
        <v>8224</v>
      </c>
      <c r="I4013" t="s">
        <v>8246</v>
      </c>
      <c r="J4013">
        <v>1422450278</v>
      </c>
      <c r="K4013" s="9">
        <f>(J4013/86400) + DATE(1970,1,1)</f>
        <v>42032.54488425926</v>
      </c>
      <c r="L4013">
        <v>1419858278</v>
      </c>
      <c r="M4013" s="9">
        <f>(L4013/86400) + DATE(1970,1,1)</f>
        <v>42002.54488425926</v>
      </c>
      <c r="N4013" s="18">
        <f>YEAR(M4013)</f>
        <v>2014</v>
      </c>
      <c r="O4013" s="18">
        <f xml:space="preserve"> ROUND((J4013-L4013)/86400, 0)</f>
        <v>30</v>
      </c>
      <c r="P4013" t="b">
        <v>0</v>
      </c>
      <c r="Q4013">
        <v>4</v>
      </c>
      <c r="R4013" s="14">
        <f>IFERROR(ROUND(E4013/Q4013,2), "N/A")</f>
        <v>4.75</v>
      </c>
      <c r="S4013" t="b">
        <v>0</v>
      </c>
      <c r="T4013" t="s">
        <v>8275</v>
      </c>
      <c r="U4013" t="s">
        <v>8276</v>
      </c>
    </row>
    <row r="4014" spans="1:21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s="12">
        <f>ROUND(E4014/D4014, 0)</f>
        <v>0</v>
      </c>
      <c r="G4014" t="s">
        <v>8220</v>
      </c>
      <c r="H4014" t="s">
        <v>8224</v>
      </c>
      <c r="I4014" t="s">
        <v>8246</v>
      </c>
      <c r="J4014">
        <v>1430571849</v>
      </c>
      <c r="K4014" s="9">
        <f>(J4014/86400) + DATE(1970,1,1)</f>
        <v>42126.544548611113</v>
      </c>
      <c r="L4014">
        <v>1427979849</v>
      </c>
      <c r="M4014" s="9">
        <f>(L4014/86400) + DATE(1970,1,1)</f>
        <v>42096.544548611113</v>
      </c>
      <c r="N4014" s="18">
        <f>YEAR(M4014)</f>
        <v>2015</v>
      </c>
      <c r="O4014" s="18">
        <f xml:space="preserve"> ROUND((J4014-L4014)/86400, 0)</f>
        <v>30</v>
      </c>
      <c r="P4014" t="b">
        <v>0</v>
      </c>
      <c r="Q4014">
        <v>0</v>
      </c>
      <c r="R4014" s="14" t="str">
        <f>IFERROR(ROUND(E4014/Q4014,2), "N/A")</f>
        <v>N/A</v>
      </c>
      <c r="S4014" t="b">
        <v>0</v>
      </c>
      <c r="T4014" t="s">
        <v>8275</v>
      </c>
      <c r="U4014" t="s">
        <v>8276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s="12">
        <f>ROUND(E4015/D4015, 0)</f>
        <v>0</v>
      </c>
      <c r="G4015" t="s">
        <v>8220</v>
      </c>
      <c r="H4015" t="s">
        <v>8223</v>
      </c>
      <c r="I4015" t="s">
        <v>8245</v>
      </c>
      <c r="J4015">
        <v>1424070823</v>
      </c>
      <c r="K4015" s="9">
        <f>(J4015/86400) + DATE(1970,1,1)</f>
        <v>42051.301192129627</v>
      </c>
      <c r="L4015">
        <v>1421478823</v>
      </c>
      <c r="M4015" s="9">
        <f>(L4015/86400) + DATE(1970,1,1)</f>
        <v>42021.301192129627</v>
      </c>
      <c r="N4015" s="18">
        <f>YEAR(M4015)</f>
        <v>2015</v>
      </c>
      <c r="O4015" s="18">
        <f xml:space="preserve"> ROUND((J4015-L4015)/86400, 0)</f>
        <v>30</v>
      </c>
      <c r="P4015" t="b">
        <v>0</v>
      </c>
      <c r="Q4015">
        <v>2</v>
      </c>
      <c r="R4015" s="14">
        <f>IFERROR(ROUND(E4015/Q4015,2), "N/A")</f>
        <v>13</v>
      </c>
      <c r="S4015" t="b">
        <v>0</v>
      </c>
      <c r="T4015" t="s">
        <v>8275</v>
      </c>
      <c r="U4015" t="s">
        <v>8276</v>
      </c>
    </row>
    <row r="4016" spans="1:21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s="12">
        <f>ROUND(E4016/D4016, 0)</f>
        <v>0</v>
      </c>
      <c r="G4016" t="s">
        <v>8220</v>
      </c>
      <c r="H4016" t="s">
        <v>8223</v>
      </c>
      <c r="I4016" t="s">
        <v>8245</v>
      </c>
      <c r="J4016">
        <v>1457157269</v>
      </c>
      <c r="K4016" s="9">
        <f>(J4016/86400) + DATE(1970,1,1)</f>
        <v>42434.246168981481</v>
      </c>
      <c r="L4016">
        <v>1455861269</v>
      </c>
      <c r="M4016" s="9">
        <f>(L4016/86400) + DATE(1970,1,1)</f>
        <v>42419.246168981481</v>
      </c>
      <c r="N4016" s="18">
        <f>YEAR(M4016)</f>
        <v>2016</v>
      </c>
      <c r="O4016" s="18">
        <f xml:space="preserve"> ROUND((J4016-L4016)/86400, 0)</f>
        <v>15</v>
      </c>
      <c r="P4016" t="b">
        <v>0</v>
      </c>
      <c r="Q4016">
        <v>0</v>
      </c>
      <c r="R4016" s="14" t="str">
        <f>IFERROR(ROUND(E4016/Q4016,2), "N/A")</f>
        <v>N/A</v>
      </c>
      <c r="S4016" t="b">
        <v>0</v>
      </c>
      <c r="T4016" t="s">
        <v>8275</v>
      </c>
      <c r="U4016" t="s">
        <v>8276</v>
      </c>
    </row>
    <row r="4017" spans="1:21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s="12">
        <f>ROUND(E4017/D4017, 0)</f>
        <v>0</v>
      </c>
      <c r="G4017" t="s">
        <v>8220</v>
      </c>
      <c r="H4017" t="s">
        <v>8223</v>
      </c>
      <c r="I4017" t="s">
        <v>8245</v>
      </c>
      <c r="J4017">
        <v>1437331463</v>
      </c>
      <c r="K4017" s="9">
        <f>(J4017/86400) + DATE(1970,1,1)</f>
        <v>42204.780821759261</v>
      </c>
      <c r="L4017">
        <v>1434739463</v>
      </c>
      <c r="M4017" s="9">
        <f>(L4017/86400) + DATE(1970,1,1)</f>
        <v>42174.780821759261</v>
      </c>
      <c r="N4017" s="18">
        <f>YEAR(M4017)</f>
        <v>2015</v>
      </c>
      <c r="O4017" s="18">
        <f xml:space="preserve"> ROUND((J4017-L4017)/86400, 0)</f>
        <v>30</v>
      </c>
      <c r="P4017" t="b">
        <v>0</v>
      </c>
      <c r="Q4017">
        <v>1</v>
      </c>
      <c r="R4017" s="14">
        <f>IFERROR(ROUND(E4017/Q4017,2), "N/A")</f>
        <v>1</v>
      </c>
      <c r="S4017" t="b">
        <v>0</v>
      </c>
      <c r="T4017" t="s">
        <v>8275</v>
      </c>
      <c r="U4017" t="s">
        <v>8276</v>
      </c>
    </row>
    <row r="4018" spans="1:21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s="12">
        <f>ROUND(E4018/D4018, 0)</f>
        <v>0</v>
      </c>
      <c r="G4018" t="s">
        <v>8220</v>
      </c>
      <c r="H4018" t="s">
        <v>8224</v>
      </c>
      <c r="I4018" t="s">
        <v>8246</v>
      </c>
      <c r="J4018">
        <v>1410987400</v>
      </c>
      <c r="K4018" s="9">
        <f>(J4018/86400) + DATE(1970,1,1)</f>
        <v>41899.872685185182</v>
      </c>
      <c r="L4018">
        <v>1408395400</v>
      </c>
      <c r="M4018" s="9">
        <f>(L4018/86400) + DATE(1970,1,1)</f>
        <v>41869.872685185182</v>
      </c>
      <c r="N4018" s="18">
        <f>YEAR(M4018)</f>
        <v>2014</v>
      </c>
      <c r="O4018" s="18">
        <f xml:space="preserve"> ROUND((J4018-L4018)/86400, 0)</f>
        <v>30</v>
      </c>
      <c r="P4018" t="b">
        <v>0</v>
      </c>
      <c r="Q4018">
        <v>7</v>
      </c>
      <c r="R4018" s="14">
        <f>IFERROR(ROUND(E4018/Q4018,2), "N/A")</f>
        <v>10</v>
      </c>
      <c r="S4018" t="b">
        <v>0</v>
      </c>
      <c r="T4018" t="s">
        <v>8275</v>
      </c>
      <c r="U4018" t="s">
        <v>8276</v>
      </c>
    </row>
    <row r="4019" spans="1:21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s="12">
        <f>ROUND(E4019/D4019, 0)</f>
        <v>0</v>
      </c>
      <c r="G4019" t="s">
        <v>8220</v>
      </c>
      <c r="H4019" t="s">
        <v>8223</v>
      </c>
      <c r="I4019" t="s">
        <v>8245</v>
      </c>
      <c r="J4019">
        <v>1409846874</v>
      </c>
      <c r="K4019" s="9">
        <f>(J4019/86400) + DATE(1970,1,1)</f>
        <v>41886.672152777777</v>
      </c>
      <c r="L4019">
        <v>1407254874</v>
      </c>
      <c r="M4019" s="9">
        <f>(L4019/86400) + DATE(1970,1,1)</f>
        <v>41856.672152777777</v>
      </c>
      <c r="N4019" s="18">
        <f>YEAR(M4019)</f>
        <v>2014</v>
      </c>
      <c r="O4019" s="18">
        <f xml:space="preserve"> ROUND((J4019-L4019)/86400, 0)</f>
        <v>30</v>
      </c>
      <c r="P4019" t="b">
        <v>0</v>
      </c>
      <c r="Q4019">
        <v>2</v>
      </c>
      <c r="R4019" s="14">
        <f>IFERROR(ROUND(E4019/Q4019,2), "N/A")</f>
        <v>52.5</v>
      </c>
      <c r="S4019" t="b">
        <v>0</v>
      </c>
      <c r="T4019" t="s">
        <v>8275</v>
      </c>
      <c r="U4019" t="s">
        <v>8276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s="12">
        <f>ROUND(E4020/D4020, 0)</f>
        <v>0</v>
      </c>
      <c r="G4020" t="s">
        <v>8220</v>
      </c>
      <c r="H4020" t="s">
        <v>8224</v>
      </c>
      <c r="I4020" t="s">
        <v>8246</v>
      </c>
      <c r="J4020">
        <v>1475877108</v>
      </c>
      <c r="K4020" s="9">
        <f>(J4020/86400) + DATE(1970,1,1)</f>
        <v>42650.91097222222</v>
      </c>
      <c r="L4020">
        <v>1473285108</v>
      </c>
      <c r="M4020" s="9">
        <f>(L4020/86400) + DATE(1970,1,1)</f>
        <v>42620.91097222222</v>
      </c>
      <c r="N4020" s="18">
        <f>YEAR(M4020)</f>
        <v>2016</v>
      </c>
      <c r="O4020" s="18">
        <f xml:space="preserve"> ROUND((J4020-L4020)/86400, 0)</f>
        <v>30</v>
      </c>
      <c r="P4020" t="b">
        <v>0</v>
      </c>
      <c r="Q4020">
        <v>4</v>
      </c>
      <c r="R4020" s="14">
        <f>IFERROR(ROUND(E4020/Q4020,2), "N/A")</f>
        <v>32.5</v>
      </c>
      <c r="S4020" t="b">
        <v>0</v>
      </c>
      <c r="T4020" t="s">
        <v>8275</v>
      </c>
      <c r="U4020" t="s">
        <v>8276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s="12">
        <f>ROUND(E4021/D4021, 0)</f>
        <v>0</v>
      </c>
      <c r="G4021" t="s">
        <v>8220</v>
      </c>
      <c r="H4021" t="s">
        <v>8223</v>
      </c>
      <c r="I4021" t="s">
        <v>8245</v>
      </c>
      <c r="J4021">
        <v>1460737680</v>
      </c>
      <c r="K4021" s="9">
        <f>(J4021/86400) + DATE(1970,1,1)</f>
        <v>42475.686111111107</v>
      </c>
      <c r="L4021">
        <v>1455725596</v>
      </c>
      <c r="M4021" s="9">
        <f>(L4021/86400) + DATE(1970,1,1)</f>
        <v>42417.675879629634</v>
      </c>
      <c r="N4021" s="18">
        <f>YEAR(M4021)</f>
        <v>2016</v>
      </c>
      <c r="O4021" s="18">
        <f xml:space="preserve"> ROUND((J4021-L4021)/86400, 0)</f>
        <v>58</v>
      </c>
      <c r="P4021" t="b">
        <v>0</v>
      </c>
      <c r="Q4021">
        <v>4</v>
      </c>
      <c r="R4021" s="14">
        <f>IFERROR(ROUND(E4021/Q4021,2), "N/A")</f>
        <v>7.25</v>
      </c>
      <c r="S4021" t="b">
        <v>0</v>
      </c>
      <c r="T4021" t="s">
        <v>8275</v>
      </c>
      <c r="U4021" t="s">
        <v>8276</v>
      </c>
    </row>
    <row r="4022" spans="1:21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s="12">
        <f>ROUND(E4022/D4022, 0)</f>
        <v>0</v>
      </c>
      <c r="G4022" t="s">
        <v>8220</v>
      </c>
      <c r="H4022" t="s">
        <v>8223</v>
      </c>
      <c r="I4022" t="s">
        <v>8245</v>
      </c>
      <c r="J4022">
        <v>1427168099</v>
      </c>
      <c r="K4022" s="9">
        <f>(J4022/86400) + DATE(1970,1,1)</f>
        <v>42087.149293981478</v>
      </c>
      <c r="L4022">
        <v>1424579699</v>
      </c>
      <c r="M4022" s="9">
        <f>(L4022/86400) + DATE(1970,1,1)</f>
        <v>42057.190960648149</v>
      </c>
      <c r="N4022" s="18">
        <f>YEAR(M4022)</f>
        <v>2015</v>
      </c>
      <c r="O4022" s="18">
        <f xml:space="preserve"> ROUND((J4022-L4022)/86400, 0)</f>
        <v>30</v>
      </c>
      <c r="P4022" t="b">
        <v>0</v>
      </c>
      <c r="Q4022">
        <v>3</v>
      </c>
      <c r="R4022" s="14">
        <f>IFERROR(ROUND(E4022/Q4022,2), "N/A")</f>
        <v>33.33</v>
      </c>
      <c r="S4022" t="b">
        <v>0</v>
      </c>
      <c r="T4022" t="s">
        <v>8275</v>
      </c>
      <c r="U4022" t="s">
        <v>8276</v>
      </c>
    </row>
    <row r="4023" spans="1:21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s="12">
        <f>ROUND(E4023/D4023, 0)</f>
        <v>0</v>
      </c>
      <c r="G4023" t="s">
        <v>8220</v>
      </c>
      <c r="H4023" t="s">
        <v>8223</v>
      </c>
      <c r="I4023" t="s">
        <v>8245</v>
      </c>
      <c r="J4023">
        <v>1414360358</v>
      </c>
      <c r="K4023" s="9">
        <f>(J4023/86400) + DATE(1970,1,1)</f>
        <v>41938.911550925928</v>
      </c>
      <c r="L4023">
        <v>1409176358</v>
      </c>
      <c r="M4023" s="9">
        <f>(L4023/86400) + DATE(1970,1,1)</f>
        <v>41878.911550925928</v>
      </c>
      <c r="N4023" s="18">
        <f>YEAR(M4023)</f>
        <v>2014</v>
      </c>
      <c r="O4023" s="18">
        <f xml:space="preserve"> ROUND((J4023-L4023)/86400, 0)</f>
        <v>60</v>
      </c>
      <c r="P4023" t="b">
        <v>0</v>
      </c>
      <c r="Q4023">
        <v>2</v>
      </c>
      <c r="R4023" s="14">
        <f>IFERROR(ROUND(E4023/Q4023,2), "N/A")</f>
        <v>62.5</v>
      </c>
      <c r="S4023" t="b">
        <v>0</v>
      </c>
      <c r="T4023" t="s">
        <v>8275</v>
      </c>
      <c r="U4023" t="s">
        <v>8276</v>
      </c>
    </row>
    <row r="4024" spans="1:21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s="12">
        <f>ROUND(E4024/D4024, 0)</f>
        <v>1</v>
      </c>
      <c r="G4024" t="s">
        <v>8220</v>
      </c>
      <c r="H4024" t="s">
        <v>8223</v>
      </c>
      <c r="I4024" t="s">
        <v>8245</v>
      </c>
      <c r="J4024">
        <v>1422759240</v>
      </c>
      <c r="K4024" s="9">
        <f>(J4024/86400) + DATE(1970,1,1)</f>
        <v>42036.120833333334</v>
      </c>
      <c r="L4024">
        <v>1418824867</v>
      </c>
      <c r="M4024" s="9">
        <f>(L4024/86400) + DATE(1970,1,1)</f>
        <v>41990.584108796298</v>
      </c>
      <c r="N4024" s="18">
        <f>YEAR(M4024)</f>
        <v>2014</v>
      </c>
      <c r="O4024" s="18">
        <f xml:space="preserve"> ROUND((J4024-L4024)/86400, 0)</f>
        <v>46</v>
      </c>
      <c r="P4024" t="b">
        <v>0</v>
      </c>
      <c r="Q4024">
        <v>197</v>
      </c>
      <c r="R4024" s="14">
        <f>IFERROR(ROUND(E4024/Q4024,2), "N/A")</f>
        <v>63.56</v>
      </c>
      <c r="S4024" t="b">
        <v>0</v>
      </c>
      <c r="T4024" t="s">
        <v>8275</v>
      </c>
      <c r="U4024" t="s">
        <v>8276</v>
      </c>
    </row>
    <row r="4025" spans="1:21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s="12">
        <f>ROUND(E4025/D4025, 0)</f>
        <v>0</v>
      </c>
      <c r="G4025" t="s">
        <v>8220</v>
      </c>
      <c r="H4025" t="s">
        <v>8223</v>
      </c>
      <c r="I4025" t="s">
        <v>8245</v>
      </c>
      <c r="J4025">
        <v>1458860363</v>
      </c>
      <c r="K4025" s="9">
        <f>(J4025/86400) + DATE(1970,1,1)</f>
        <v>42453.957905092597</v>
      </c>
      <c r="L4025">
        <v>1454975963</v>
      </c>
      <c r="M4025" s="9">
        <f>(L4025/86400) + DATE(1970,1,1)</f>
        <v>42408.999571759261</v>
      </c>
      <c r="N4025" s="18">
        <f>YEAR(M4025)</f>
        <v>2016</v>
      </c>
      <c r="O4025" s="18">
        <f xml:space="preserve"> ROUND((J4025-L4025)/86400, 0)</f>
        <v>45</v>
      </c>
      <c r="P4025" t="b">
        <v>0</v>
      </c>
      <c r="Q4025">
        <v>0</v>
      </c>
      <c r="R4025" s="14" t="str">
        <f>IFERROR(ROUND(E4025/Q4025,2), "N/A")</f>
        <v>N/A</v>
      </c>
      <c r="S4025" t="b">
        <v>0</v>
      </c>
      <c r="T4025" t="s">
        <v>8275</v>
      </c>
      <c r="U4025" t="s">
        <v>8276</v>
      </c>
    </row>
    <row r="4026" spans="1:21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s="12">
        <f>ROUND(E4026/D4026, 0)</f>
        <v>0</v>
      </c>
      <c r="G4026" t="s">
        <v>8220</v>
      </c>
      <c r="H4026" t="s">
        <v>8223</v>
      </c>
      <c r="I4026" t="s">
        <v>8245</v>
      </c>
      <c r="J4026">
        <v>1441037097</v>
      </c>
      <c r="K4026" s="9">
        <f>(J4026/86400) + DATE(1970,1,1)</f>
        <v>42247.670104166667</v>
      </c>
      <c r="L4026">
        <v>1438445097</v>
      </c>
      <c r="M4026" s="9">
        <f>(L4026/86400) + DATE(1970,1,1)</f>
        <v>42217.670104166667</v>
      </c>
      <c r="N4026" s="18">
        <f>YEAR(M4026)</f>
        <v>2015</v>
      </c>
      <c r="O4026" s="18">
        <f xml:space="preserve"> ROUND((J4026-L4026)/86400, 0)</f>
        <v>30</v>
      </c>
      <c r="P4026" t="b">
        <v>0</v>
      </c>
      <c r="Q4026">
        <v>1</v>
      </c>
      <c r="R4026" s="14">
        <f>IFERROR(ROUND(E4026/Q4026,2), "N/A")</f>
        <v>10</v>
      </c>
      <c r="S4026" t="b">
        <v>0</v>
      </c>
      <c r="T4026" t="s">
        <v>8275</v>
      </c>
      <c r="U4026" t="s">
        <v>8276</v>
      </c>
    </row>
    <row r="4027" spans="1:21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s="12">
        <f>ROUND(E4027/D4027, 0)</f>
        <v>0</v>
      </c>
      <c r="G4027" t="s">
        <v>8220</v>
      </c>
      <c r="H4027" t="s">
        <v>8229</v>
      </c>
      <c r="I4027" t="s">
        <v>8248</v>
      </c>
      <c r="J4027">
        <v>1437889336</v>
      </c>
      <c r="K4027" s="9">
        <f>(J4027/86400) + DATE(1970,1,1)</f>
        <v>42211.237685185188</v>
      </c>
      <c r="L4027">
        <v>1432705336</v>
      </c>
      <c r="M4027" s="9">
        <f>(L4027/86400) + DATE(1970,1,1)</f>
        <v>42151.237685185188</v>
      </c>
      <c r="N4027" s="18">
        <f>YEAR(M4027)</f>
        <v>2015</v>
      </c>
      <c r="O4027" s="18">
        <f xml:space="preserve"> ROUND((J4027-L4027)/86400, 0)</f>
        <v>60</v>
      </c>
      <c r="P4027" t="b">
        <v>0</v>
      </c>
      <c r="Q4027">
        <v>4</v>
      </c>
      <c r="R4027" s="14">
        <f>IFERROR(ROUND(E4027/Q4027,2), "N/A")</f>
        <v>62.5</v>
      </c>
      <c r="S4027" t="b">
        <v>0</v>
      </c>
      <c r="T4027" t="s">
        <v>8275</v>
      </c>
      <c r="U4027" t="s">
        <v>8276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s="12">
        <f>ROUND(E4028/D4028, 0)</f>
        <v>0</v>
      </c>
      <c r="G4028" t="s">
        <v>8220</v>
      </c>
      <c r="H4028" t="s">
        <v>8223</v>
      </c>
      <c r="I4028" t="s">
        <v>8245</v>
      </c>
      <c r="J4028">
        <v>1449247439</v>
      </c>
      <c r="K4028" s="9">
        <f>(J4028/86400) + DATE(1970,1,1)</f>
        <v>42342.697210648148</v>
      </c>
      <c r="L4028">
        <v>1444059839</v>
      </c>
      <c r="M4028" s="9">
        <f>(L4028/86400) + DATE(1970,1,1)</f>
        <v>42282.655543981484</v>
      </c>
      <c r="N4028" s="18">
        <f>YEAR(M4028)</f>
        <v>2015</v>
      </c>
      <c r="O4028" s="18">
        <f xml:space="preserve"> ROUND((J4028-L4028)/86400, 0)</f>
        <v>60</v>
      </c>
      <c r="P4028" t="b">
        <v>0</v>
      </c>
      <c r="Q4028">
        <v>0</v>
      </c>
      <c r="R4028" s="14" t="str">
        <f>IFERROR(ROUND(E4028/Q4028,2), "N/A")</f>
        <v>N/A</v>
      </c>
      <c r="S4028" t="b">
        <v>0</v>
      </c>
      <c r="T4028" t="s">
        <v>8275</v>
      </c>
      <c r="U4028" t="s">
        <v>8276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s="12">
        <f>ROUND(E4029/D4029, 0)</f>
        <v>0</v>
      </c>
      <c r="G4029" t="s">
        <v>8220</v>
      </c>
      <c r="H4029" t="s">
        <v>8223</v>
      </c>
      <c r="I4029" t="s">
        <v>8245</v>
      </c>
      <c r="J4029">
        <v>1487811600</v>
      </c>
      <c r="K4029" s="9">
        <f>(J4029/86400) + DATE(1970,1,1)</f>
        <v>42789.041666666672</v>
      </c>
      <c r="L4029">
        <v>1486077481</v>
      </c>
      <c r="M4029" s="9">
        <f>(L4029/86400) + DATE(1970,1,1)</f>
        <v>42768.97084490741</v>
      </c>
      <c r="N4029" s="18">
        <f>YEAR(M4029)</f>
        <v>2017</v>
      </c>
      <c r="O4029" s="18">
        <f xml:space="preserve"> ROUND((J4029-L4029)/86400, 0)</f>
        <v>20</v>
      </c>
      <c r="P4029" t="b">
        <v>0</v>
      </c>
      <c r="Q4029">
        <v>7</v>
      </c>
      <c r="R4029" s="14">
        <f>IFERROR(ROUND(E4029/Q4029,2), "N/A")</f>
        <v>30.71</v>
      </c>
      <c r="S4029" t="b">
        <v>0</v>
      </c>
      <c r="T4029" t="s">
        <v>8275</v>
      </c>
      <c r="U4029" t="s">
        <v>8276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s="12">
        <f>ROUND(E4030/D4030, 0)</f>
        <v>0</v>
      </c>
      <c r="G4030" t="s">
        <v>8220</v>
      </c>
      <c r="H4030" t="s">
        <v>8223</v>
      </c>
      <c r="I4030" t="s">
        <v>8245</v>
      </c>
      <c r="J4030">
        <v>1402007500</v>
      </c>
      <c r="K4030" s="9">
        <f>(J4030/86400) + DATE(1970,1,1)</f>
        <v>41795.938657407409</v>
      </c>
      <c r="L4030">
        <v>1399415500</v>
      </c>
      <c r="M4030" s="9">
        <f>(L4030/86400) + DATE(1970,1,1)</f>
        <v>41765.938657407409</v>
      </c>
      <c r="N4030" s="18">
        <f>YEAR(M4030)</f>
        <v>2014</v>
      </c>
      <c r="O4030" s="18">
        <f xml:space="preserve"> ROUND((J4030-L4030)/86400, 0)</f>
        <v>30</v>
      </c>
      <c r="P4030" t="b">
        <v>0</v>
      </c>
      <c r="Q4030">
        <v>11</v>
      </c>
      <c r="R4030" s="14">
        <f>IFERROR(ROUND(E4030/Q4030,2), "N/A")</f>
        <v>51</v>
      </c>
      <c r="S4030" t="b">
        <v>0</v>
      </c>
      <c r="T4030" t="s">
        <v>8275</v>
      </c>
      <c r="U4030" t="s">
        <v>8276</v>
      </c>
    </row>
    <row r="4031" spans="1:21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s="12">
        <f>ROUND(E4031/D4031, 0)</f>
        <v>0</v>
      </c>
      <c r="G4031" t="s">
        <v>8220</v>
      </c>
      <c r="H4031" t="s">
        <v>8223</v>
      </c>
      <c r="I4031" t="s">
        <v>8245</v>
      </c>
      <c r="J4031">
        <v>1450053370</v>
      </c>
      <c r="K4031" s="9">
        <f>(J4031/86400) + DATE(1970,1,1)</f>
        <v>42352.02511574074</v>
      </c>
      <c r="L4031">
        <v>1447461370</v>
      </c>
      <c r="M4031" s="9">
        <f>(L4031/86400) + DATE(1970,1,1)</f>
        <v>42322.02511574074</v>
      </c>
      <c r="N4031" s="18">
        <f>YEAR(M4031)</f>
        <v>2015</v>
      </c>
      <c r="O4031" s="18">
        <f xml:space="preserve"> ROUND((J4031-L4031)/86400, 0)</f>
        <v>30</v>
      </c>
      <c r="P4031" t="b">
        <v>0</v>
      </c>
      <c r="Q4031">
        <v>0</v>
      </c>
      <c r="R4031" s="14" t="str">
        <f>IFERROR(ROUND(E4031/Q4031,2), "N/A")</f>
        <v>N/A</v>
      </c>
      <c r="S4031" t="b">
        <v>0</v>
      </c>
      <c r="T4031" t="s">
        <v>8275</v>
      </c>
      <c r="U4031" t="s">
        <v>8276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s="12">
        <f>ROUND(E4032/D4032, 0)</f>
        <v>0</v>
      </c>
      <c r="G4032" t="s">
        <v>8220</v>
      </c>
      <c r="H4032" t="s">
        <v>8223</v>
      </c>
      <c r="I4032" t="s">
        <v>8245</v>
      </c>
      <c r="J4032">
        <v>1454525340</v>
      </c>
      <c r="K4032" s="9">
        <f>(J4032/86400) + DATE(1970,1,1)</f>
        <v>42403.78402777778</v>
      </c>
      <c r="L4032">
        <v>1452008599</v>
      </c>
      <c r="M4032" s="9">
        <f>(L4032/86400) + DATE(1970,1,1)</f>
        <v>42374.655081018514</v>
      </c>
      <c r="N4032" s="18">
        <f>YEAR(M4032)</f>
        <v>2016</v>
      </c>
      <c r="O4032" s="18">
        <f xml:space="preserve"> ROUND((J4032-L4032)/86400, 0)</f>
        <v>29</v>
      </c>
      <c r="P4032" t="b">
        <v>0</v>
      </c>
      <c r="Q4032">
        <v>6</v>
      </c>
      <c r="R4032" s="14">
        <f>IFERROR(ROUND(E4032/Q4032,2), "N/A")</f>
        <v>66.67</v>
      </c>
      <c r="S4032" t="b">
        <v>0</v>
      </c>
      <c r="T4032" t="s">
        <v>8275</v>
      </c>
      <c r="U4032" t="s">
        <v>8276</v>
      </c>
    </row>
    <row r="4033" spans="1:21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s="12">
        <f>ROUND(E4033/D4033, 0)</f>
        <v>0</v>
      </c>
      <c r="G4033" t="s">
        <v>8220</v>
      </c>
      <c r="H4033" t="s">
        <v>8223</v>
      </c>
      <c r="I4033" t="s">
        <v>8245</v>
      </c>
      <c r="J4033">
        <v>1418914964</v>
      </c>
      <c r="K4033" s="9">
        <f>(J4033/86400) + DATE(1970,1,1)</f>
        <v>41991.626898148148</v>
      </c>
      <c r="L4033">
        <v>1414591364</v>
      </c>
      <c r="M4033" s="9">
        <f>(L4033/86400) + DATE(1970,1,1)</f>
        <v>41941.585231481484</v>
      </c>
      <c r="N4033" s="18">
        <f>YEAR(M4033)</f>
        <v>2014</v>
      </c>
      <c r="O4033" s="18">
        <f xml:space="preserve"> ROUND((J4033-L4033)/86400, 0)</f>
        <v>50</v>
      </c>
      <c r="P4033" t="b">
        <v>0</v>
      </c>
      <c r="Q4033">
        <v>0</v>
      </c>
      <c r="R4033" s="14" t="str">
        <f>IFERROR(ROUND(E4033/Q4033,2), "N/A")</f>
        <v>N/A</v>
      </c>
      <c r="S4033" t="b">
        <v>0</v>
      </c>
      <c r="T4033" t="s">
        <v>8275</v>
      </c>
      <c r="U4033" t="s">
        <v>8276</v>
      </c>
    </row>
    <row r="4034" spans="1:21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s="12">
        <f>ROUND(E4034/D4034, 0)</f>
        <v>0</v>
      </c>
      <c r="G4034" t="s">
        <v>8220</v>
      </c>
      <c r="H4034" t="s">
        <v>8223</v>
      </c>
      <c r="I4034" t="s">
        <v>8245</v>
      </c>
      <c r="J4034">
        <v>1450211116</v>
      </c>
      <c r="K4034" s="9">
        <f>(J4034/86400) + DATE(1970,1,1)</f>
        <v>42353.85087962963</v>
      </c>
      <c r="L4034">
        <v>1445023516</v>
      </c>
      <c r="M4034" s="9">
        <f>(L4034/86400) + DATE(1970,1,1)</f>
        <v>42293.809212962966</v>
      </c>
      <c r="N4034" s="18">
        <f>YEAR(M4034)</f>
        <v>2015</v>
      </c>
      <c r="O4034" s="18">
        <f xml:space="preserve"> ROUND((J4034-L4034)/86400, 0)</f>
        <v>60</v>
      </c>
      <c r="P4034" t="b">
        <v>0</v>
      </c>
      <c r="Q4034">
        <v>7</v>
      </c>
      <c r="R4034" s="14">
        <f>IFERROR(ROUND(E4034/Q4034,2), "N/A")</f>
        <v>59</v>
      </c>
      <c r="S4034" t="b">
        <v>0</v>
      </c>
      <c r="T4034" t="s">
        <v>8275</v>
      </c>
      <c r="U4034" t="s">
        <v>8276</v>
      </c>
    </row>
    <row r="4035" spans="1:21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s="12">
        <f>ROUND(E4035/D4035, 0)</f>
        <v>0</v>
      </c>
      <c r="G4035" t="s">
        <v>8220</v>
      </c>
      <c r="H4035" t="s">
        <v>8224</v>
      </c>
      <c r="I4035" t="s">
        <v>8246</v>
      </c>
      <c r="J4035">
        <v>1475398800</v>
      </c>
      <c r="K4035" s="9">
        <f>(J4035/86400) + DATE(1970,1,1)</f>
        <v>42645.375</v>
      </c>
      <c r="L4035">
        <v>1472711224</v>
      </c>
      <c r="M4035" s="9">
        <f>(L4035/86400) + DATE(1970,1,1)</f>
        <v>42614.268796296295</v>
      </c>
      <c r="N4035" s="18">
        <f>YEAR(M4035)</f>
        <v>2016</v>
      </c>
      <c r="O4035" s="18">
        <f xml:space="preserve"> ROUND((J4035-L4035)/86400, 0)</f>
        <v>31</v>
      </c>
      <c r="P4035" t="b">
        <v>0</v>
      </c>
      <c r="Q4035">
        <v>94</v>
      </c>
      <c r="R4035" s="14">
        <f>IFERROR(ROUND(E4035/Q4035,2), "N/A")</f>
        <v>65.34</v>
      </c>
      <c r="S4035" t="b">
        <v>0</v>
      </c>
      <c r="T4035" t="s">
        <v>8275</v>
      </c>
      <c r="U4035" t="s">
        <v>8276</v>
      </c>
    </row>
    <row r="4036" spans="1:21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s="12">
        <f>ROUND(E4036/D4036, 0)</f>
        <v>0</v>
      </c>
      <c r="G4036" t="s">
        <v>8220</v>
      </c>
      <c r="H4036" t="s">
        <v>8223</v>
      </c>
      <c r="I4036" t="s">
        <v>8245</v>
      </c>
      <c r="J4036">
        <v>1428097450</v>
      </c>
      <c r="K4036" s="9">
        <f>(J4036/86400) + DATE(1970,1,1)</f>
        <v>42097.905671296292</v>
      </c>
      <c r="L4036">
        <v>1425509050</v>
      </c>
      <c r="M4036" s="9">
        <f>(L4036/86400) + DATE(1970,1,1)</f>
        <v>42067.947337962964</v>
      </c>
      <c r="N4036" s="18">
        <f>YEAR(M4036)</f>
        <v>2015</v>
      </c>
      <c r="O4036" s="18">
        <f xml:space="preserve"> ROUND((J4036-L4036)/86400, 0)</f>
        <v>30</v>
      </c>
      <c r="P4036" t="b">
        <v>0</v>
      </c>
      <c r="Q4036">
        <v>2</v>
      </c>
      <c r="R4036" s="14">
        <f>IFERROR(ROUND(E4036/Q4036,2), "N/A")</f>
        <v>100</v>
      </c>
      <c r="S4036" t="b">
        <v>0</v>
      </c>
      <c r="T4036" t="s">
        <v>8275</v>
      </c>
      <c r="U4036" t="s">
        <v>8276</v>
      </c>
    </row>
    <row r="4037" spans="1:21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s="12">
        <f>ROUND(E4037/D4037, 0)</f>
        <v>0</v>
      </c>
      <c r="G4037" t="s">
        <v>8220</v>
      </c>
      <c r="H4037" t="s">
        <v>8223</v>
      </c>
      <c r="I4037" t="s">
        <v>8245</v>
      </c>
      <c r="J4037">
        <v>1413925887</v>
      </c>
      <c r="K4037" s="9">
        <f>(J4037/86400) + DATE(1970,1,1)</f>
        <v>41933.882951388892</v>
      </c>
      <c r="L4037">
        <v>1411333887</v>
      </c>
      <c r="M4037" s="9">
        <f>(L4037/86400) + DATE(1970,1,1)</f>
        <v>41903.882951388892</v>
      </c>
      <c r="N4037" s="18">
        <f>YEAR(M4037)</f>
        <v>2014</v>
      </c>
      <c r="O4037" s="18">
        <f xml:space="preserve"> ROUND((J4037-L4037)/86400, 0)</f>
        <v>30</v>
      </c>
      <c r="P4037" t="b">
        <v>0</v>
      </c>
      <c r="Q4037">
        <v>25</v>
      </c>
      <c r="R4037" s="14">
        <f>IFERROR(ROUND(E4037/Q4037,2), "N/A")</f>
        <v>147.4</v>
      </c>
      <c r="S4037" t="b">
        <v>0</v>
      </c>
      <c r="T4037" t="s">
        <v>8275</v>
      </c>
      <c r="U4037" t="s">
        <v>8276</v>
      </c>
    </row>
    <row r="4038" spans="1:21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s="12">
        <f>ROUND(E4038/D4038, 0)</f>
        <v>0</v>
      </c>
      <c r="G4038" t="s">
        <v>8220</v>
      </c>
      <c r="H4038" t="s">
        <v>8223</v>
      </c>
      <c r="I4038" t="s">
        <v>8245</v>
      </c>
      <c r="J4038">
        <v>1404253800</v>
      </c>
      <c r="K4038" s="9">
        <f>(J4038/86400) + DATE(1970,1,1)</f>
        <v>41821.9375</v>
      </c>
      <c r="L4038">
        <v>1402784964</v>
      </c>
      <c r="M4038" s="9">
        <f>(L4038/86400) + DATE(1970,1,1)</f>
        <v>41804.937083333338</v>
      </c>
      <c r="N4038" s="18">
        <f>YEAR(M4038)</f>
        <v>2014</v>
      </c>
      <c r="O4038" s="18">
        <f xml:space="preserve"> ROUND((J4038-L4038)/86400, 0)</f>
        <v>17</v>
      </c>
      <c r="P4038" t="b">
        <v>0</v>
      </c>
      <c r="Q4038">
        <v>17</v>
      </c>
      <c r="R4038" s="14">
        <f>IFERROR(ROUND(E4038/Q4038,2), "N/A")</f>
        <v>166.06</v>
      </c>
      <c r="S4038" t="b">
        <v>0</v>
      </c>
      <c r="T4038" t="s">
        <v>8275</v>
      </c>
      <c r="U4038" t="s">
        <v>8276</v>
      </c>
    </row>
    <row r="4039" spans="1:21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s="12">
        <f>ROUND(E4039/D4039, 0)</f>
        <v>0</v>
      </c>
      <c r="G4039" t="s">
        <v>8220</v>
      </c>
      <c r="H4039" t="s">
        <v>8223</v>
      </c>
      <c r="I4039" t="s">
        <v>8245</v>
      </c>
      <c r="J4039">
        <v>1464099900</v>
      </c>
      <c r="K4039" s="9">
        <f>(J4039/86400) + DATE(1970,1,1)</f>
        <v>42514.600694444445</v>
      </c>
      <c r="L4039">
        <v>1462585315</v>
      </c>
      <c r="M4039" s="9">
        <f>(L4039/86400) + DATE(1970,1,1)</f>
        <v>42497.070775462962</v>
      </c>
      <c r="N4039" s="18">
        <f>YEAR(M4039)</f>
        <v>2016</v>
      </c>
      <c r="O4039" s="18">
        <f xml:space="preserve"> ROUND((J4039-L4039)/86400, 0)</f>
        <v>18</v>
      </c>
      <c r="P4039" t="b">
        <v>0</v>
      </c>
      <c r="Q4039">
        <v>2</v>
      </c>
      <c r="R4039" s="14">
        <f>IFERROR(ROUND(E4039/Q4039,2), "N/A")</f>
        <v>40</v>
      </c>
      <c r="S4039" t="b">
        <v>0</v>
      </c>
      <c r="T4039" t="s">
        <v>8275</v>
      </c>
      <c r="U4039" t="s">
        <v>8276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s="12">
        <f>ROUND(E4040/D4040, 0)</f>
        <v>0</v>
      </c>
      <c r="G4040" t="s">
        <v>8220</v>
      </c>
      <c r="H4040" t="s">
        <v>8223</v>
      </c>
      <c r="I4040" t="s">
        <v>8245</v>
      </c>
      <c r="J4040">
        <v>1413573010</v>
      </c>
      <c r="K4040" s="9">
        <f>(J4040/86400) + DATE(1970,1,1)</f>
        <v>41929.798726851848</v>
      </c>
      <c r="L4040">
        <v>1408389010</v>
      </c>
      <c r="M4040" s="9">
        <f>(L4040/86400) + DATE(1970,1,1)</f>
        <v>41869.798726851848</v>
      </c>
      <c r="N4040" s="18">
        <f>YEAR(M4040)</f>
        <v>2014</v>
      </c>
      <c r="O4040" s="18">
        <f xml:space="preserve"> ROUND((J4040-L4040)/86400, 0)</f>
        <v>60</v>
      </c>
      <c r="P4040" t="b">
        <v>0</v>
      </c>
      <c r="Q4040">
        <v>4</v>
      </c>
      <c r="R4040" s="14">
        <f>IFERROR(ROUND(E4040/Q4040,2), "N/A")</f>
        <v>75.25</v>
      </c>
      <c r="S4040" t="b">
        <v>0</v>
      </c>
      <c r="T4040" t="s">
        <v>8275</v>
      </c>
      <c r="U4040" t="s">
        <v>8276</v>
      </c>
    </row>
    <row r="4041" spans="1:21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s="12">
        <f>ROUND(E4041/D4041, 0)</f>
        <v>1</v>
      </c>
      <c r="G4041" t="s">
        <v>8220</v>
      </c>
      <c r="H4041" t="s">
        <v>8223</v>
      </c>
      <c r="I4041" t="s">
        <v>8245</v>
      </c>
      <c r="J4041">
        <v>1448949540</v>
      </c>
      <c r="K4041" s="9">
        <f>(J4041/86400) + DATE(1970,1,1)</f>
        <v>42339.249305555553</v>
      </c>
      <c r="L4041">
        <v>1446048367</v>
      </c>
      <c r="M4041" s="9">
        <f>(L4041/86400) + DATE(1970,1,1)</f>
        <v>42305.670914351853</v>
      </c>
      <c r="N4041" s="18">
        <f>YEAR(M4041)</f>
        <v>2015</v>
      </c>
      <c r="O4041" s="18">
        <f xml:space="preserve"> ROUND((J4041-L4041)/86400, 0)</f>
        <v>34</v>
      </c>
      <c r="P4041" t="b">
        <v>0</v>
      </c>
      <c r="Q4041">
        <v>5</v>
      </c>
      <c r="R4041" s="14">
        <f>IFERROR(ROUND(E4041/Q4041,2), "N/A")</f>
        <v>60</v>
      </c>
      <c r="S4041" t="b">
        <v>0</v>
      </c>
      <c r="T4041" t="s">
        <v>8275</v>
      </c>
      <c r="U4041" t="s">
        <v>8276</v>
      </c>
    </row>
    <row r="4042" spans="1:21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s="12">
        <f>ROUND(E4042/D4042, 0)</f>
        <v>0</v>
      </c>
      <c r="G4042" t="s">
        <v>8220</v>
      </c>
      <c r="H4042" t="s">
        <v>8223</v>
      </c>
      <c r="I4042" t="s">
        <v>8245</v>
      </c>
      <c r="J4042">
        <v>1437188400</v>
      </c>
      <c r="K4042" s="9">
        <f>(J4042/86400) + DATE(1970,1,1)</f>
        <v>42203.125</v>
      </c>
      <c r="L4042">
        <v>1432100004</v>
      </c>
      <c r="M4042" s="9">
        <f>(L4042/86400) + DATE(1970,1,1)</f>
        <v>42144.231527777782</v>
      </c>
      <c r="N4042" s="18">
        <f>YEAR(M4042)</f>
        <v>2015</v>
      </c>
      <c r="O4042" s="18">
        <f xml:space="preserve"> ROUND((J4042-L4042)/86400, 0)</f>
        <v>59</v>
      </c>
      <c r="P4042" t="b">
        <v>0</v>
      </c>
      <c r="Q4042">
        <v>2</v>
      </c>
      <c r="R4042" s="14">
        <f>IFERROR(ROUND(E4042/Q4042,2), "N/A")</f>
        <v>1250</v>
      </c>
      <c r="S4042" t="b">
        <v>0</v>
      </c>
      <c r="T4042" t="s">
        <v>8275</v>
      </c>
      <c r="U4042" t="s">
        <v>8276</v>
      </c>
    </row>
    <row r="4043" spans="1:21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s="12">
        <f>ROUND(E4043/D4043, 0)</f>
        <v>0</v>
      </c>
      <c r="G4043" t="s">
        <v>8220</v>
      </c>
      <c r="H4043" t="s">
        <v>8224</v>
      </c>
      <c r="I4043" t="s">
        <v>8246</v>
      </c>
      <c r="J4043">
        <v>1473160954</v>
      </c>
      <c r="K4043" s="9">
        <f>(J4043/86400) + DATE(1970,1,1)</f>
        <v>42619.474004629628</v>
      </c>
      <c r="L4043">
        <v>1467976954</v>
      </c>
      <c r="M4043" s="9">
        <f>(L4043/86400) + DATE(1970,1,1)</f>
        <v>42559.474004629628</v>
      </c>
      <c r="N4043" s="18">
        <f>YEAR(M4043)</f>
        <v>2016</v>
      </c>
      <c r="O4043" s="18">
        <f xml:space="preserve"> ROUND((J4043-L4043)/86400, 0)</f>
        <v>60</v>
      </c>
      <c r="P4043" t="b">
        <v>0</v>
      </c>
      <c r="Q4043">
        <v>2</v>
      </c>
      <c r="R4043" s="14">
        <f>IFERROR(ROUND(E4043/Q4043,2), "N/A")</f>
        <v>10.5</v>
      </c>
      <c r="S4043" t="b">
        <v>0</v>
      </c>
      <c r="T4043" t="s">
        <v>8275</v>
      </c>
      <c r="U4043" t="s">
        <v>8276</v>
      </c>
    </row>
    <row r="4044" spans="1:21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s="12">
        <f>ROUND(E4044/D4044, 0)</f>
        <v>0</v>
      </c>
      <c r="G4044" t="s">
        <v>8220</v>
      </c>
      <c r="H4044" t="s">
        <v>8223</v>
      </c>
      <c r="I4044" t="s">
        <v>8245</v>
      </c>
      <c r="J4044">
        <v>1421781360</v>
      </c>
      <c r="K4044" s="9">
        <f>(J4044/86400) + DATE(1970,1,1)</f>
        <v>42024.802777777775</v>
      </c>
      <c r="L4044">
        <v>1419213664</v>
      </c>
      <c r="M4044" s="9">
        <f>(L4044/86400) + DATE(1970,1,1)</f>
        <v>41995.084074074075</v>
      </c>
      <c r="N4044" s="18">
        <f>YEAR(M4044)</f>
        <v>2014</v>
      </c>
      <c r="O4044" s="18">
        <f xml:space="preserve"> ROUND((J4044-L4044)/86400, 0)</f>
        <v>30</v>
      </c>
      <c r="P4044" t="b">
        <v>0</v>
      </c>
      <c r="Q4044">
        <v>3</v>
      </c>
      <c r="R4044" s="14">
        <f>IFERROR(ROUND(E4044/Q4044,2), "N/A")</f>
        <v>7</v>
      </c>
      <c r="S4044" t="b">
        <v>0</v>
      </c>
      <c r="T4044" t="s">
        <v>8275</v>
      </c>
      <c r="U4044" t="s">
        <v>8276</v>
      </c>
    </row>
    <row r="4045" spans="1:21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s="12">
        <f>ROUND(E4045/D4045, 0)</f>
        <v>0</v>
      </c>
      <c r="G4045" t="s">
        <v>8220</v>
      </c>
      <c r="H4045" t="s">
        <v>8228</v>
      </c>
      <c r="I4045" t="s">
        <v>8250</v>
      </c>
      <c r="J4045">
        <v>1416524325</v>
      </c>
      <c r="K4045" s="9">
        <f>(J4045/86400) + DATE(1970,1,1)</f>
        <v>41963.957465277781</v>
      </c>
      <c r="L4045">
        <v>1415228325</v>
      </c>
      <c r="M4045" s="9">
        <f>(L4045/86400) + DATE(1970,1,1)</f>
        <v>41948.957465277781</v>
      </c>
      <c r="N4045" s="18">
        <f>YEAR(M4045)</f>
        <v>2014</v>
      </c>
      <c r="O4045" s="18">
        <f xml:space="preserve"> ROUND((J4045-L4045)/86400, 0)</f>
        <v>15</v>
      </c>
      <c r="P4045" t="b">
        <v>0</v>
      </c>
      <c r="Q4045">
        <v>0</v>
      </c>
      <c r="R4045" s="14" t="str">
        <f>IFERROR(ROUND(E4045/Q4045,2), "N/A")</f>
        <v>N/A</v>
      </c>
      <c r="S4045" t="b">
        <v>0</v>
      </c>
      <c r="T4045" t="s">
        <v>8275</v>
      </c>
      <c r="U4045" t="s">
        <v>8276</v>
      </c>
    </row>
    <row r="4046" spans="1:21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s="12">
        <f>ROUND(E4046/D4046, 0)</f>
        <v>0</v>
      </c>
      <c r="G4046" t="s">
        <v>8220</v>
      </c>
      <c r="H4046" t="s">
        <v>8223</v>
      </c>
      <c r="I4046" t="s">
        <v>8245</v>
      </c>
      <c r="J4046">
        <v>1428642000</v>
      </c>
      <c r="K4046" s="9">
        <f>(J4046/86400) + DATE(1970,1,1)</f>
        <v>42104.208333333328</v>
      </c>
      <c r="L4046">
        <v>1426050982</v>
      </c>
      <c r="M4046" s="9">
        <f>(L4046/86400) + DATE(1970,1,1)</f>
        <v>42074.219699074078</v>
      </c>
      <c r="N4046" s="18">
        <f>YEAR(M4046)</f>
        <v>2015</v>
      </c>
      <c r="O4046" s="18">
        <f xml:space="preserve"> ROUND((J4046-L4046)/86400, 0)</f>
        <v>30</v>
      </c>
      <c r="P4046" t="b">
        <v>0</v>
      </c>
      <c r="Q4046">
        <v>4</v>
      </c>
      <c r="R4046" s="14">
        <f>IFERROR(ROUND(E4046/Q4046,2), "N/A")</f>
        <v>56.25</v>
      </c>
      <c r="S4046" t="b">
        <v>0</v>
      </c>
      <c r="T4046" t="s">
        <v>8275</v>
      </c>
      <c r="U4046" t="s">
        <v>8276</v>
      </c>
    </row>
    <row r="4047" spans="1:21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s="12">
        <f>ROUND(E4047/D4047, 0)</f>
        <v>0</v>
      </c>
      <c r="G4047" t="s">
        <v>8220</v>
      </c>
      <c r="H4047" t="s">
        <v>8225</v>
      </c>
      <c r="I4047" t="s">
        <v>8247</v>
      </c>
      <c r="J4047">
        <v>1408596589</v>
      </c>
      <c r="K4047" s="9">
        <f>(J4047/86400) + DATE(1970,1,1)</f>
        <v>41872.201261574075</v>
      </c>
      <c r="L4047">
        <v>1406004589</v>
      </c>
      <c r="M4047" s="9">
        <f>(L4047/86400) + DATE(1970,1,1)</f>
        <v>41842.201261574075</v>
      </c>
      <c r="N4047" s="18">
        <f>YEAR(M4047)</f>
        <v>2014</v>
      </c>
      <c r="O4047" s="18">
        <f xml:space="preserve"> ROUND((J4047-L4047)/86400, 0)</f>
        <v>30</v>
      </c>
      <c r="P4047" t="b">
        <v>0</v>
      </c>
      <c r="Q4047">
        <v>1</v>
      </c>
      <c r="R4047" s="14">
        <f>IFERROR(ROUND(E4047/Q4047,2), "N/A")</f>
        <v>1</v>
      </c>
      <c r="S4047" t="b">
        <v>0</v>
      </c>
      <c r="T4047" t="s">
        <v>8275</v>
      </c>
      <c r="U4047" t="s">
        <v>8276</v>
      </c>
    </row>
    <row r="4048" spans="1:21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s="12">
        <f>ROUND(E4048/D4048, 0)</f>
        <v>0</v>
      </c>
      <c r="G4048" t="s">
        <v>8220</v>
      </c>
      <c r="H4048" t="s">
        <v>8223</v>
      </c>
      <c r="I4048" t="s">
        <v>8245</v>
      </c>
      <c r="J4048">
        <v>1413992210</v>
      </c>
      <c r="K4048" s="9">
        <f>(J4048/86400) + DATE(1970,1,1)</f>
        <v>41934.650578703702</v>
      </c>
      <c r="L4048">
        <v>1411400210</v>
      </c>
      <c r="M4048" s="9">
        <f>(L4048/86400) + DATE(1970,1,1)</f>
        <v>41904.650578703702</v>
      </c>
      <c r="N4048" s="18">
        <f>YEAR(M4048)</f>
        <v>2014</v>
      </c>
      <c r="O4048" s="18">
        <f xml:space="preserve"> ROUND((J4048-L4048)/86400, 0)</f>
        <v>30</v>
      </c>
      <c r="P4048" t="b">
        <v>0</v>
      </c>
      <c r="Q4048">
        <v>12</v>
      </c>
      <c r="R4048" s="14">
        <f>IFERROR(ROUND(E4048/Q4048,2), "N/A")</f>
        <v>38.33</v>
      </c>
      <c r="S4048" t="b">
        <v>0</v>
      </c>
      <c r="T4048" t="s">
        <v>8275</v>
      </c>
      <c r="U4048" t="s">
        <v>8276</v>
      </c>
    </row>
    <row r="4049" spans="1:21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s="12">
        <f>ROUND(E4049/D4049, 0)</f>
        <v>0</v>
      </c>
      <c r="G4049" t="s">
        <v>8220</v>
      </c>
      <c r="H4049" t="s">
        <v>8223</v>
      </c>
      <c r="I4049" t="s">
        <v>8245</v>
      </c>
      <c r="J4049">
        <v>1420938000</v>
      </c>
      <c r="K4049" s="9">
        <f>(J4049/86400) + DATE(1970,1,1)</f>
        <v>42015.041666666672</v>
      </c>
      <c r="L4049">
        <v>1418862743</v>
      </c>
      <c r="M4049" s="9">
        <f>(L4049/86400) + DATE(1970,1,1)</f>
        <v>41991.022488425922</v>
      </c>
      <c r="N4049" s="18">
        <f>YEAR(M4049)</f>
        <v>2014</v>
      </c>
      <c r="O4049" s="18">
        <f xml:space="preserve"> ROUND((J4049-L4049)/86400, 0)</f>
        <v>24</v>
      </c>
      <c r="P4049" t="b">
        <v>0</v>
      </c>
      <c r="Q4049">
        <v>4</v>
      </c>
      <c r="R4049" s="14">
        <f>IFERROR(ROUND(E4049/Q4049,2), "N/A")</f>
        <v>27.5</v>
      </c>
      <c r="S4049" t="b">
        <v>0</v>
      </c>
      <c r="T4049" t="s">
        <v>8275</v>
      </c>
      <c r="U4049" t="s">
        <v>8276</v>
      </c>
    </row>
    <row r="4050" spans="1:21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s="12">
        <f>ROUND(E4050/D4050, 0)</f>
        <v>0</v>
      </c>
      <c r="G4050" t="s">
        <v>8220</v>
      </c>
      <c r="H4050" t="s">
        <v>8224</v>
      </c>
      <c r="I4050" t="s">
        <v>8246</v>
      </c>
      <c r="J4050">
        <v>1460373187</v>
      </c>
      <c r="K4050" s="9">
        <f>(J4050/86400) + DATE(1970,1,1)</f>
        <v>42471.467442129629</v>
      </c>
      <c r="L4050">
        <v>1457352787</v>
      </c>
      <c r="M4050" s="9">
        <f>(L4050/86400) + DATE(1970,1,1)</f>
        <v>42436.509108796294</v>
      </c>
      <c r="N4050" s="18">
        <f>YEAR(M4050)</f>
        <v>2016</v>
      </c>
      <c r="O4050" s="18">
        <f xml:space="preserve"> ROUND((J4050-L4050)/86400, 0)</f>
        <v>35</v>
      </c>
      <c r="P4050" t="b">
        <v>0</v>
      </c>
      <c r="Q4050">
        <v>91</v>
      </c>
      <c r="R4050" s="14">
        <f>IFERROR(ROUND(E4050/Q4050,2), "N/A")</f>
        <v>32.979999999999997</v>
      </c>
      <c r="S4050" t="b">
        <v>0</v>
      </c>
      <c r="T4050" t="s">
        <v>8275</v>
      </c>
      <c r="U4050" t="s">
        <v>8276</v>
      </c>
    </row>
    <row r="4051" spans="1:21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s="12">
        <f>ROUND(E4051/D4051, 0)</f>
        <v>0</v>
      </c>
      <c r="G4051" t="s">
        <v>8220</v>
      </c>
      <c r="H4051" t="s">
        <v>8223</v>
      </c>
      <c r="I4051" t="s">
        <v>8245</v>
      </c>
      <c r="J4051">
        <v>1436914815</v>
      </c>
      <c r="K4051" s="9">
        <f>(J4051/86400) + DATE(1970,1,1)</f>
        <v>42199.958506944444</v>
      </c>
      <c r="L4051">
        <v>1434322815</v>
      </c>
      <c r="M4051" s="9">
        <f>(L4051/86400) + DATE(1970,1,1)</f>
        <v>42169.958506944444</v>
      </c>
      <c r="N4051" s="18">
        <f>YEAR(M4051)</f>
        <v>2015</v>
      </c>
      <c r="O4051" s="18">
        <f xml:space="preserve"> ROUND((J4051-L4051)/86400, 0)</f>
        <v>30</v>
      </c>
      <c r="P4051" t="b">
        <v>0</v>
      </c>
      <c r="Q4051">
        <v>1</v>
      </c>
      <c r="R4051" s="14">
        <f>IFERROR(ROUND(E4051/Q4051,2), "N/A")</f>
        <v>16</v>
      </c>
      <c r="S4051" t="b">
        <v>0</v>
      </c>
      <c r="T4051" t="s">
        <v>8275</v>
      </c>
      <c r="U4051" t="s">
        <v>8276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s="12">
        <f>ROUND(E4052/D4052, 0)</f>
        <v>0</v>
      </c>
      <c r="G4052" t="s">
        <v>8220</v>
      </c>
      <c r="H4052" t="s">
        <v>8223</v>
      </c>
      <c r="I4052" t="s">
        <v>8245</v>
      </c>
      <c r="J4052">
        <v>1414077391</v>
      </c>
      <c r="K4052" s="9">
        <f>(J4052/86400) + DATE(1970,1,1)</f>
        <v>41935.636469907404</v>
      </c>
      <c r="L4052">
        <v>1411485391</v>
      </c>
      <c r="M4052" s="9">
        <f>(L4052/86400) + DATE(1970,1,1)</f>
        <v>41905.636469907404</v>
      </c>
      <c r="N4052" s="18">
        <f>YEAR(M4052)</f>
        <v>2014</v>
      </c>
      <c r="O4052" s="18">
        <f xml:space="preserve"> ROUND((J4052-L4052)/86400, 0)</f>
        <v>30</v>
      </c>
      <c r="P4052" t="b">
        <v>0</v>
      </c>
      <c r="Q4052">
        <v>1</v>
      </c>
      <c r="R4052" s="14">
        <f>IFERROR(ROUND(E4052/Q4052,2), "N/A")</f>
        <v>1</v>
      </c>
      <c r="S4052" t="b">
        <v>0</v>
      </c>
      <c r="T4052" t="s">
        <v>8275</v>
      </c>
      <c r="U4052" t="s">
        <v>8276</v>
      </c>
    </row>
    <row r="4053" spans="1:21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s="12">
        <f>ROUND(E4053/D4053, 0)</f>
        <v>0</v>
      </c>
      <c r="G4053" t="s">
        <v>8220</v>
      </c>
      <c r="H4053" t="s">
        <v>8223</v>
      </c>
      <c r="I4053" t="s">
        <v>8245</v>
      </c>
      <c r="J4053">
        <v>1399618380</v>
      </c>
      <c r="K4053" s="9">
        <f>(J4053/86400) + DATE(1970,1,1)</f>
        <v>41768.286805555559</v>
      </c>
      <c r="L4053">
        <v>1399058797</v>
      </c>
      <c r="M4053" s="9">
        <f>(L4053/86400) + DATE(1970,1,1)</f>
        <v>41761.810150462959</v>
      </c>
      <c r="N4053" s="18">
        <f>YEAR(M4053)</f>
        <v>2014</v>
      </c>
      <c r="O4053" s="18">
        <f xml:space="preserve"> ROUND((J4053-L4053)/86400, 0)</f>
        <v>6</v>
      </c>
      <c r="P4053" t="b">
        <v>0</v>
      </c>
      <c r="Q4053">
        <v>0</v>
      </c>
      <c r="R4053" s="14" t="str">
        <f>IFERROR(ROUND(E4053/Q4053,2), "N/A")</f>
        <v>N/A</v>
      </c>
      <c r="S4053" t="b">
        <v>0</v>
      </c>
      <c r="T4053" t="s">
        <v>8275</v>
      </c>
      <c r="U4053" t="s">
        <v>8276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s="12">
        <f>ROUND(E4054/D4054, 0)</f>
        <v>0</v>
      </c>
      <c r="G4054" t="s">
        <v>8220</v>
      </c>
      <c r="H4054" t="s">
        <v>8223</v>
      </c>
      <c r="I4054" t="s">
        <v>8245</v>
      </c>
      <c r="J4054">
        <v>1413234316</v>
      </c>
      <c r="K4054" s="9">
        <f>(J4054/86400) + DATE(1970,1,1)</f>
        <v>41925.878657407404</v>
      </c>
      <c r="L4054">
        <v>1408050316</v>
      </c>
      <c r="M4054" s="9">
        <f>(L4054/86400) + DATE(1970,1,1)</f>
        <v>41865.878657407404</v>
      </c>
      <c r="N4054" s="18">
        <f>YEAR(M4054)</f>
        <v>2014</v>
      </c>
      <c r="O4054" s="18">
        <f xml:space="preserve"> ROUND((J4054-L4054)/86400, 0)</f>
        <v>60</v>
      </c>
      <c r="P4054" t="b">
        <v>0</v>
      </c>
      <c r="Q4054">
        <v>13</v>
      </c>
      <c r="R4054" s="14">
        <f>IFERROR(ROUND(E4054/Q4054,2), "N/A")</f>
        <v>86.62</v>
      </c>
      <c r="S4054" t="b">
        <v>0</v>
      </c>
      <c r="T4054" t="s">
        <v>8275</v>
      </c>
      <c r="U4054" t="s">
        <v>8276</v>
      </c>
    </row>
    <row r="4055" spans="1:21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s="12">
        <f>ROUND(E4055/D4055, 0)</f>
        <v>0</v>
      </c>
      <c r="G4055" t="s">
        <v>8220</v>
      </c>
      <c r="H4055" t="s">
        <v>8224</v>
      </c>
      <c r="I4055" t="s">
        <v>8246</v>
      </c>
      <c r="J4055">
        <v>1416081600</v>
      </c>
      <c r="K4055" s="9">
        <f>(J4055/86400) + DATE(1970,1,1)</f>
        <v>41958.833333333328</v>
      </c>
      <c r="L4055">
        <v>1413477228</v>
      </c>
      <c r="M4055" s="9">
        <f>(L4055/86400) + DATE(1970,1,1)</f>
        <v>41928.690138888887</v>
      </c>
      <c r="N4055" s="18">
        <f>YEAR(M4055)</f>
        <v>2014</v>
      </c>
      <c r="O4055" s="18">
        <f xml:space="preserve"> ROUND((J4055-L4055)/86400, 0)</f>
        <v>30</v>
      </c>
      <c r="P4055" t="b">
        <v>0</v>
      </c>
      <c r="Q4055">
        <v>2</v>
      </c>
      <c r="R4055" s="14">
        <f>IFERROR(ROUND(E4055/Q4055,2), "N/A")</f>
        <v>55</v>
      </c>
      <c r="S4055" t="b">
        <v>0</v>
      </c>
      <c r="T4055" t="s">
        <v>8275</v>
      </c>
      <c r="U4055" t="s">
        <v>8276</v>
      </c>
    </row>
    <row r="4056" spans="1:21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s="12">
        <f>ROUND(E4056/D4056, 0)</f>
        <v>0</v>
      </c>
      <c r="G4056" t="s">
        <v>8220</v>
      </c>
      <c r="H4056" t="s">
        <v>8223</v>
      </c>
      <c r="I4056" t="s">
        <v>8245</v>
      </c>
      <c r="J4056">
        <v>1475294400</v>
      </c>
      <c r="K4056" s="9">
        <f>(J4056/86400) + DATE(1970,1,1)</f>
        <v>42644.166666666672</v>
      </c>
      <c r="L4056">
        <v>1472674285</v>
      </c>
      <c r="M4056" s="9">
        <f>(L4056/86400) + DATE(1970,1,1)</f>
        <v>42613.841261574074</v>
      </c>
      <c r="N4056" s="18">
        <f>YEAR(M4056)</f>
        <v>2016</v>
      </c>
      <c r="O4056" s="18">
        <f xml:space="preserve"> ROUND((J4056-L4056)/86400, 0)</f>
        <v>30</v>
      </c>
      <c r="P4056" t="b">
        <v>0</v>
      </c>
      <c r="Q4056">
        <v>0</v>
      </c>
      <c r="R4056" s="14" t="str">
        <f>IFERROR(ROUND(E4056/Q4056,2), "N/A")</f>
        <v>N/A</v>
      </c>
      <c r="S4056" t="b">
        <v>0</v>
      </c>
      <c r="T4056" t="s">
        <v>8275</v>
      </c>
      <c r="U4056" t="s">
        <v>8276</v>
      </c>
    </row>
    <row r="4057" spans="1:21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s="12">
        <f>ROUND(E4057/D4057, 0)</f>
        <v>0</v>
      </c>
      <c r="G4057" t="s">
        <v>8220</v>
      </c>
      <c r="H4057" t="s">
        <v>8224</v>
      </c>
      <c r="I4057" t="s">
        <v>8246</v>
      </c>
      <c r="J4057">
        <v>1403192031</v>
      </c>
      <c r="K4057" s="9">
        <f>(J4057/86400) + DATE(1970,1,1)</f>
        <v>41809.648506944446</v>
      </c>
      <c r="L4057">
        <v>1400600031</v>
      </c>
      <c r="M4057" s="9">
        <f>(L4057/86400) + DATE(1970,1,1)</f>
        <v>41779.648506944446</v>
      </c>
      <c r="N4057" s="18">
        <f>YEAR(M4057)</f>
        <v>2014</v>
      </c>
      <c r="O4057" s="18">
        <f xml:space="preserve"> ROUND((J4057-L4057)/86400, 0)</f>
        <v>30</v>
      </c>
      <c r="P4057" t="b">
        <v>0</v>
      </c>
      <c r="Q4057">
        <v>21</v>
      </c>
      <c r="R4057" s="14">
        <f>IFERROR(ROUND(E4057/Q4057,2), "N/A")</f>
        <v>41.95</v>
      </c>
      <c r="S4057" t="b">
        <v>0</v>
      </c>
      <c r="T4057" t="s">
        <v>8275</v>
      </c>
      <c r="U4057" t="s">
        <v>8276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s="12">
        <f>ROUND(E4058/D4058, 0)</f>
        <v>1</v>
      </c>
      <c r="G4058" t="s">
        <v>8220</v>
      </c>
      <c r="H4058" t="s">
        <v>8223</v>
      </c>
      <c r="I4058" t="s">
        <v>8245</v>
      </c>
      <c r="J4058">
        <v>1467575940</v>
      </c>
      <c r="K4058" s="9">
        <f>(J4058/86400) + DATE(1970,1,1)</f>
        <v>42554.832638888889</v>
      </c>
      <c r="L4058">
        <v>1465856639</v>
      </c>
      <c r="M4058" s="9">
        <f>(L4058/86400) + DATE(1970,1,1)</f>
        <v>42534.933321759258</v>
      </c>
      <c r="N4058" s="18">
        <f>YEAR(M4058)</f>
        <v>2016</v>
      </c>
      <c r="O4058" s="18">
        <f xml:space="preserve"> ROUND((J4058-L4058)/86400, 0)</f>
        <v>20</v>
      </c>
      <c r="P4058" t="b">
        <v>0</v>
      </c>
      <c r="Q4058">
        <v>9</v>
      </c>
      <c r="R4058" s="14">
        <f>IFERROR(ROUND(E4058/Q4058,2), "N/A")</f>
        <v>88.33</v>
      </c>
      <c r="S4058" t="b">
        <v>0</v>
      </c>
      <c r="T4058" t="s">
        <v>8275</v>
      </c>
      <c r="U4058" t="s">
        <v>8276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s="12">
        <f>ROUND(E4059/D4059, 0)</f>
        <v>0</v>
      </c>
      <c r="G4059" t="s">
        <v>8220</v>
      </c>
      <c r="H4059" t="s">
        <v>8224</v>
      </c>
      <c r="I4059" t="s">
        <v>8246</v>
      </c>
      <c r="J4059">
        <v>1448492400</v>
      </c>
      <c r="K4059" s="9">
        <f>(J4059/86400) + DATE(1970,1,1)</f>
        <v>42333.958333333328</v>
      </c>
      <c r="L4059">
        <v>1446506080</v>
      </c>
      <c r="M4059" s="9">
        <f>(L4059/86400) + DATE(1970,1,1)</f>
        <v>42310.968518518523</v>
      </c>
      <c r="N4059" s="18">
        <f>YEAR(M4059)</f>
        <v>2015</v>
      </c>
      <c r="O4059" s="18">
        <f xml:space="preserve"> ROUND((J4059-L4059)/86400, 0)</f>
        <v>23</v>
      </c>
      <c r="P4059" t="b">
        <v>0</v>
      </c>
      <c r="Q4059">
        <v>6</v>
      </c>
      <c r="R4059" s="14">
        <f>IFERROR(ROUND(E4059/Q4059,2), "N/A")</f>
        <v>129.16999999999999</v>
      </c>
      <c r="S4059" t="b">
        <v>0</v>
      </c>
      <c r="T4059" t="s">
        <v>8275</v>
      </c>
      <c r="U4059" t="s">
        <v>8276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s="12">
        <f>ROUND(E4060/D4060, 0)</f>
        <v>0</v>
      </c>
      <c r="G4060" t="s">
        <v>8220</v>
      </c>
      <c r="H4060" t="s">
        <v>8223</v>
      </c>
      <c r="I4060" t="s">
        <v>8245</v>
      </c>
      <c r="J4060">
        <v>1459483140</v>
      </c>
      <c r="K4060" s="9">
        <f>(J4060/86400) + DATE(1970,1,1)</f>
        <v>42461.165972222225</v>
      </c>
      <c r="L4060">
        <v>1458178044</v>
      </c>
      <c r="M4060" s="9">
        <f>(L4060/86400) + DATE(1970,1,1)</f>
        <v>42446.060694444444</v>
      </c>
      <c r="N4060" s="18">
        <f>YEAR(M4060)</f>
        <v>2016</v>
      </c>
      <c r="O4060" s="18">
        <f xml:space="preserve"> ROUND((J4060-L4060)/86400, 0)</f>
        <v>15</v>
      </c>
      <c r="P4060" t="b">
        <v>0</v>
      </c>
      <c r="Q4060">
        <v>4</v>
      </c>
      <c r="R4060" s="14">
        <f>IFERROR(ROUND(E4060/Q4060,2), "N/A")</f>
        <v>23.75</v>
      </c>
      <c r="S4060" t="b">
        <v>0</v>
      </c>
      <c r="T4060" t="s">
        <v>8275</v>
      </c>
      <c r="U4060" t="s">
        <v>8276</v>
      </c>
    </row>
    <row r="4061" spans="1:21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s="12">
        <f>ROUND(E4061/D4061, 0)</f>
        <v>0</v>
      </c>
      <c r="G4061" t="s">
        <v>8220</v>
      </c>
      <c r="H4061" t="s">
        <v>8228</v>
      </c>
      <c r="I4061" t="s">
        <v>8250</v>
      </c>
      <c r="J4061">
        <v>1410836400</v>
      </c>
      <c r="K4061" s="9">
        <f>(J4061/86400) + DATE(1970,1,1)</f>
        <v>41898.125</v>
      </c>
      <c r="L4061">
        <v>1408116152</v>
      </c>
      <c r="M4061" s="9">
        <f>(L4061/86400) + DATE(1970,1,1)</f>
        <v>41866.640648148146</v>
      </c>
      <c r="N4061" s="18">
        <f>YEAR(M4061)</f>
        <v>2014</v>
      </c>
      <c r="O4061" s="18">
        <f xml:space="preserve"> ROUND((J4061-L4061)/86400, 0)</f>
        <v>31</v>
      </c>
      <c r="P4061" t="b">
        <v>0</v>
      </c>
      <c r="Q4061">
        <v>7</v>
      </c>
      <c r="R4061" s="14">
        <f>IFERROR(ROUND(E4061/Q4061,2), "N/A")</f>
        <v>35.71</v>
      </c>
      <c r="S4061" t="b">
        <v>0</v>
      </c>
      <c r="T4061" t="s">
        <v>8275</v>
      </c>
      <c r="U4061" t="s">
        <v>8276</v>
      </c>
    </row>
    <row r="4062" spans="1:21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s="12">
        <f>ROUND(E4062/D4062, 0)</f>
        <v>0</v>
      </c>
      <c r="G4062" t="s">
        <v>8220</v>
      </c>
      <c r="H4062" t="s">
        <v>8228</v>
      </c>
      <c r="I4062" t="s">
        <v>8250</v>
      </c>
      <c r="J4062">
        <v>1403539200</v>
      </c>
      <c r="K4062" s="9">
        <f>(J4062/86400) + DATE(1970,1,1)</f>
        <v>41813.666666666664</v>
      </c>
      <c r="L4062">
        <v>1400604056</v>
      </c>
      <c r="M4062" s="9">
        <f>(L4062/86400) + DATE(1970,1,1)</f>
        <v>41779.695092592592</v>
      </c>
      <c r="N4062" s="18">
        <f>YEAR(M4062)</f>
        <v>2014</v>
      </c>
      <c r="O4062" s="18">
        <f xml:space="preserve"> ROUND((J4062-L4062)/86400, 0)</f>
        <v>34</v>
      </c>
      <c r="P4062" t="b">
        <v>0</v>
      </c>
      <c r="Q4062">
        <v>5</v>
      </c>
      <c r="R4062" s="14">
        <f>IFERROR(ROUND(E4062/Q4062,2), "N/A")</f>
        <v>57</v>
      </c>
      <c r="S4062" t="b">
        <v>0</v>
      </c>
      <c r="T4062" t="s">
        <v>8275</v>
      </c>
      <c r="U4062" t="s">
        <v>8276</v>
      </c>
    </row>
    <row r="4063" spans="1:21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s="12">
        <f>ROUND(E4063/D4063, 0)</f>
        <v>0</v>
      </c>
      <c r="G4063" t="s">
        <v>8220</v>
      </c>
      <c r="H4063" t="s">
        <v>8223</v>
      </c>
      <c r="I4063" t="s">
        <v>8245</v>
      </c>
      <c r="J4063">
        <v>1461205423</v>
      </c>
      <c r="K4063" s="9">
        <f>(J4063/86400) + DATE(1970,1,1)</f>
        <v>42481.099803240737</v>
      </c>
      <c r="L4063">
        <v>1456025023</v>
      </c>
      <c r="M4063" s="9">
        <f>(L4063/86400) + DATE(1970,1,1)</f>
        <v>42421.141469907408</v>
      </c>
      <c r="N4063" s="18">
        <f>YEAR(M4063)</f>
        <v>2016</v>
      </c>
      <c r="O4063" s="18">
        <f xml:space="preserve"> ROUND((J4063-L4063)/86400, 0)</f>
        <v>60</v>
      </c>
      <c r="P4063" t="b">
        <v>0</v>
      </c>
      <c r="Q4063">
        <v>0</v>
      </c>
      <c r="R4063" s="14" t="str">
        <f>IFERROR(ROUND(E4063/Q4063,2), "N/A")</f>
        <v>N/A</v>
      </c>
      <c r="S4063" t="b">
        <v>0</v>
      </c>
      <c r="T4063" t="s">
        <v>8275</v>
      </c>
      <c r="U4063" t="s">
        <v>8276</v>
      </c>
    </row>
    <row r="4064" spans="1:21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s="12">
        <f>ROUND(E4064/D4064, 0)</f>
        <v>0</v>
      </c>
      <c r="G4064" t="s">
        <v>8220</v>
      </c>
      <c r="H4064" t="s">
        <v>8223</v>
      </c>
      <c r="I4064" t="s">
        <v>8245</v>
      </c>
      <c r="J4064">
        <v>1467481468</v>
      </c>
      <c r="K4064" s="9">
        <f>(J4064/86400) + DATE(1970,1,1)</f>
        <v>42553.739212962959</v>
      </c>
      <c r="L4064">
        <v>1464889468</v>
      </c>
      <c r="M4064" s="9">
        <f>(L4064/86400) + DATE(1970,1,1)</f>
        <v>42523.739212962959</v>
      </c>
      <c r="N4064" s="18">
        <f>YEAR(M4064)</f>
        <v>2016</v>
      </c>
      <c r="O4064" s="18">
        <f xml:space="preserve"> ROUND((J4064-L4064)/86400, 0)</f>
        <v>30</v>
      </c>
      <c r="P4064" t="b">
        <v>0</v>
      </c>
      <c r="Q4064">
        <v>3</v>
      </c>
      <c r="R4064" s="14">
        <f>IFERROR(ROUND(E4064/Q4064,2), "N/A")</f>
        <v>163.33000000000001</v>
      </c>
      <c r="S4064" t="b">
        <v>0</v>
      </c>
      <c r="T4064" t="s">
        <v>8275</v>
      </c>
      <c r="U4064" t="s">
        <v>8276</v>
      </c>
    </row>
    <row r="4065" spans="1:21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s="12">
        <f>ROUND(E4065/D4065, 0)</f>
        <v>0</v>
      </c>
      <c r="G4065" t="s">
        <v>8220</v>
      </c>
      <c r="H4065" t="s">
        <v>8224</v>
      </c>
      <c r="I4065" t="s">
        <v>8246</v>
      </c>
      <c r="J4065">
        <v>1403886084</v>
      </c>
      <c r="K4065" s="9">
        <f>(J4065/86400) + DATE(1970,1,1)</f>
        <v>41817.681527777779</v>
      </c>
      <c r="L4065">
        <v>1401294084</v>
      </c>
      <c r="M4065" s="9">
        <f>(L4065/86400) + DATE(1970,1,1)</f>
        <v>41787.681527777779</v>
      </c>
      <c r="N4065" s="18">
        <f>YEAR(M4065)</f>
        <v>2014</v>
      </c>
      <c r="O4065" s="18">
        <f xml:space="preserve"> ROUND((J4065-L4065)/86400, 0)</f>
        <v>30</v>
      </c>
      <c r="P4065" t="b">
        <v>0</v>
      </c>
      <c r="Q4065">
        <v>9</v>
      </c>
      <c r="R4065" s="14">
        <f>IFERROR(ROUND(E4065/Q4065,2), "N/A")</f>
        <v>15</v>
      </c>
      <c r="S4065" t="b">
        <v>0</v>
      </c>
      <c r="T4065" t="s">
        <v>8275</v>
      </c>
      <c r="U4065" t="s">
        <v>8276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s="12">
        <f>ROUND(E4066/D4066, 0)</f>
        <v>0</v>
      </c>
      <c r="G4066" t="s">
        <v>8220</v>
      </c>
      <c r="H4066" t="s">
        <v>8225</v>
      </c>
      <c r="I4066" t="s">
        <v>8247</v>
      </c>
      <c r="J4066">
        <v>1430316426</v>
      </c>
      <c r="K4066" s="9">
        <f>(J4066/86400) + DATE(1970,1,1)</f>
        <v>42123.588263888887</v>
      </c>
      <c r="L4066">
        <v>1427724426</v>
      </c>
      <c r="M4066" s="9">
        <f>(L4066/86400) + DATE(1970,1,1)</f>
        <v>42093.588263888887</v>
      </c>
      <c r="N4066" s="18">
        <f>YEAR(M4066)</f>
        <v>2015</v>
      </c>
      <c r="O4066" s="18">
        <f xml:space="preserve"> ROUND((J4066-L4066)/86400, 0)</f>
        <v>30</v>
      </c>
      <c r="P4066" t="b">
        <v>0</v>
      </c>
      <c r="Q4066">
        <v>6</v>
      </c>
      <c r="R4066" s="14">
        <f>IFERROR(ROUND(E4066/Q4066,2), "N/A")</f>
        <v>64.17</v>
      </c>
      <c r="S4066" t="b">
        <v>0</v>
      </c>
      <c r="T4066" t="s">
        <v>8275</v>
      </c>
      <c r="U4066" t="s">
        <v>8276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s="12">
        <f>ROUND(E4067/D4067, 0)</f>
        <v>0</v>
      </c>
      <c r="G4067" t="s">
        <v>8220</v>
      </c>
      <c r="H4067" t="s">
        <v>8223</v>
      </c>
      <c r="I4067" t="s">
        <v>8245</v>
      </c>
      <c r="J4067">
        <v>1407883811</v>
      </c>
      <c r="K4067" s="9">
        <f>(J4067/86400) + DATE(1970,1,1)</f>
        <v>41863.951516203706</v>
      </c>
      <c r="L4067">
        <v>1405291811</v>
      </c>
      <c r="M4067" s="9">
        <f>(L4067/86400) + DATE(1970,1,1)</f>
        <v>41833.951516203706</v>
      </c>
      <c r="N4067" s="18">
        <f>YEAR(M4067)</f>
        <v>2014</v>
      </c>
      <c r="O4067" s="18">
        <f xml:space="preserve"> ROUND((J4067-L4067)/86400, 0)</f>
        <v>30</v>
      </c>
      <c r="P4067" t="b">
        <v>0</v>
      </c>
      <c r="Q4067">
        <v>4</v>
      </c>
      <c r="R4067" s="14">
        <f>IFERROR(ROUND(E4067/Q4067,2), "N/A")</f>
        <v>6.75</v>
      </c>
      <c r="S4067" t="b">
        <v>0</v>
      </c>
      <c r="T4067" t="s">
        <v>8275</v>
      </c>
      <c r="U4067" t="s">
        <v>8276</v>
      </c>
    </row>
    <row r="4068" spans="1:21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s="12">
        <f>ROUND(E4068/D4068, 0)</f>
        <v>0</v>
      </c>
      <c r="G4068" t="s">
        <v>8220</v>
      </c>
      <c r="H4068" t="s">
        <v>8223</v>
      </c>
      <c r="I4068" t="s">
        <v>8245</v>
      </c>
      <c r="J4068">
        <v>1463619388</v>
      </c>
      <c r="K4068" s="9">
        <f>(J4068/86400) + DATE(1970,1,1)</f>
        <v>42509.039212962962</v>
      </c>
      <c r="L4068">
        <v>1461027388</v>
      </c>
      <c r="M4068" s="9">
        <f>(L4068/86400) + DATE(1970,1,1)</f>
        <v>42479.039212962962</v>
      </c>
      <c r="N4068" s="18">
        <f>YEAR(M4068)</f>
        <v>2016</v>
      </c>
      <c r="O4068" s="18">
        <f xml:space="preserve"> ROUND((J4068-L4068)/86400, 0)</f>
        <v>30</v>
      </c>
      <c r="P4068" t="b">
        <v>0</v>
      </c>
      <c r="Q4068">
        <v>1</v>
      </c>
      <c r="R4068" s="14">
        <f>IFERROR(ROUND(E4068/Q4068,2), "N/A")</f>
        <v>25</v>
      </c>
      <c r="S4068" t="b">
        <v>0</v>
      </c>
      <c r="T4068" t="s">
        <v>8275</v>
      </c>
      <c r="U4068" t="s">
        <v>8276</v>
      </c>
    </row>
    <row r="4069" spans="1:21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s="12">
        <f>ROUND(E4069/D4069, 0)</f>
        <v>1</v>
      </c>
      <c r="G4069" t="s">
        <v>8220</v>
      </c>
      <c r="H4069" t="s">
        <v>8223</v>
      </c>
      <c r="I4069" t="s">
        <v>8245</v>
      </c>
      <c r="J4069">
        <v>1443408550</v>
      </c>
      <c r="K4069" s="9">
        <f>(J4069/86400) + DATE(1970,1,1)</f>
        <v>42275.117476851854</v>
      </c>
      <c r="L4069">
        <v>1439952550</v>
      </c>
      <c r="M4069" s="9">
        <f>(L4069/86400) + DATE(1970,1,1)</f>
        <v>42235.117476851854</v>
      </c>
      <c r="N4069" s="18">
        <f>YEAR(M4069)</f>
        <v>2015</v>
      </c>
      <c r="O4069" s="18">
        <f xml:space="preserve"> ROUND((J4069-L4069)/86400, 0)</f>
        <v>40</v>
      </c>
      <c r="P4069" t="b">
        <v>0</v>
      </c>
      <c r="Q4069">
        <v>17</v>
      </c>
      <c r="R4069" s="14">
        <f>IFERROR(ROUND(E4069/Q4069,2), "N/A")</f>
        <v>179.12</v>
      </c>
      <c r="S4069" t="b">
        <v>0</v>
      </c>
      <c r="T4069" t="s">
        <v>8275</v>
      </c>
      <c r="U4069" t="s">
        <v>8276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s="12">
        <f>ROUND(E4070/D4070, 0)</f>
        <v>0</v>
      </c>
      <c r="G4070" t="s">
        <v>8220</v>
      </c>
      <c r="H4070" t="s">
        <v>8223</v>
      </c>
      <c r="I4070" t="s">
        <v>8245</v>
      </c>
      <c r="J4070">
        <v>1484348700</v>
      </c>
      <c r="K4070" s="9">
        <f>(J4070/86400) + DATE(1970,1,1)</f>
        <v>42748.961805555555</v>
      </c>
      <c r="L4070">
        <v>1481756855</v>
      </c>
      <c r="M4070" s="9">
        <f>(L4070/86400) + DATE(1970,1,1)</f>
        <v>42718.963599537034</v>
      </c>
      <c r="N4070" s="18">
        <f>YEAR(M4070)</f>
        <v>2016</v>
      </c>
      <c r="O4070" s="18">
        <f xml:space="preserve"> ROUND((J4070-L4070)/86400, 0)</f>
        <v>30</v>
      </c>
      <c r="P4070" t="b">
        <v>0</v>
      </c>
      <c r="Q4070">
        <v>1</v>
      </c>
      <c r="R4070" s="14">
        <f>IFERROR(ROUND(E4070/Q4070,2), "N/A")</f>
        <v>34.950000000000003</v>
      </c>
      <c r="S4070" t="b">
        <v>0</v>
      </c>
      <c r="T4070" t="s">
        <v>8275</v>
      </c>
      <c r="U4070" t="s">
        <v>8276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s="12">
        <f>ROUND(E4071/D4071, 0)</f>
        <v>0</v>
      </c>
      <c r="G4071" t="s">
        <v>8220</v>
      </c>
      <c r="H4071" t="s">
        <v>8224</v>
      </c>
      <c r="I4071" t="s">
        <v>8246</v>
      </c>
      <c r="J4071">
        <v>1425124800</v>
      </c>
      <c r="K4071" s="9">
        <f>(J4071/86400) + DATE(1970,1,1)</f>
        <v>42063.5</v>
      </c>
      <c r="L4071">
        <v>1421596356</v>
      </c>
      <c r="M4071" s="9">
        <f>(L4071/86400) + DATE(1970,1,1)</f>
        <v>42022.661527777775</v>
      </c>
      <c r="N4071" s="18">
        <f>YEAR(M4071)</f>
        <v>2015</v>
      </c>
      <c r="O4071" s="18">
        <f xml:space="preserve"> ROUND((J4071-L4071)/86400, 0)</f>
        <v>41</v>
      </c>
      <c r="P4071" t="b">
        <v>0</v>
      </c>
      <c r="Q4071">
        <v>13</v>
      </c>
      <c r="R4071" s="14">
        <f>IFERROR(ROUND(E4071/Q4071,2), "N/A")</f>
        <v>33.08</v>
      </c>
      <c r="S4071" t="b">
        <v>0</v>
      </c>
      <c r="T4071" t="s">
        <v>8275</v>
      </c>
      <c r="U4071" t="s">
        <v>8276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s="12">
        <f>ROUND(E4072/D4072, 0)</f>
        <v>0</v>
      </c>
      <c r="G4072" t="s">
        <v>8220</v>
      </c>
      <c r="H4072" t="s">
        <v>8223</v>
      </c>
      <c r="I4072" t="s">
        <v>8245</v>
      </c>
      <c r="J4072">
        <v>1425178800</v>
      </c>
      <c r="K4072" s="9">
        <f>(J4072/86400) + DATE(1970,1,1)</f>
        <v>42064.125</v>
      </c>
      <c r="L4072">
        <v>1422374420</v>
      </c>
      <c r="M4072" s="9">
        <f>(L4072/86400) + DATE(1970,1,1)</f>
        <v>42031.666898148149</v>
      </c>
      <c r="N4072" s="18">
        <f>YEAR(M4072)</f>
        <v>2015</v>
      </c>
      <c r="O4072" s="18">
        <f xml:space="preserve"> ROUND((J4072-L4072)/86400, 0)</f>
        <v>32</v>
      </c>
      <c r="P4072" t="b">
        <v>0</v>
      </c>
      <c r="Q4072">
        <v>6</v>
      </c>
      <c r="R4072" s="14">
        <f>IFERROR(ROUND(E4072/Q4072,2), "N/A")</f>
        <v>27.5</v>
      </c>
      <c r="S4072" t="b">
        <v>0</v>
      </c>
      <c r="T4072" t="s">
        <v>8275</v>
      </c>
      <c r="U4072" t="s">
        <v>8276</v>
      </c>
    </row>
    <row r="4073" spans="1:21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s="12">
        <f>ROUND(E4073/D4073, 0)</f>
        <v>0</v>
      </c>
      <c r="G4073" t="s">
        <v>8220</v>
      </c>
      <c r="H4073" t="s">
        <v>8237</v>
      </c>
      <c r="I4073" t="s">
        <v>8255</v>
      </c>
      <c r="J4073">
        <v>1482779931</v>
      </c>
      <c r="K4073" s="9">
        <f>(J4073/86400) + DATE(1970,1,1)</f>
        <v>42730.804756944446</v>
      </c>
      <c r="L4073">
        <v>1480187931</v>
      </c>
      <c r="M4073" s="9">
        <f>(L4073/86400) + DATE(1970,1,1)</f>
        <v>42700.804756944446</v>
      </c>
      <c r="N4073" s="18">
        <f>YEAR(M4073)</f>
        <v>2016</v>
      </c>
      <c r="O4073" s="18">
        <f xml:space="preserve"> ROUND((J4073-L4073)/86400, 0)</f>
        <v>30</v>
      </c>
      <c r="P4073" t="b">
        <v>0</v>
      </c>
      <c r="Q4073">
        <v>0</v>
      </c>
      <c r="R4073" s="14" t="str">
        <f>IFERROR(ROUND(E4073/Q4073,2), "N/A")</f>
        <v>N/A</v>
      </c>
      <c r="S4073" t="b">
        <v>0</v>
      </c>
      <c r="T4073" t="s">
        <v>8275</v>
      </c>
      <c r="U4073" t="s">
        <v>8276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s="12">
        <f>ROUND(E4074/D4074, 0)</f>
        <v>0</v>
      </c>
      <c r="G4074" t="s">
        <v>8220</v>
      </c>
      <c r="H4074" t="s">
        <v>8224</v>
      </c>
      <c r="I4074" t="s">
        <v>8246</v>
      </c>
      <c r="J4074">
        <v>1408646111</v>
      </c>
      <c r="K4074" s="9">
        <f>(J4074/86400) + DATE(1970,1,1)</f>
        <v>41872.77443287037</v>
      </c>
      <c r="L4074">
        <v>1403462111</v>
      </c>
      <c r="M4074" s="9">
        <f>(L4074/86400) + DATE(1970,1,1)</f>
        <v>41812.77443287037</v>
      </c>
      <c r="N4074" s="18">
        <f>YEAR(M4074)</f>
        <v>2014</v>
      </c>
      <c r="O4074" s="18">
        <f xml:space="preserve"> ROUND((J4074-L4074)/86400, 0)</f>
        <v>60</v>
      </c>
      <c r="P4074" t="b">
        <v>0</v>
      </c>
      <c r="Q4074">
        <v>2</v>
      </c>
      <c r="R4074" s="14">
        <f>IFERROR(ROUND(E4074/Q4074,2), "N/A")</f>
        <v>2</v>
      </c>
      <c r="S4074" t="b">
        <v>0</v>
      </c>
      <c r="T4074" t="s">
        <v>8275</v>
      </c>
      <c r="U4074" t="s">
        <v>8276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s="12">
        <f>ROUND(E4075/D4075, 0)</f>
        <v>0</v>
      </c>
      <c r="G4075" t="s">
        <v>8220</v>
      </c>
      <c r="H4075" t="s">
        <v>8223</v>
      </c>
      <c r="I4075" t="s">
        <v>8245</v>
      </c>
      <c r="J4075">
        <v>1431144000</v>
      </c>
      <c r="K4075" s="9">
        <f>(J4075/86400) + DATE(1970,1,1)</f>
        <v>42133.166666666672</v>
      </c>
      <c r="L4075">
        <v>1426407426</v>
      </c>
      <c r="M4075" s="9">
        <f>(L4075/86400) + DATE(1970,1,1)</f>
        <v>42078.345208333332</v>
      </c>
      <c r="N4075" s="18">
        <f>YEAR(M4075)</f>
        <v>2015</v>
      </c>
      <c r="O4075" s="18">
        <f xml:space="preserve"> ROUND((J4075-L4075)/86400, 0)</f>
        <v>55</v>
      </c>
      <c r="P4075" t="b">
        <v>0</v>
      </c>
      <c r="Q4075">
        <v>2</v>
      </c>
      <c r="R4075" s="14">
        <f>IFERROR(ROUND(E4075/Q4075,2), "N/A")</f>
        <v>18.5</v>
      </c>
      <c r="S4075" t="b">
        <v>0</v>
      </c>
      <c r="T4075" t="s">
        <v>8275</v>
      </c>
      <c r="U4075" t="s">
        <v>8276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s="12">
        <f>ROUND(E4076/D4076, 0)</f>
        <v>0</v>
      </c>
      <c r="G4076" t="s">
        <v>8220</v>
      </c>
      <c r="H4076" t="s">
        <v>8224</v>
      </c>
      <c r="I4076" t="s">
        <v>8246</v>
      </c>
      <c r="J4076">
        <v>1446732975</v>
      </c>
      <c r="K4076" s="9">
        <f>(J4076/86400) + DATE(1970,1,1)</f>
        <v>42313.594618055555</v>
      </c>
      <c r="L4076">
        <v>1444137375</v>
      </c>
      <c r="M4076" s="9">
        <f>(L4076/86400) + DATE(1970,1,1)</f>
        <v>42283.552951388891</v>
      </c>
      <c r="N4076" s="18">
        <f>YEAR(M4076)</f>
        <v>2015</v>
      </c>
      <c r="O4076" s="18">
        <f xml:space="preserve"> ROUND((J4076-L4076)/86400, 0)</f>
        <v>30</v>
      </c>
      <c r="P4076" t="b">
        <v>0</v>
      </c>
      <c r="Q4076">
        <v>21</v>
      </c>
      <c r="R4076" s="14">
        <f>IFERROR(ROUND(E4076/Q4076,2), "N/A")</f>
        <v>35</v>
      </c>
      <c r="S4076" t="b">
        <v>0</v>
      </c>
      <c r="T4076" t="s">
        <v>8275</v>
      </c>
      <c r="U4076" t="s">
        <v>8276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s="12">
        <f>ROUND(E4077/D4077, 0)</f>
        <v>0</v>
      </c>
      <c r="G4077" t="s">
        <v>8220</v>
      </c>
      <c r="H4077" t="s">
        <v>8224</v>
      </c>
      <c r="I4077" t="s">
        <v>8246</v>
      </c>
      <c r="J4077">
        <v>1404149280</v>
      </c>
      <c r="K4077" s="9">
        <f>(J4077/86400) + DATE(1970,1,1)</f>
        <v>41820.727777777778</v>
      </c>
      <c r="L4077">
        <v>1400547969</v>
      </c>
      <c r="M4077" s="9">
        <f>(L4077/86400) + DATE(1970,1,1)</f>
        <v>41779.045937499999</v>
      </c>
      <c r="N4077" s="18">
        <f>YEAR(M4077)</f>
        <v>2014</v>
      </c>
      <c r="O4077" s="18">
        <f xml:space="preserve"> ROUND((J4077-L4077)/86400, 0)</f>
        <v>42</v>
      </c>
      <c r="P4077" t="b">
        <v>0</v>
      </c>
      <c r="Q4077">
        <v>13</v>
      </c>
      <c r="R4077" s="14">
        <f>IFERROR(ROUND(E4077/Q4077,2), "N/A")</f>
        <v>44.31</v>
      </c>
      <c r="S4077" t="b">
        <v>0</v>
      </c>
      <c r="T4077" t="s">
        <v>8275</v>
      </c>
      <c r="U4077" t="s">
        <v>8276</v>
      </c>
    </row>
    <row r="4078" spans="1:21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s="12">
        <f>ROUND(E4078/D4078, 0)</f>
        <v>0</v>
      </c>
      <c r="G4078" t="s">
        <v>8220</v>
      </c>
      <c r="H4078" t="s">
        <v>8223</v>
      </c>
      <c r="I4078" t="s">
        <v>8245</v>
      </c>
      <c r="J4078">
        <v>1413921060</v>
      </c>
      <c r="K4078" s="9">
        <f>(J4078/86400) + DATE(1970,1,1)</f>
        <v>41933.827083333337</v>
      </c>
      <c r="L4078">
        <v>1411499149</v>
      </c>
      <c r="M4078" s="9">
        <f>(L4078/86400) + DATE(1970,1,1)</f>
        <v>41905.795706018514</v>
      </c>
      <c r="N4078" s="18">
        <f>YEAR(M4078)</f>
        <v>2014</v>
      </c>
      <c r="O4078" s="18">
        <f xml:space="preserve"> ROUND((J4078-L4078)/86400, 0)</f>
        <v>28</v>
      </c>
      <c r="P4078" t="b">
        <v>0</v>
      </c>
      <c r="Q4078">
        <v>0</v>
      </c>
      <c r="R4078" s="14" t="str">
        <f>IFERROR(ROUND(E4078/Q4078,2), "N/A")</f>
        <v>N/A</v>
      </c>
      <c r="S4078" t="b">
        <v>0</v>
      </c>
      <c r="T4078" t="s">
        <v>8275</v>
      </c>
      <c r="U4078" t="s">
        <v>8276</v>
      </c>
    </row>
    <row r="4079" spans="1:21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s="12">
        <f>ROUND(E4079/D4079, 0)</f>
        <v>0</v>
      </c>
      <c r="G4079" t="s">
        <v>8220</v>
      </c>
      <c r="H4079" t="s">
        <v>8223</v>
      </c>
      <c r="I4079" t="s">
        <v>8245</v>
      </c>
      <c r="J4079">
        <v>1482339794</v>
      </c>
      <c r="K4079" s="9">
        <f>(J4079/86400) + DATE(1970,1,1)</f>
        <v>42725.7105787037</v>
      </c>
      <c r="L4079">
        <v>1479747794</v>
      </c>
      <c r="M4079" s="9">
        <f>(L4079/86400) + DATE(1970,1,1)</f>
        <v>42695.7105787037</v>
      </c>
      <c r="N4079" s="18">
        <f>YEAR(M4079)</f>
        <v>2016</v>
      </c>
      <c r="O4079" s="18">
        <f xml:space="preserve"> ROUND((J4079-L4079)/86400, 0)</f>
        <v>30</v>
      </c>
      <c r="P4079" t="b">
        <v>0</v>
      </c>
      <c r="Q4079">
        <v>6</v>
      </c>
      <c r="R4079" s="14">
        <f>IFERROR(ROUND(E4079/Q4079,2), "N/A")</f>
        <v>222.5</v>
      </c>
      <c r="S4079" t="b">
        <v>0</v>
      </c>
      <c r="T4079" t="s">
        <v>8275</v>
      </c>
      <c r="U4079" t="s">
        <v>8276</v>
      </c>
    </row>
    <row r="4080" spans="1:21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s="12">
        <f>ROUND(E4080/D4080, 0)</f>
        <v>0</v>
      </c>
      <c r="G4080" t="s">
        <v>8220</v>
      </c>
      <c r="H4080" t="s">
        <v>8224</v>
      </c>
      <c r="I4080" t="s">
        <v>8246</v>
      </c>
      <c r="J4080">
        <v>1485543242</v>
      </c>
      <c r="K4080" s="9">
        <f>(J4080/86400) + DATE(1970,1,1)</f>
        <v>42762.787523148145</v>
      </c>
      <c r="L4080">
        <v>1482951242</v>
      </c>
      <c r="M4080" s="9">
        <f>(L4080/86400) + DATE(1970,1,1)</f>
        <v>42732.787523148145</v>
      </c>
      <c r="N4080" s="18">
        <f>YEAR(M4080)</f>
        <v>2016</v>
      </c>
      <c r="O4080" s="18">
        <f xml:space="preserve"> ROUND((J4080-L4080)/86400, 0)</f>
        <v>30</v>
      </c>
      <c r="P4080" t="b">
        <v>0</v>
      </c>
      <c r="Q4080">
        <v>0</v>
      </c>
      <c r="R4080" s="14" t="str">
        <f>IFERROR(ROUND(E4080/Q4080,2), "N/A")</f>
        <v>N/A</v>
      </c>
      <c r="S4080" t="b">
        <v>0</v>
      </c>
      <c r="T4080" t="s">
        <v>8275</v>
      </c>
      <c r="U4080" t="s">
        <v>8276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s="12">
        <f>ROUND(E4081/D4081, 0)</f>
        <v>0</v>
      </c>
      <c r="G4081" t="s">
        <v>8220</v>
      </c>
      <c r="H4081" t="s">
        <v>8223</v>
      </c>
      <c r="I4081" t="s">
        <v>8245</v>
      </c>
      <c r="J4081">
        <v>1466375521</v>
      </c>
      <c r="K4081" s="9">
        <f>(J4081/86400) + DATE(1970,1,1)</f>
        <v>42540.938900462963</v>
      </c>
      <c r="L4081">
        <v>1463783521</v>
      </c>
      <c r="M4081" s="9">
        <f>(L4081/86400) + DATE(1970,1,1)</f>
        <v>42510.938900462963</v>
      </c>
      <c r="N4081" s="18">
        <f>YEAR(M4081)</f>
        <v>2016</v>
      </c>
      <c r="O4081" s="18">
        <f xml:space="preserve"> ROUND((J4081-L4081)/86400, 0)</f>
        <v>30</v>
      </c>
      <c r="P4081" t="b">
        <v>0</v>
      </c>
      <c r="Q4081">
        <v>1</v>
      </c>
      <c r="R4081" s="14">
        <f>IFERROR(ROUND(E4081/Q4081,2), "N/A")</f>
        <v>5</v>
      </c>
      <c r="S4081" t="b">
        <v>0</v>
      </c>
      <c r="T4081" t="s">
        <v>8275</v>
      </c>
      <c r="U4081" t="s">
        <v>8276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s="12">
        <f>ROUND(E4082/D4082, 0)</f>
        <v>0</v>
      </c>
      <c r="G4082" t="s">
        <v>8220</v>
      </c>
      <c r="H4082" t="s">
        <v>8223</v>
      </c>
      <c r="I4082" t="s">
        <v>8245</v>
      </c>
      <c r="J4082">
        <v>1465930440</v>
      </c>
      <c r="K4082" s="9">
        <f>(J4082/86400) + DATE(1970,1,1)</f>
        <v>42535.787499999999</v>
      </c>
      <c r="L4082">
        <v>1463849116</v>
      </c>
      <c r="M4082" s="9">
        <f>(L4082/86400) + DATE(1970,1,1)</f>
        <v>42511.698101851856</v>
      </c>
      <c r="N4082" s="18">
        <f>YEAR(M4082)</f>
        <v>2016</v>
      </c>
      <c r="O4082" s="18">
        <f xml:space="preserve"> ROUND((J4082-L4082)/86400, 0)</f>
        <v>24</v>
      </c>
      <c r="P4082" t="b">
        <v>0</v>
      </c>
      <c r="Q4082">
        <v>0</v>
      </c>
      <c r="R4082" s="14" t="str">
        <f>IFERROR(ROUND(E4082/Q4082,2), "N/A")</f>
        <v>N/A</v>
      </c>
      <c r="S4082" t="b">
        <v>0</v>
      </c>
      <c r="T4082" t="s">
        <v>8275</v>
      </c>
      <c r="U4082" t="s">
        <v>8276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s="12">
        <f>ROUND(E4083/D4083, 0)</f>
        <v>0</v>
      </c>
      <c r="G4083" t="s">
        <v>8220</v>
      </c>
      <c r="H4083" t="s">
        <v>8223</v>
      </c>
      <c r="I4083" t="s">
        <v>8245</v>
      </c>
      <c r="J4083">
        <v>1425819425</v>
      </c>
      <c r="K4083" s="9">
        <f>(J4083/86400) + DATE(1970,1,1)</f>
        <v>42071.539641203708</v>
      </c>
      <c r="L4083">
        <v>1423231025</v>
      </c>
      <c r="M4083" s="9">
        <f>(L4083/86400) + DATE(1970,1,1)</f>
        <v>42041.581307870365</v>
      </c>
      <c r="N4083" s="18">
        <f>YEAR(M4083)</f>
        <v>2015</v>
      </c>
      <c r="O4083" s="18">
        <f xml:space="preserve"> ROUND((J4083-L4083)/86400, 0)</f>
        <v>30</v>
      </c>
      <c r="P4083" t="b">
        <v>0</v>
      </c>
      <c r="Q4083">
        <v>12</v>
      </c>
      <c r="R4083" s="14">
        <f>IFERROR(ROUND(E4083/Q4083,2), "N/A")</f>
        <v>29.17</v>
      </c>
      <c r="S4083" t="b">
        <v>0</v>
      </c>
      <c r="T4083" t="s">
        <v>8275</v>
      </c>
      <c r="U4083" t="s">
        <v>8276</v>
      </c>
    </row>
    <row r="4084" spans="1:21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s="12">
        <f>ROUND(E4084/D4084, 0)</f>
        <v>0</v>
      </c>
      <c r="G4084" t="s">
        <v>8220</v>
      </c>
      <c r="H4084" t="s">
        <v>8223</v>
      </c>
      <c r="I4084" t="s">
        <v>8245</v>
      </c>
      <c r="J4084">
        <v>1447542000</v>
      </c>
      <c r="K4084" s="9">
        <f>(J4084/86400) + DATE(1970,1,1)</f>
        <v>42322.958333333328</v>
      </c>
      <c r="L4084">
        <v>1446179553</v>
      </c>
      <c r="M4084" s="9">
        <f>(L4084/86400) + DATE(1970,1,1)</f>
        <v>42307.189270833333</v>
      </c>
      <c r="N4084" s="18">
        <f>YEAR(M4084)</f>
        <v>2015</v>
      </c>
      <c r="O4084" s="18">
        <f xml:space="preserve"> ROUND((J4084-L4084)/86400, 0)</f>
        <v>16</v>
      </c>
      <c r="P4084" t="b">
        <v>0</v>
      </c>
      <c r="Q4084">
        <v>2</v>
      </c>
      <c r="R4084" s="14">
        <f>IFERROR(ROUND(E4084/Q4084,2), "N/A")</f>
        <v>1.5</v>
      </c>
      <c r="S4084" t="b">
        <v>0</v>
      </c>
      <c r="T4084" t="s">
        <v>8275</v>
      </c>
      <c r="U4084" t="s">
        <v>8276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s="12">
        <f>ROUND(E4085/D4085, 0)</f>
        <v>0</v>
      </c>
      <c r="G4085" t="s">
        <v>8220</v>
      </c>
      <c r="H4085" t="s">
        <v>8223</v>
      </c>
      <c r="I4085" t="s">
        <v>8245</v>
      </c>
      <c r="J4085">
        <v>1452795416</v>
      </c>
      <c r="K4085" s="9">
        <f>(J4085/86400) + DATE(1970,1,1)</f>
        <v>42383.761759259258</v>
      </c>
      <c r="L4085">
        <v>1450203416</v>
      </c>
      <c r="M4085" s="9">
        <f>(L4085/86400) + DATE(1970,1,1)</f>
        <v>42353.761759259258</v>
      </c>
      <c r="N4085" s="18">
        <f>YEAR(M4085)</f>
        <v>2015</v>
      </c>
      <c r="O4085" s="18">
        <f xml:space="preserve"> ROUND((J4085-L4085)/86400, 0)</f>
        <v>30</v>
      </c>
      <c r="P4085" t="b">
        <v>0</v>
      </c>
      <c r="Q4085">
        <v>6</v>
      </c>
      <c r="R4085" s="14">
        <f>IFERROR(ROUND(E4085/Q4085,2), "N/A")</f>
        <v>126.5</v>
      </c>
      <c r="S4085" t="b">
        <v>0</v>
      </c>
      <c r="T4085" t="s">
        <v>8275</v>
      </c>
      <c r="U4085" t="s">
        <v>8276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s="12">
        <f>ROUND(E4086/D4086, 0)</f>
        <v>0</v>
      </c>
      <c r="G4086" t="s">
        <v>8220</v>
      </c>
      <c r="H4086" t="s">
        <v>8236</v>
      </c>
      <c r="I4086" t="s">
        <v>8248</v>
      </c>
      <c r="J4086">
        <v>1476008906</v>
      </c>
      <c r="K4086" s="9">
        <f>(J4086/86400) + DATE(1970,1,1)</f>
        <v>42652.436412037037</v>
      </c>
      <c r="L4086">
        <v>1473416906</v>
      </c>
      <c r="M4086" s="9">
        <f>(L4086/86400) + DATE(1970,1,1)</f>
        <v>42622.436412037037</v>
      </c>
      <c r="N4086" s="18">
        <f>YEAR(M4086)</f>
        <v>2016</v>
      </c>
      <c r="O4086" s="18">
        <f xml:space="preserve"> ROUND((J4086-L4086)/86400, 0)</f>
        <v>30</v>
      </c>
      <c r="P4086" t="b">
        <v>0</v>
      </c>
      <c r="Q4086">
        <v>1</v>
      </c>
      <c r="R4086" s="14">
        <f>IFERROR(ROUND(E4086/Q4086,2), "N/A")</f>
        <v>10</v>
      </c>
      <c r="S4086" t="b">
        <v>0</v>
      </c>
      <c r="T4086" t="s">
        <v>8275</v>
      </c>
      <c r="U4086" t="s">
        <v>8276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s="12">
        <f>ROUND(E4087/D4087, 0)</f>
        <v>0</v>
      </c>
      <c r="G4087" t="s">
        <v>8220</v>
      </c>
      <c r="H4087" t="s">
        <v>8223</v>
      </c>
      <c r="I4087" t="s">
        <v>8245</v>
      </c>
      <c r="J4087">
        <v>1427169540</v>
      </c>
      <c r="K4087" s="9">
        <f>(J4087/86400) + DATE(1970,1,1)</f>
        <v>42087.165972222225</v>
      </c>
      <c r="L4087">
        <v>1424701775</v>
      </c>
      <c r="M4087" s="9">
        <f>(L4087/86400) + DATE(1970,1,1)</f>
        <v>42058.603877314818</v>
      </c>
      <c r="N4087" s="18">
        <f>YEAR(M4087)</f>
        <v>2015</v>
      </c>
      <c r="O4087" s="18">
        <f xml:space="preserve"> ROUND((J4087-L4087)/86400, 0)</f>
        <v>29</v>
      </c>
      <c r="P4087" t="b">
        <v>0</v>
      </c>
      <c r="Q4087">
        <v>1</v>
      </c>
      <c r="R4087" s="14">
        <f>IFERROR(ROUND(E4087/Q4087,2), "N/A")</f>
        <v>10</v>
      </c>
      <c r="S4087" t="b">
        <v>0</v>
      </c>
      <c r="T4087" t="s">
        <v>8275</v>
      </c>
      <c r="U4087" t="s">
        <v>8276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s="12">
        <f>ROUND(E4088/D4088, 0)</f>
        <v>0</v>
      </c>
      <c r="G4088" t="s">
        <v>8220</v>
      </c>
      <c r="H4088" t="s">
        <v>8223</v>
      </c>
      <c r="I4088" t="s">
        <v>8245</v>
      </c>
      <c r="J4088">
        <v>1448078400</v>
      </c>
      <c r="K4088" s="9">
        <f>(J4088/86400) + DATE(1970,1,1)</f>
        <v>42329.166666666672</v>
      </c>
      <c r="L4088">
        <v>1445985299</v>
      </c>
      <c r="M4088" s="9">
        <f>(L4088/86400) + DATE(1970,1,1)</f>
        <v>42304.940960648149</v>
      </c>
      <c r="N4088" s="18">
        <f>YEAR(M4088)</f>
        <v>2015</v>
      </c>
      <c r="O4088" s="18">
        <f xml:space="preserve"> ROUND((J4088-L4088)/86400, 0)</f>
        <v>24</v>
      </c>
      <c r="P4088" t="b">
        <v>0</v>
      </c>
      <c r="Q4088">
        <v>5</v>
      </c>
      <c r="R4088" s="14">
        <f>IFERROR(ROUND(E4088/Q4088,2), "N/A")</f>
        <v>9.4</v>
      </c>
      <c r="S4088" t="b">
        <v>0</v>
      </c>
      <c r="T4088" t="s">
        <v>8275</v>
      </c>
      <c r="U4088" t="s">
        <v>8276</v>
      </c>
    </row>
    <row r="4089" spans="1:21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s="12">
        <f>ROUND(E4089/D4089, 0)</f>
        <v>0</v>
      </c>
      <c r="G4089" t="s">
        <v>8220</v>
      </c>
      <c r="H4089" t="s">
        <v>8223</v>
      </c>
      <c r="I4089" t="s">
        <v>8245</v>
      </c>
      <c r="J4089">
        <v>1468777786</v>
      </c>
      <c r="K4089" s="9">
        <f>(J4089/86400) + DATE(1970,1,1)</f>
        <v>42568.742893518516</v>
      </c>
      <c r="L4089">
        <v>1466185786</v>
      </c>
      <c r="M4089" s="9">
        <f>(L4089/86400) + DATE(1970,1,1)</f>
        <v>42538.742893518516</v>
      </c>
      <c r="N4089" s="18">
        <f>YEAR(M4089)</f>
        <v>2016</v>
      </c>
      <c r="O4089" s="18">
        <f xml:space="preserve"> ROUND((J4089-L4089)/86400, 0)</f>
        <v>30</v>
      </c>
      <c r="P4089" t="b">
        <v>0</v>
      </c>
      <c r="Q4089">
        <v>0</v>
      </c>
      <c r="R4089" s="14" t="str">
        <f>IFERROR(ROUND(E4089/Q4089,2), "N/A")</f>
        <v>N/A</v>
      </c>
      <c r="S4089" t="b">
        <v>0</v>
      </c>
      <c r="T4089" t="s">
        <v>8275</v>
      </c>
      <c r="U4089" t="s">
        <v>8276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s="12">
        <f>ROUND(E4090/D4090, 0)</f>
        <v>0</v>
      </c>
      <c r="G4090" t="s">
        <v>8220</v>
      </c>
      <c r="H4090" t="s">
        <v>8224</v>
      </c>
      <c r="I4090" t="s">
        <v>8246</v>
      </c>
      <c r="J4090">
        <v>1421403960</v>
      </c>
      <c r="K4090" s="9">
        <f>(J4090/86400) + DATE(1970,1,1)</f>
        <v>42020.43472222222</v>
      </c>
      <c r="L4090">
        <v>1418827324</v>
      </c>
      <c r="M4090" s="9">
        <f>(L4090/86400) + DATE(1970,1,1)</f>
        <v>41990.612546296295</v>
      </c>
      <c r="N4090" s="18">
        <f>YEAR(M4090)</f>
        <v>2014</v>
      </c>
      <c r="O4090" s="18">
        <f xml:space="preserve"> ROUND((J4090-L4090)/86400, 0)</f>
        <v>30</v>
      </c>
      <c r="P4090" t="b">
        <v>0</v>
      </c>
      <c r="Q4090">
        <v>3</v>
      </c>
      <c r="R4090" s="14">
        <f>IFERROR(ROUND(E4090/Q4090,2), "N/A")</f>
        <v>72</v>
      </c>
      <c r="S4090" t="b">
        <v>0</v>
      </c>
      <c r="T4090" t="s">
        <v>8275</v>
      </c>
      <c r="U4090" t="s">
        <v>8276</v>
      </c>
    </row>
    <row r="4091" spans="1:21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s="12">
        <f>ROUND(E4091/D4091, 0)</f>
        <v>0</v>
      </c>
      <c r="G4091" t="s">
        <v>8220</v>
      </c>
      <c r="H4091" t="s">
        <v>8223</v>
      </c>
      <c r="I4091" t="s">
        <v>8245</v>
      </c>
      <c r="J4091">
        <v>1433093700</v>
      </c>
      <c r="K4091" s="9">
        <f>(J4091/86400) + DATE(1970,1,1)</f>
        <v>42155.732638888891</v>
      </c>
      <c r="L4091">
        <v>1430242488</v>
      </c>
      <c r="M4091" s="9">
        <f>(L4091/86400) + DATE(1970,1,1)</f>
        <v>42122.732499999998</v>
      </c>
      <c r="N4091" s="18">
        <f>YEAR(M4091)</f>
        <v>2015</v>
      </c>
      <c r="O4091" s="18">
        <f xml:space="preserve"> ROUND((J4091-L4091)/86400, 0)</f>
        <v>33</v>
      </c>
      <c r="P4091" t="b">
        <v>0</v>
      </c>
      <c r="Q4091">
        <v>8</v>
      </c>
      <c r="R4091" s="14">
        <f>IFERROR(ROUND(E4091/Q4091,2), "N/A")</f>
        <v>30</v>
      </c>
      <c r="S4091" t="b">
        <v>0</v>
      </c>
      <c r="T4091" t="s">
        <v>8275</v>
      </c>
      <c r="U4091" t="s">
        <v>8276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s="12">
        <f>ROUND(E4092/D4092, 0)</f>
        <v>0</v>
      </c>
      <c r="G4092" t="s">
        <v>8220</v>
      </c>
      <c r="H4092" t="s">
        <v>8223</v>
      </c>
      <c r="I4092" t="s">
        <v>8245</v>
      </c>
      <c r="J4092">
        <v>1438959600</v>
      </c>
      <c r="K4092" s="9">
        <f>(J4092/86400) + DATE(1970,1,1)</f>
        <v>42223.625</v>
      </c>
      <c r="L4092">
        <v>1437754137</v>
      </c>
      <c r="M4092" s="9">
        <f>(L4092/86400) + DATE(1970,1,1)</f>
        <v>42209.67288194444</v>
      </c>
      <c r="N4092" s="18">
        <f>YEAR(M4092)</f>
        <v>2015</v>
      </c>
      <c r="O4092" s="18">
        <f xml:space="preserve"> ROUND((J4092-L4092)/86400, 0)</f>
        <v>14</v>
      </c>
      <c r="P4092" t="b">
        <v>0</v>
      </c>
      <c r="Q4092">
        <v>3</v>
      </c>
      <c r="R4092" s="14">
        <f>IFERROR(ROUND(E4092/Q4092,2), "N/A")</f>
        <v>10.67</v>
      </c>
      <c r="S4092" t="b">
        <v>0</v>
      </c>
      <c r="T4092" t="s">
        <v>8275</v>
      </c>
      <c r="U4092" t="s">
        <v>8276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s="12">
        <f>ROUND(E4093/D4093, 0)</f>
        <v>0</v>
      </c>
      <c r="G4093" t="s">
        <v>8220</v>
      </c>
      <c r="H4093" t="s">
        <v>8223</v>
      </c>
      <c r="I4093" t="s">
        <v>8245</v>
      </c>
      <c r="J4093">
        <v>1421410151</v>
      </c>
      <c r="K4093" s="9">
        <f>(J4093/86400) + DATE(1970,1,1)</f>
        <v>42020.506377314814</v>
      </c>
      <c r="L4093">
        <v>1418818151</v>
      </c>
      <c r="M4093" s="9">
        <f>(L4093/86400) + DATE(1970,1,1)</f>
        <v>41990.506377314814</v>
      </c>
      <c r="N4093" s="18">
        <f>YEAR(M4093)</f>
        <v>2014</v>
      </c>
      <c r="O4093" s="18">
        <f xml:space="preserve"> ROUND((J4093-L4093)/86400, 0)</f>
        <v>30</v>
      </c>
      <c r="P4093" t="b">
        <v>0</v>
      </c>
      <c r="Q4093">
        <v>8</v>
      </c>
      <c r="R4093" s="14">
        <f>IFERROR(ROUND(E4093/Q4093,2), "N/A")</f>
        <v>25.5</v>
      </c>
      <c r="S4093" t="b">
        <v>0</v>
      </c>
      <c r="T4093" t="s">
        <v>8275</v>
      </c>
      <c r="U4093" t="s">
        <v>8276</v>
      </c>
    </row>
    <row r="4094" spans="1:21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s="12">
        <f>ROUND(E4094/D4094, 0)</f>
        <v>0</v>
      </c>
      <c r="G4094" t="s">
        <v>8220</v>
      </c>
      <c r="H4094" t="s">
        <v>8223</v>
      </c>
      <c r="I4094" t="s">
        <v>8245</v>
      </c>
      <c r="J4094">
        <v>1428205247</v>
      </c>
      <c r="K4094" s="9">
        <f>(J4094/86400) + DATE(1970,1,1)</f>
        <v>42099.153321759259</v>
      </c>
      <c r="L4094">
        <v>1423024847</v>
      </c>
      <c r="M4094" s="9">
        <f>(L4094/86400) + DATE(1970,1,1)</f>
        <v>42039.194988425923</v>
      </c>
      <c r="N4094" s="18">
        <f>YEAR(M4094)</f>
        <v>2015</v>
      </c>
      <c r="O4094" s="18">
        <f xml:space="preserve"> ROUND((J4094-L4094)/86400, 0)</f>
        <v>60</v>
      </c>
      <c r="P4094" t="b">
        <v>0</v>
      </c>
      <c r="Q4094">
        <v>1</v>
      </c>
      <c r="R4094" s="14">
        <f>IFERROR(ROUND(E4094/Q4094,2), "N/A")</f>
        <v>20</v>
      </c>
      <c r="S4094" t="b">
        <v>0</v>
      </c>
      <c r="T4094" t="s">
        <v>8275</v>
      </c>
      <c r="U4094" t="s">
        <v>8276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s="12">
        <f>ROUND(E4095/D4095, 0)</f>
        <v>0</v>
      </c>
      <c r="G4095" t="s">
        <v>8220</v>
      </c>
      <c r="H4095" t="s">
        <v>8224</v>
      </c>
      <c r="I4095" t="s">
        <v>8246</v>
      </c>
      <c r="J4095">
        <v>1440272093</v>
      </c>
      <c r="K4095" s="9">
        <f>(J4095/86400) + DATE(1970,1,1)</f>
        <v>42238.815891203703</v>
      </c>
      <c r="L4095">
        <v>1435088093</v>
      </c>
      <c r="M4095" s="9">
        <f>(L4095/86400) + DATE(1970,1,1)</f>
        <v>42178.815891203703</v>
      </c>
      <c r="N4095" s="18">
        <f>YEAR(M4095)</f>
        <v>2015</v>
      </c>
      <c r="O4095" s="18">
        <f xml:space="preserve"> ROUND((J4095-L4095)/86400, 0)</f>
        <v>60</v>
      </c>
      <c r="P4095" t="b">
        <v>0</v>
      </c>
      <c r="Q4095">
        <v>4</v>
      </c>
      <c r="R4095" s="14">
        <f>IFERROR(ROUND(E4095/Q4095,2), "N/A")</f>
        <v>15</v>
      </c>
      <c r="S4095" t="b">
        <v>0</v>
      </c>
      <c r="T4095" t="s">
        <v>8275</v>
      </c>
      <c r="U4095" t="s">
        <v>8276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s="12">
        <f>ROUND(E4096/D4096, 0)</f>
        <v>0</v>
      </c>
      <c r="G4096" t="s">
        <v>8220</v>
      </c>
      <c r="H4096" t="s">
        <v>8223</v>
      </c>
      <c r="I4096" t="s">
        <v>8245</v>
      </c>
      <c r="J4096">
        <v>1413953940</v>
      </c>
      <c r="K4096" s="9">
        <f>(J4096/86400) + DATE(1970,1,1)</f>
        <v>41934.207638888889</v>
      </c>
      <c r="L4096">
        <v>1410141900</v>
      </c>
      <c r="M4096" s="9">
        <f>(L4096/86400) + DATE(1970,1,1)</f>
        <v>41890.086805555555</v>
      </c>
      <c r="N4096" s="18">
        <f>YEAR(M4096)</f>
        <v>2014</v>
      </c>
      <c r="O4096" s="18">
        <f xml:space="preserve"> ROUND((J4096-L4096)/86400, 0)</f>
        <v>44</v>
      </c>
      <c r="P4096" t="b">
        <v>0</v>
      </c>
      <c r="Q4096">
        <v>8</v>
      </c>
      <c r="R4096" s="14">
        <f>IFERROR(ROUND(E4096/Q4096,2), "N/A")</f>
        <v>91.25</v>
      </c>
      <c r="S4096" t="b">
        <v>0</v>
      </c>
      <c r="T4096" t="s">
        <v>8275</v>
      </c>
      <c r="U4096" t="s">
        <v>8276</v>
      </c>
    </row>
    <row r="4097" spans="1:21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s="12">
        <f>ROUND(E4097/D4097, 0)</f>
        <v>0</v>
      </c>
      <c r="G4097" t="s">
        <v>8220</v>
      </c>
      <c r="H4097" t="s">
        <v>8237</v>
      </c>
      <c r="I4097" t="s">
        <v>8255</v>
      </c>
      <c r="J4097">
        <v>1482108350</v>
      </c>
      <c r="K4097" s="9">
        <f>(J4097/86400) + DATE(1970,1,1)</f>
        <v>42723.031828703708</v>
      </c>
      <c r="L4097">
        <v>1479516350</v>
      </c>
      <c r="M4097" s="9">
        <f>(L4097/86400) + DATE(1970,1,1)</f>
        <v>42693.031828703708</v>
      </c>
      <c r="N4097" s="18">
        <f>YEAR(M4097)</f>
        <v>2016</v>
      </c>
      <c r="O4097" s="18">
        <f xml:space="preserve"> ROUND((J4097-L4097)/86400, 0)</f>
        <v>30</v>
      </c>
      <c r="P4097" t="b">
        <v>0</v>
      </c>
      <c r="Q4097">
        <v>1</v>
      </c>
      <c r="R4097" s="14">
        <f>IFERROR(ROUND(E4097/Q4097,2), "N/A")</f>
        <v>800</v>
      </c>
      <c r="S4097" t="b">
        <v>0</v>
      </c>
      <c r="T4097" t="s">
        <v>8275</v>
      </c>
      <c r="U4097" t="s">
        <v>8276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s="12">
        <f>ROUND(E4098/D4098, 0)</f>
        <v>0</v>
      </c>
      <c r="G4098" t="s">
        <v>8220</v>
      </c>
      <c r="H4098" t="s">
        <v>8224</v>
      </c>
      <c r="I4098" t="s">
        <v>8246</v>
      </c>
      <c r="J4098">
        <v>1488271860</v>
      </c>
      <c r="K4098" s="9">
        <f>(J4098/86400) + DATE(1970,1,1)</f>
        <v>42794.368750000001</v>
      </c>
      <c r="L4098">
        <v>1484484219</v>
      </c>
      <c r="M4098" s="9">
        <f>(L4098/86400) + DATE(1970,1,1)</f>
        <v>42750.530312499999</v>
      </c>
      <c r="N4098" s="18">
        <f>YEAR(M4098)</f>
        <v>2017</v>
      </c>
      <c r="O4098" s="18">
        <f xml:space="preserve"> ROUND((J4098-L4098)/86400, 0)</f>
        <v>44</v>
      </c>
      <c r="P4098" t="b">
        <v>0</v>
      </c>
      <c r="Q4098">
        <v>5</v>
      </c>
      <c r="R4098" s="14">
        <f>IFERROR(ROUND(E4098/Q4098,2), "N/A")</f>
        <v>80</v>
      </c>
      <c r="S4098" t="b">
        <v>0</v>
      </c>
      <c r="T4098" t="s">
        <v>8275</v>
      </c>
      <c r="U4098" t="s">
        <v>8276</v>
      </c>
    </row>
    <row r="4099" spans="1:21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s="12">
        <f>ROUND(E4099/D4099, 0)</f>
        <v>0</v>
      </c>
      <c r="G4099" t="s">
        <v>8220</v>
      </c>
      <c r="H4099" t="s">
        <v>8224</v>
      </c>
      <c r="I4099" t="s">
        <v>8246</v>
      </c>
      <c r="J4099">
        <v>1454284500</v>
      </c>
      <c r="K4099" s="9">
        <f>(J4099/86400) + DATE(1970,1,1)</f>
        <v>42400.996527777781</v>
      </c>
      <c r="L4099">
        <v>1449431237</v>
      </c>
      <c r="M4099" s="9">
        <f>(L4099/86400) + DATE(1970,1,1)</f>
        <v>42344.824502314819</v>
      </c>
      <c r="N4099" s="18">
        <f>YEAR(M4099)</f>
        <v>2015</v>
      </c>
      <c r="O4099" s="18">
        <f xml:space="preserve"> ROUND((J4099-L4099)/86400, 0)</f>
        <v>56</v>
      </c>
      <c r="P4099" t="b">
        <v>0</v>
      </c>
      <c r="Q4099">
        <v>0</v>
      </c>
      <c r="R4099" s="14" t="str">
        <f>IFERROR(ROUND(E4099/Q4099,2), "N/A")</f>
        <v>N/A</v>
      </c>
      <c r="S4099" t="b">
        <v>0</v>
      </c>
      <c r="T4099" t="s">
        <v>8275</v>
      </c>
      <c r="U4099" t="s">
        <v>8276</v>
      </c>
    </row>
    <row r="4100" spans="1:21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s="12">
        <f>ROUND(E4100/D4100, 0)</f>
        <v>0</v>
      </c>
      <c r="G4100" t="s">
        <v>8220</v>
      </c>
      <c r="H4100" t="s">
        <v>8223</v>
      </c>
      <c r="I4100" t="s">
        <v>8245</v>
      </c>
      <c r="J4100">
        <v>1465060797</v>
      </c>
      <c r="K4100" s="9">
        <f>(J4100/86400) + DATE(1970,1,1)</f>
        <v>42525.722187499996</v>
      </c>
      <c r="L4100">
        <v>1462468797</v>
      </c>
      <c r="M4100" s="9">
        <f>(L4100/86400) + DATE(1970,1,1)</f>
        <v>42495.722187499996</v>
      </c>
      <c r="N4100" s="18">
        <f>YEAR(M4100)</f>
        <v>2016</v>
      </c>
      <c r="O4100" s="18">
        <f xml:space="preserve"> ROUND((J4100-L4100)/86400, 0)</f>
        <v>30</v>
      </c>
      <c r="P4100" t="b">
        <v>0</v>
      </c>
      <c r="Q4100">
        <v>0</v>
      </c>
      <c r="R4100" s="14" t="str">
        <f>IFERROR(ROUND(E4100/Q4100,2), "N/A")</f>
        <v>N/A</v>
      </c>
      <c r="S4100" t="b">
        <v>0</v>
      </c>
      <c r="T4100" t="s">
        <v>8275</v>
      </c>
      <c r="U4100" t="s">
        <v>8276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s="12">
        <f>ROUND(E4101/D4101, 0)</f>
        <v>0</v>
      </c>
      <c r="G4101" t="s">
        <v>8220</v>
      </c>
      <c r="H4101" t="s">
        <v>8223</v>
      </c>
      <c r="I4101" t="s">
        <v>8245</v>
      </c>
      <c r="J4101">
        <v>1472847873</v>
      </c>
      <c r="K4101" s="9">
        <f>(J4101/86400) + DATE(1970,1,1)</f>
        <v>42615.850381944445</v>
      </c>
      <c r="L4101">
        <v>1468959873</v>
      </c>
      <c r="M4101" s="9">
        <f>(L4101/86400) + DATE(1970,1,1)</f>
        <v>42570.850381944445</v>
      </c>
      <c r="N4101" s="18">
        <f>YEAR(M4101)</f>
        <v>2016</v>
      </c>
      <c r="O4101" s="18">
        <f xml:space="preserve"> ROUND((J4101-L4101)/86400, 0)</f>
        <v>45</v>
      </c>
      <c r="P4101" t="b">
        <v>0</v>
      </c>
      <c r="Q4101">
        <v>1</v>
      </c>
      <c r="R4101" s="14">
        <f>IFERROR(ROUND(E4101/Q4101,2), "N/A")</f>
        <v>50</v>
      </c>
      <c r="S4101" t="b">
        <v>0</v>
      </c>
      <c r="T4101" t="s">
        <v>8275</v>
      </c>
      <c r="U4101" t="s">
        <v>8276</v>
      </c>
    </row>
    <row r="4102" spans="1:21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s="12">
        <f>ROUND(E4102/D4102, 0)</f>
        <v>0</v>
      </c>
      <c r="G4102" t="s">
        <v>8220</v>
      </c>
      <c r="H4102" t="s">
        <v>8223</v>
      </c>
      <c r="I4102" t="s">
        <v>8245</v>
      </c>
      <c r="J4102">
        <v>1414205990</v>
      </c>
      <c r="K4102" s="9">
        <f>(J4102/86400) + DATE(1970,1,1)</f>
        <v>41937.124884259261</v>
      </c>
      <c r="L4102">
        <v>1413341990</v>
      </c>
      <c r="M4102" s="9">
        <f>(L4102/86400) + DATE(1970,1,1)</f>
        <v>41927.124884259261</v>
      </c>
      <c r="N4102" s="18">
        <f>YEAR(M4102)</f>
        <v>2014</v>
      </c>
      <c r="O4102" s="18">
        <f xml:space="preserve"> ROUND((J4102-L4102)/86400, 0)</f>
        <v>10</v>
      </c>
      <c r="P4102" t="b">
        <v>0</v>
      </c>
      <c r="Q4102">
        <v>0</v>
      </c>
      <c r="R4102" s="14" t="str">
        <f>IFERROR(ROUND(E4102/Q4102,2), "N/A")</f>
        <v>N/A</v>
      </c>
      <c r="S4102" t="b">
        <v>0</v>
      </c>
      <c r="T4102" t="s">
        <v>8275</v>
      </c>
      <c r="U4102" t="s">
        <v>8276</v>
      </c>
    </row>
    <row r="4103" spans="1:21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s="12">
        <f>ROUND(E4103/D4103, 0)</f>
        <v>0</v>
      </c>
      <c r="G4103" t="s">
        <v>8220</v>
      </c>
      <c r="H4103" t="s">
        <v>8223</v>
      </c>
      <c r="I4103" t="s">
        <v>8245</v>
      </c>
      <c r="J4103">
        <v>1485380482</v>
      </c>
      <c r="K4103" s="9">
        <f>(J4103/86400) + DATE(1970,1,1)</f>
        <v>42760.903726851851</v>
      </c>
      <c r="L4103">
        <v>1482788482</v>
      </c>
      <c r="M4103" s="9">
        <f>(L4103/86400) + DATE(1970,1,1)</f>
        <v>42730.903726851851</v>
      </c>
      <c r="N4103" s="18">
        <f>YEAR(M4103)</f>
        <v>2016</v>
      </c>
      <c r="O4103" s="18">
        <f xml:space="preserve"> ROUND((J4103-L4103)/86400, 0)</f>
        <v>30</v>
      </c>
      <c r="P4103" t="b">
        <v>0</v>
      </c>
      <c r="Q4103">
        <v>0</v>
      </c>
      <c r="R4103" s="14" t="str">
        <f>IFERROR(ROUND(E4103/Q4103,2), "N/A")</f>
        <v>N/A</v>
      </c>
      <c r="S4103" t="b">
        <v>0</v>
      </c>
      <c r="T4103" t="s">
        <v>8275</v>
      </c>
      <c r="U4103" t="s">
        <v>8276</v>
      </c>
    </row>
    <row r="4104" spans="1:21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s="12">
        <f>ROUND(E4104/D4104, 0)</f>
        <v>0</v>
      </c>
      <c r="G4104" t="s">
        <v>8220</v>
      </c>
      <c r="H4104" t="s">
        <v>8223</v>
      </c>
      <c r="I4104" t="s">
        <v>8245</v>
      </c>
      <c r="J4104">
        <v>1463343673</v>
      </c>
      <c r="K4104" s="9">
        <f>(J4104/86400) + DATE(1970,1,1)</f>
        <v>42505.848067129627</v>
      </c>
      <c r="L4104">
        <v>1460751673</v>
      </c>
      <c r="M4104" s="9">
        <f>(L4104/86400) + DATE(1970,1,1)</f>
        <v>42475.848067129627</v>
      </c>
      <c r="N4104" s="18">
        <f>YEAR(M4104)</f>
        <v>2016</v>
      </c>
      <c r="O4104" s="18">
        <f xml:space="preserve"> ROUND((J4104-L4104)/86400, 0)</f>
        <v>30</v>
      </c>
      <c r="P4104" t="b">
        <v>0</v>
      </c>
      <c r="Q4104">
        <v>6</v>
      </c>
      <c r="R4104" s="14">
        <f>IFERROR(ROUND(E4104/Q4104,2), "N/A")</f>
        <v>22.83</v>
      </c>
      <c r="S4104" t="b">
        <v>0</v>
      </c>
      <c r="T4104" t="s">
        <v>8275</v>
      </c>
      <c r="U4104" t="s">
        <v>8276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s="12">
        <f>ROUND(E4105/D4105, 0)</f>
        <v>0</v>
      </c>
      <c r="G4105" t="s">
        <v>8220</v>
      </c>
      <c r="H4105" t="s">
        <v>8223</v>
      </c>
      <c r="I4105" t="s">
        <v>8245</v>
      </c>
      <c r="J4105">
        <v>1440613920</v>
      </c>
      <c r="K4105" s="9">
        <f>(J4105/86400) + DATE(1970,1,1)</f>
        <v>42242.772222222222</v>
      </c>
      <c r="L4105">
        <v>1435953566</v>
      </c>
      <c r="M4105" s="9">
        <f>(L4105/86400) + DATE(1970,1,1)</f>
        <v>42188.83293981482</v>
      </c>
      <c r="N4105" s="18">
        <f>YEAR(M4105)</f>
        <v>2015</v>
      </c>
      <c r="O4105" s="18">
        <f xml:space="preserve"> ROUND((J4105-L4105)/86400, 0)</f>
        <v>54</v>
      </c>
      <c r="P4105" t="b">
        <v>0</v>
      </c>
      <c r="Q4105">
        <v>6</v>
      </c>
      <c r="R4105" s="14">
        <f>IFERROR(ROUND(E4105/Q4105,2), "N/A")</f>
        <v>16.670000000000002</v>
      </c>
      <c r="S4105" t="b">
        <v>0</v>
      </c>
      <c r="T4105" t="s">
        <v>8275</v>
      </c>
      <c r="U4105" t="s">
        <v>8276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s="12">
        <f>ROUND(E4106/D4106, 0)</f>
        <v>0</v>
      </c>
      <c r="G4106" t="s">
        <v>8220</v>
      </c>
      <c r="H4106" t="s">
        <v>8225</v>
      </c>
      <c r="I4106" t="s">
        <v>8247</v>
      </c>
      <c r="J4106">
        <v>1477550434</v>
      </c>
      <c r="K4106" s="9">
        <f>(J4106/86400) + DATE(1970,1,1)</f>
        <v>42670.278171296297</v>
      </c>
      <c r="L4106">
        <v>1474958434</v>
      </c>
      <c r="M4106" s="9">
        <f>(L4106/86400) + DATE(1970,1,1)</f>
        <v>42640.278171296297</v>
      </c>
      <c r="N4106" s="18">
        <f>YEAR(M4106)</f>
        <v>2016</v>
      </c>
      <c r="O4106" s="18">
        <f xml:space="preserve"> ROUND((J4106-L4106)/86400, 0)</f>
        <v>30</v>
      </c>
      <c r="P4106" t="b">
        <v>0</v>
      </c>
      <c r="Q4106">
        <v>14</v>
      </c>
      <c r="R4106" s="14">
        <f>IFERROR(ROUND(E4106/Q4106,2), "N/A")</f>
        <v>45.79</v>
      </c>
      <c r="S4106" t="b">
        <v>0</v>
      </c>
      <c r="T4106" t="s">
        <v>8275</v>
      </c>
      <c r="U4106" t="s">
        <v>8276</v>
      </c>
    </row>
    <row r="4107" spans="1:21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s="12">
        <f>ROUND(E4107/D4107, 0)</f>
        <v>0</v>
      </c>
      <c r="G4107" t="s">
        <v>8220</v>
      </c>
      <c r="H4107" t="s">
        <v>8237</v>
      </c>
      <c r="I4107" t="s">
        <v>8255</v>
      </c>
      <c r="J4107">
        <v>1482711309</v>
      </c>
      <c r="K4107" s="9">
        <f>(J4107/86400) + DATE(1970,1,1)</f>
        <v>42730.010520833333</v>
      </c>
      <c r="L4107">
        <v>1479860109</v>
      </c>
      <c r="M4107" s="9">
        <f>(L4107/86400) + DATE(1970,1,1)</f>
        <v>42697.010520833333</v>
      </c>
      <c r="N4107" s="18">
        <f>YEAR(M4107)</f>
        <v>2016</v>
      </c>
      <c r="O4107" s="18">
        <f xml:space="preserve"> ROUND((J4107-L4107)/86400, 0)</f>
        <v>33</v>
      </c>
      <c r="P4107" t="b">
        <v>0</v>
      </c>
      <c r="Q4107">
        <v>6</v>
      </c>
      <c r="R4107" s="14">
        <f>IFERROR(ROUND(E4107/Q4107,2), "N/A")</f>
        <v>383.33</v>
      </c>
      <c r="S4107" t="b">
        <v>0</v>
      </c>
      <c r="T4107" t="s">
        <v>8275</v>
      </c>
      <c r="U4107" t="s">
        <v>8276</v>
      </c>
    </row>
    <row r="4108" spans="1:21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s="12">
        <f>ROUND(E4108/D4108, 0)</f>
        <v>1</v>
      </c>
      <c r="G4108" t="s">
        <v>8220</v>
      </c>
      <c r="H4108" t="s">
        <v>8223</v>
      </c>
      <c r="I4108" t="s">
        <v>8245</v>
      </c>
      <c r="J4108">
        <v>1427936400</v>
      </c>
      <c r="K4108" s="9">
        <f>(J4108/86400) + DATE(1970,1,1)</f>
        <v>42096.041666666672</v>
      </c>
      <c r="L4108">
        <v>1424221866</v>
      </c>
      <c r="M4108" s="9">
        <f>(L4108/86400) + DATE(1970,1,1)</f>
        <v>42053.049375000002</v>
      </c>
      <c r="N4108" s="18">
        <f>YEAR(M4108)</f>
        <v>2015</v>
      </c>
      <c r="O4108" s="18">
        <f xml:space="preserve"> ROUND((J4108-L4108)/86400, 0)</f>
        <v>43</v>
      </c>
      <c r="P4108" t="b">
        <v>0</v>
      </c>
      <c r="Q4108">
        <v>33</v>
      </c>
      <c r="R4108" s="14">
        <f>IFERROR(ROUND(E4108/Q4108,2), "N/A")</f>
        <v>106.97</v>
      </c>
      <c r="S4108" t="b">
        <v>0</v>
      </c>
      <c r="T4108" t="s">
        <v>8275</v>
      </c>
      <c r="U4108" t="s">
        <v>8276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s="12">
        <f>ROUND(E4109/D4109, 0)</f>
        <v>0</v>
      </c>
      <c r="G4109" t="s">
        <v>8220</v>
      </c>
      <c r="H4109" t="s">
        <v>8223</v>
      </c>
      <c r="I4109" t="s">
        <v>8245</v>
      </c>
      <c r="J4109">
        <v>1411596001</v>
      </c>
      <c r="K4109" s="9">
        <f>(J4109/86400) + DATE(1970,1,1)</f>
        <v>41906.916678240741</v>
      </c>
      <c r="L4109">
        <v>1409608801</v>
      </c>
      <c r="M4109" s="9">
        <f>(L4109/86400) + DATE(1970,1,1)</f>
        <v>41883.916678240741</v>
      </c>
      <c r="N4109" s="18">
        <f>YEAR(M4109)</f>
        <v>2014</v>
      </c>
      <c r="O4109" s="18">
        <f xml:space="preserve"> ROUND((J4109-L4109)/86400, 0)</f>
        <v>23</v>
      </c>
      <c r="P4109" t="b">
        <v>0</v>
      </c>
      <c r="Q4109">
        <v>4</v>
      </c>
      <c r="R4109" s="14">
        <f>IFERROR(ROUND(E4109/Q4109,2), "N/A")</f>
        <v>10.25</v>
      </c>
      <c r="S4109" t="b">
        <v>0</v>
      </c>
      <c r="T4109" t="s">
        <v>8275</v>
      </c>
      <c r="U4109" t="s">
        <v>8276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s="12">
        <f>ROUND(E4110/D4110, 0)</f>
        <v>0</v>
      </c>
      <c r="G4110" t="s">
        <v>8220</v>
      </c>
      <c r="H4110" t="s">
        <v>8223</v>
      </c>
      <c r="I4110" t="s">
        <v>8245</v>
      </c>
      <c r="J4110">
        <v>1488517200</v>
      </c>
      <c r="K4110" s="9">
        <f>(J4110/86400) + DATE(1970,1,1)</f>
        <v>42797.208333333328</v>
      </c>
      <c r="L4110">
        <v>1485909937</v>
      </c>
      <c r="M4110" s="9">
        <f>(L4110/86400) + DATE(1970,1,1)</f>
        <v>42767.031678240739</v>
      </c>
      <c r="N4110" s="18">
        <f>YEAR(M4110)</f>
        <v>2017</v>
      </c>
      <c r="O4110" s="18">
        <f xml:space="preserve"> ROUND((J4110-L4110)/86400, 0)</f>
        <v>30</v>
      </c>
      <c r="P4110" t="b">
        <v>0</v>
      </c>
      <c r="Q4110">
        <v>1</v>
      </c>
      <c r="R4110" s="14">
        <f>IFERROR(ROUND(E4110/Q4110,2), "N/A")</f>
        <v>59</v>
      </c>
      <c r="S4110" t="b">
        <v>0</v>
      </c>
      <c r="T4110" t="s">
        <v>8275</v>
      </c>
      <c r="U4110" t="s">
        <v>8276</v>
      </c>
    </row>
    <row r="4111" spans="1:21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s="12">
        <f>ROUND(E4111/D4111, 0)</f>
        <v>0</v>
      </c>
      <c r="G4111" t="s">
        <v>8220</v>
      </c>
      <c r="H4111" t="s">
        <v>8224</v>
      </c>
      <c r="I4111" t="s">
        <v>8246</v>
      </c>
      <c r="J4111">
        <v>1448805404</v>
      </c>
      <c r="K4111" s="9">
        <f>(J4111/86400) + DATE(1970,1,1)</f>
        <v>42337.581064814818</v>
      </c>
      <c r="L4111">
        <v>1446209804</v>
      </c>
      <c r="M4111" s="9">
        <f>(L4111/86400) + DATE(1970,1,1)</f>
        <v>42307.539398148147</v>
      </c>
      <c r="N4111" s="18">
        <f>YEAR(M4111)</f>
        <v>2015</v>
      </c>
      <c r="O4111" s="18">
        <f xml:space="preserve"> ROUND((J4111-L4111)/86400, 0)</f>
        <v>30</v>
      </c>
      <c r="P4111" t="b">
        <v>0</v>
      </c>
      <c r="Q4111">
        <v>0</v>
      </c>
      <c r="R4111" s="14" t="str">
        <f>IFERROR(ROUND(E4111/Q4111,2), "N/A")</f>
        <v>N/A</v>
      </c>
      <c r="S4111" t="b">
        <v>0</v>
      </c>
      <c r="T4111" t="s">
        <v>8275</v>
      </c>
      <c r="U4111" t="s">
        <v>8276</v>
      </c>
    </row>
    <row r="4112" spans="1:21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s="12">
        <f>ROUND(E4112/D4112, 0)</f>
        <v>0</v>
      </c>
      <c r="G4112" t="s">
        <v>8220</v>
      </c>
      <c r="H4112" t="s">
        <v>8224</v>
      </c>
      <c r="I4112" t="s">
        <v>8246</v>
      </c>
      <c r="J4112">
        <v>1469113351</v>
      </c>
      <c r="K4112" s="9">
        <f>(J4112/86400) + DATE(1970,1,1)</f>
        <v>42572.626747685186</v>
      </c>
      <c r="L4112">
        <v>1463929351</v>
      </c>
      <c r="M4112" s="9">
        <f>(L4112/86400) + DATE(1970,1,1)</f>
        <v>42512.626747685186</v>
      </c>
      <c r="N4112" s="18">
        <f>YEAR(M4112)</f>
        <v>2016</v>
      </c>
      <c r="O4112" s="18">
        <f xml:space="preserve"> ROUND((J4112-L4112)/86400, 0)</f>
        <v>60</v>
      </c>
      <c r="P4112" t="b">
        <v>0</v>
      </c>
      <c r="Q4112">
        <v>6</v>
      </c>
      <c r="R4112" s="14">
        <f>IFERROR(ROUND(E4112/Q4112,2), "N/A")</f>
        <v>14.33</v>
      </c>
      <c r="S4112" t="b">
        <v>0</v>
      </c>
      <c r="T4112" t="s">
        <v>8275</v>
      </c>
      <c r="U4112" t="s">
        <v>8276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s="12">
        <f>ROUND(E4113/D4113, 0)</f>
        <v>0</v>
      </c>
      <c r="G4113" t="s">
        <v>8220</v>
      </c>
      <c r="H4113" t="s">
        <v>8223</v>
      </c>
      <c r="I4113" t="s">
        <v>8245</v>
      </c>
      <c r="J4113">
        <v>1424747740</v>
      </c>
      <c r="K4113" s="9">
        <f>(J4113/86400) + DATE(1970,1,1)</f>
        <v>42059.135879629626</v>
      </c>
      <c r="L4113">
        <v>1422155740</v>
      </c>
      <c r="M4113" s="9">
        <f>(L4113/86400) + DATE(1970,1,1)</f>
        <v>42029.135879629626</v>
      </c>
      <c r="N4113" s="18">
        <f>YEAR(M4113)</f>
        <v>2015</v>
      </c>
      <c r="O4113" s="18">
        <f xml:space="preserve"> ROUND((J4113-L4113)/86400, 0)</f>
        <v>30</v>
      </c>
      <c r="P4113" t="b">
        <v>0</v>
      </c>
      <c r="Q4113">
        <v>6</v>
      </c>
      <c r="R4113" s="14">
        <f>IFERROR(ROUND(E4113/Q4113,2), "N/A")</f>
        <v>15.67</v>
      </c>
      <c r="S4113" t="b">
        <v>0</v>
      </c>
      <c r="T4113" t="s">
        <v>8275</v>
      </c>
      <c r="U4113" t="s">
        <v>8276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s="12">
        <f>ROUND(E4114/D4114, 0)</f>
        <v>0</v>
      </c>
      <c r="G4114" t="s">
        <v>8220</v>
      </c>
      <c r="H4114" t="s">
        <v>8240</v>
      </c>
      <c r="I4114" t="s">
        <v>8248</v>
      </c>
      <c r="J4114">
        <v>1456617600</v>
      </c>
      <c r="K4114" s="9">
        <f>(J4114/86400) + DATE(1970,1,1)</f>
        <v>42428</v>
      </c>
      <c r="L4114">
        <v>1454280186</v>
      </c>
      <c r="M4114" s="9">
        <f>(L4114/86400) + DATE(1970,1,1)</f>
        <v>42400.946597222224</v>
      </c>
      <c r="N4114" s="18">
        <f>YEAR(M4114)</f>
        <v>2016</v>
      </c>
      <c r="O4114" s="18">
        <f xml:space="preserve"> ROUND((J4114-L4114)/86400, 0)</f>
        <v>27</v>
      </c>
      <c r="P4114" t="b">
        <v>0</v>
      </c>
      <c r="Q4114">
        <v>1</v>
      </c>
      <c r="R4114" s="14">
        <f>IFERROR(ROUND(E4114/Q4114,2), "N/A")</f>
        <v>1</v>
      </c>
      <c r="S4114" t="b">
        <v>0</v>
      </c>
      <c r="T4114" t="s">
        <v>8275</v>
      </c>
      <c r="U4114" t="s">
        <v>8276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s="12">
        <f>ROUND(E4115/D4115, 0)</f>
        <v>0</v>
      </c>
      <c r="G4115" t="s">
        <v>8220</v>
      </c>
      <c r="H4115" t="s">
        <v>8223</v>
      </c>
      <c r="I4115" t="s">
        <v>8245</v>
      </c>
      <c r="J4115">
        <v>1452234840</v>
      </c>
      <c r="K4115" s="9">
        <f>(J4115/86400) + DATE(1970,1,1)</f>
        <v>42377.273611111115</v>
      </c>
      <c r="L4115">
        <v>1450619123</v>
      </c>
      <c r="M4115" s="9">
        <f>(L4115/86400) + DATE(1970,1,1)</f>
        <v>42358.573182870372</v>
      </c>
      <c r="N4115" s="18">
        <f>YEAR(M4115)</f>
        <v>2015</v>
      </c>
      <c r="O4115" s="18">
        <f xml:space="preserve"> ROUND((J4115-L4115)/86400, 0)</f>
        <v>19</v>
      </c>
      <c r="P4115" t="b">
        <v>0</v>
      </c>
      <c r="Q4115">
        <v>3</v>
      </c>
      <c r="R4115" s="14">
        <f>IFERROR(ROUND(E4115/Q4115,2), "N/A")</f>
        <v>1</v>
      </c>
      <c r="S4115" t="b">
        <v>0</v>
      </c>
      <c r="T4115" t="s">
        <v>8275</v>
      </c>
      <c r="U4115" t="s">
        <v>8276</v>
      </c>
    </row>
    <row r="4116" spans="1:21" hidden="1" x14ac:dyDescent="0.2">
      <c r="N4116" s="18">
        <f>YEAR(M4116)</f>
        <v>1900</v>
      </c>
      <c r="O4116" s="18">
        <f xml:space="preserve"> ROUND((J4116-L4116)/86400, 0)</f>
        <v>0</v>
      </c>
    </row>
    <row r="4117" spans="1:21" hidden="1" x14ac:dyDescent="0.2">
      <c r="N4117" s="18">
        <f>YEAR(M4117)</f>
        <v>1900</v>
      </c>
      <c r="O4117" s="18">
        <f xml:space="preserve"> ROUND((J4117-L4117)/86400, 0)</f>
        <v>0</v>
      </c>
    </row>
    <row r="4118" spans="1:21" hidden="1" x14ac:dyDescent="0.2">
      <c r="N4118" s="18">
        <f>YEAR(M4118)</f>
        <v>1900</v>
      </c>
      <c r="O4118" s="18">
        <f xml:space="preserve"> ROUND((J4118-L4118)/86400, 0)</f>
        <v>0</v>
      </c>
    </row>
    <row r="4119" spans="1:21" hidden="1" x14ac:dyDescent="0.2"/>
    <row r="4120" spans="1:21" hidden="1" x14ac:dyDescent="0.2"/>
  </sheetData>
  <autoFilter ref="A1:U4120" xr:uid="{00000000-0001-0000-0000-000000000000}">
    <filterColumn colId="3">
      <filters>
        <filter val="$1,000.00"/>
        <filter val="$1,050.00"/>
        <filter val="$1,100.00"/>
        <filter val="$1,150.00"/>
        <filter val="$1,200.00"/>
        <filter val="$1,250.00"/>
        <filter val="$1,300.00"/>
        <filter val="$1,395.00"/>
        <filter val="$1,400.00"/>
        <filter val="$1,500.00"/>
        <filter val="$1,551.00"/>
        <filter val="$1,600.00"/>
        <filter val="$1,650.00"/>
        <filter val="$1,700.00"/>
        <filter val="$1,750.00"/>
        <filter val="$1,800.00"/>
        <filter val="$1,850.00"/>
        <filter val="$1,900.00"/>
        <filter val="$1,930.00"/>
        <filter val="$1,960.00"/>
        <filter val="$2,000.00"/>
        <filter val="$2,100.00"/>
        <filter val="$2,200.00"/>
        <filter val="$2,224.00"/>
        <filter val="$2,250.00"/>
        <filter val="$2,400.00"/>
        <filter val="$2,413.00"/>
        <filter val="$2,500.00"/>
        <filter val="$2,600.00"/>
        <filter val="$2,700.00"/>
        <filter val="$2,750.00"/>
        <filter val="$2,800.00"/>
        <filter val="$2,825.00"/>
        <filter val="$2,827.00"/>
        <filter val="$2,885.00"/>
        <filter val="$2,888.00"/>
        <filter val="$2,900.00"/>
        <filter val="$3,000.00"/>
        <filter val="$3,100.00"/>
        <filter val="$3,200.00"/>
        <filter val="$3,255.00"/>
        <filter val="$3,300.00"/>
        <filter val="$3,350.00"/>
        <filter val="$3,400.00"/>
        <filter val="$3,405.00"/>
        <filter val="$3,495.00"/>
        <filter val="$3,500.00"/>
        <filter val="$3,750.00"/>
        <filter val="$3,800.00"/>
        <filter val="$3,871.00"/>
        <filter val="$4,000.00"/>
        <filter val="$4,200.00"/>
        <filter val="$4,300.00"/>
        <filter val="$4,500.00"/>
        <filter val="$4,900.00"/>
        <filter val="$4,999.00"/>
      </filters>
    </filterColumn>
    <filterColumn colId="6">
      <filters>
        <filter val="failed"/>
        <filter val="successful"/>
      </filters>
    </filterColumn>
    <filterColumn colId="20">
      <filters>
        <filter val="plays"/>
      </filters>
    </filterColumn>
  </autoFilter>
  <sortState xmlns:xlrd2="http://schemas.microsoft.com/office/spreadsheetml/2017/richdata2" ref="A2:U4119">
    <sortCondition ref="A1:A4119"/>
  </sortState>
  <conditionalFormatting sqref="G1:G1048576">
    <cfRule type="containsText" dxfId="7" priority="5" operator="containsText" text="live">
      <formula>NOT(ISERROR(SEARCH("live",G1)))</formula>
    </cfRule>
    <cfRule type="containsText" dxfId="6" priority="6" operator="containsText" text="canceled">
      <formula>NOT(ISERROR(SEARCH("canceled",G1)))</formula>
    </cfRule>
    <cfRule type="containsText" dxfId="5" priority="7" operator="containsText" text="successful">
      <formula>NOT(ISERROR(SEARCH("successful",G1)))</formula>
    </cfRule>
    <cfRule type="containsText" dxfId="4" priority="8" operator="containsText" text="failed">
      <formula>NOT(ISERROR(SEARCH("failed",G1)))</formula>
    </cfRule>
  </conditionalFormatting>
  <conditionalFormatting sqref="F1:F1048576">
    <cfRule type="colorScale" priority="1">
      <colorScale>
        <cfvo type="percentile" val="10"/>
        <cfvo type="percentile" val="90"/>
        <color rgb="FFFF7128"/>
        <color theme="9" tint="-0.249977111117893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D37C8-B98E-9447-8C6A-80CC740BAE0D}">
  <sheetPr codeName="Sheet4"/>
  <dimension ref="A1:U413"/>
  <sheetViews>
    <sheetView tabSelected="1" topLeftCell="B1" workbookViewId="0">
      <pane ySplit="1" topLeftCell="A2" activePane="bottomLeft" state="frozen"/>
      <selection activeCell="C1" sqref="C1"/>
      <selection pane="bottomLeft" activeCell="F1" sqref="F1:F1048576"/>
    </sheetView>
  </sheetViews>
  <sheetFormatPr baseColWidth="10" defaultRowHeight="59" customHeight="1" x14ac:dyDescent="0.2"/>
  <cols>
    <col min="3" max="3" width="48.83203125" customWidth="1"/>
    <col min="13" max="13" width="14.6640625" customWidth="1"/>
  </cols>
  <sheetData>
    <row r="1" spans="1:21" ht="59" customHeight="1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3" t="s">
        <v>8266</v>
      </c>
      <c r="G1" s="1" t="s">
        <v>8263</v>
      </c>
      <c r="H1" s="1" t="s">
        <v>8222</v>
      </c>
      <c r="I1" s="1" t="s">
        <v>8244</v>
      </c>
      <c r="J1" s="1" t="s">
        <v>8258</v>
      </c>
      <c r="K1" s="10" t="s">
        <v>8264</v>
      </c>
      <c r="L1" s="1" t="s">
        <v>8259</v>
      </c>
      <c r="M1" s="10" t="s">
        <v>8265</v>
      </c>
      <c r="N1" s="10" t="s">
        <v>8325</v>
      </c>
      <c r="O1" s="19" t="s">
        <v>8324</v>
      </c>
      <c r="P1" s="1" t="s">
        <v>8260</v>
      </c>
      <c r="Q1" s="11" t="s">
        <v>8261</v>
      </c>
      <c r="R1" s="15" t="s">
        <v>8267</v>
      </c>
      <c r="S1" s="1" t="s">
        <v>8262</v>
      </c>
      <c r="T1" s="1" t="s">
        <v>8318</v>
      </c>
      <c r="U1" s="1" t="s">
        <v>8319</v>
      </c>
    </row>
    <row r="2" spans="1:21" ht="59" customHeight="1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s="12">
        <v>1</v>
      </c>
      <c r="G2" t="s">
        <v>8218</v>
      </c>
      <c r="H2" t="s">
        <v>8223</v>
      </c>
      <c r="I2" t="s">
        <v>8245</v>
      </c>
      <c r="J2">
        <v>1477976340</v>
      </c>
      <c r="K2" s="9">
        <v>42675.207638888889</v>
      </c>
      <c r="L2">
        <v>1475460819</v>
      </c>
      <c r="M2" s="9">
        <v>42646.092812499999</v>
      </c>
      <c r="N2" s="9"/>
      <c r="O2" s="18">
        <v>29</v>
      </c>
      <c r="P2" t="b">
        <v>0</v>
      </c>
      <c r="Q2">
        <v>56</v>
      </c>
      <c r="R2" s="14">
        <v>93.43</v>
      </c>
      <c r="S2" t="b">
        <v>1</v>
      </c>
      <c r="T2" t="s">
        <v>8275</v>
      </c>
      <c r="U2" t="s">
        <v>8276</v>
      </c>
    </row>
    <row r="3" spans="1:21" ht="59" customHeight="1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s="12">
        <v>1</v>
      </c>
      <c r="G3" t="s">
        <v>8218</v>
      </c>
      <c r="H3" t="s">
        <v>8223</v>
      </c>
      <c r="I3" t="s">
        <v>8245</v>
      </c>
      <c r="J3">
        <v>1458518325</v>
      </c>
      <c r="K3" s="9">
        <v>42449.999131944445</v>
      </c>
      <c r="L3">
        <v>1456793925</v>
      </c>
      <c r="M3" s="9">
        <v>42430.040798611109</v>
      </c>
      <c r="N3" s="9"/>
      <c r="O3" s="18">
        <v>20</v>
      </c>
      <c r="P3" t="b">
        <v>0</v>
      </c>
      <c r="Q3">
        <v>31</v>
      </c>
      <c r="R3" s="14">
        <v>110.97</v>
      </c>
      <c r="S3" t="b">
        <v>1</v>
      </c>
      <c r="T3" t="s">
        <v>8275</v>
      </c>
      <c r="U3" t="s">
        <v>8276</v>
      </c>
    </row>
    <row r="4" spans="1:21" ht="59" customHeight="1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s="12">
        <v>1</v>
      </c>
      <c r="G4" t="s">
        <v>8218</v>
      </c>
      <c r="H4" t="s">
        <v>8223</v>
      </c>
      <c r="I4" t="s">
        <v>8245</v>
      </c>
      <c r="J4">
        <v>1442805076</v>
      </c>
      <c r="K4" s="9">
        <v>42268.13282407407</v>
      </c>
      <c r="L4">
        <v>1440213076</v>
      </c>
      <c r="M4" s="9">
        <v>42238.13282407407</v>
      </c>
      <c r="N4" s="9"/>
      <c r="O4" s="18">
        <v>30</v>
      </c>
      <c r="P4" t="b">
        <v>0</v>
      </c>
      <c r="Q4">
        <v>84</v>
      </c>
      <c r="R4" s="14">
        <v>71.790000000000006</v>
      </c>
      <c r="S4" t="b">
        <v>1</v>
      </c>
      <c r="T4" t="s">
        <v>8275</v>
      </c>
      <c r="U4" t="s">
        <v>8276</v>
      </c>
    </row>
    <row r="5" spans="1:21" ht="59" customHeight="1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s="12">
        <v>1</v>
      </c>
      <c r="G5" t="s">
        <v>8218</v>
      </c>
      <c r="H5" t="s">
        <v>8223</v>
      </c>
      <c r="I5" t="s">
        <v>8245</v>
      </c>
      <c r="J5">
        <v>1410601041</v>
      </c>
      <c r="K5" s="9">
        <v>41895.400937500002</v>
      </c>
      <c r="L5">
        <v>1406713041</v>
      </c>
      <c r="M5" s="9">
        <v>41850.400937500002</v>
      </c>
      <c r="N5" s="9"/>
      <c r="O5" s="18">
        <v>45</v>
      </c>
      <c r="P5" t="b">
        <v>0</v>
      </c>
      <c r="Q5">
        <v>12</v>
      </c>
      <c r="R5" s="14">
        <v>1000</v>
      </c>
      <c r="S5" t="b">
        <v>1</v>
      </c>
      <c r="T5" t="s">
        <v>8275</v>
      </c>
      <c r="U5" t="s">
        <v>8276</v>
      </c>
    </row>
    <row r="6" spans="1:21" ht="59" customHeight="1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s="12">
        <v>1</v>
      </c>
      <c r="G6" t="s">
        <v>8218</v>
      </c>
      <c r="H6" t="s">
        <v>8223</v>
      </c>
      <c r="I6" t="s">
        <v>8245</v>
      </c>
      <c r="J6">
        <v>1487347500</v>
      </c>
      <c r="K6" s="9">
        <v>42783.670138888891</v>
      </c>
      <c r="L6">
        <v>1484715366</v>
      </c>
      <c r="M6" s="9">
        <v>42753.205625000002</v>
      </c>
      <c r="N6" s="9"/>
      <c r="O6" s="18">
        <v>30</v>
      </c>
      <c r="P6" t="b">
        <v>0</v>
      </c>
      <c r="Q6">
        <v>158</v>
      </c>
      <c r="R6" s="14">
        <v>63.83</v>
      </c>
      <c r="S6" t="b">
        <v>1</v>
      </c>
      <c r="T6" t="s">
        <v>8275</v>
      </c>
      <c r="U6" t="s">
        <v>8276</v>
      </c>
    </row>
    <row r="7" spans="1:21" ht="59" customHeight="1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s="12">
        <v>1</v>
      </c>
      <c r="G7" t="s">
        <v>8218</v>
      </c>
      <c r="H7" t="s">
        <v>8223</v>
      </c>
      <c r="I7" t="s">
        <v>8245</v>
      </c>
      <c r="J7">
        <v>1434921600</v>
      </c>
      <c r="K7" s="9">
        <v>42176.888888888891</v>
      </c>
      <c r="L7">
        <v>1433109907</v>
      </c>
      <c r="M7" s="9">
        <v>42155.920219907406</v>
      </c>
      <c r="N7" s="9"/>
      <c r="O7" s="18">
        <v>21</v>
      </c>
      <c r="P7" t="b">
        <v>0</v>
      </c>
      <c r="Q7">
        <v>30</v>
      </c>
      <c r="R7" s="14">
        <v>44.33</v>
      </c>
      <c r="S7" t="b">
        <v>1</v>
      </c>
      <c r="T7" t="s">
        <v>8275</v>
      </c>
      <c r="U7" t="s">
        <v>8276</v>
      </c>
    </row>
    <row r="8" spans="1:21" ht="59" customHeight="1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s="12">
        <v>1</v>
      </c>
      <c r="G8" t="s">
        <v>8218</v>
      </c>
      <c r="H8" t="s">
        <v>8223</v>
      </c>
      <c r="I8" t="s">
        <v>8245</v>
      </c>
      <c r="J8">
        <v>1435111200</v>
      </c>
      <c r="K8" s="9">
        <v>42179.083333333328</v>
      </c>
      <c r="L8">
        <v>1433254268</v>
      </c>
      <c r="M8" s="9">
        <v>42157.591064814813</v>
      </c>
      <c r="N8" s="9"/>
      <c r="O8" s="18">
        <v>21</v>
      </c>
      <c r="P8" t="b">
        <v>0</v>
      </c>
      <c r="Q8">
        <v>29</v>
      </c>
      <c r="R8" s="14">
        <v>126.55</v>
      </c>
      <c r="S8" t="b">
        <v>1</v>
      </c>
      <c r="T8" t="s">
        <v>8275</v>
      </c>
      <c r="U8" t="s">
        <v>8276</v>
      </c>
    </row>
    <row r="9" spans="1:21" ht="59" customHeight="1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s="12">
        <v>1</v>
      </c>
      <c r="G9" t="s">
        <v>8218</v>
      </c>
      <c r="H9" t="s">
        <v>8223</v>
      </c>
      <c r="I9" t="s">
        <v>8245</v>
      </c>
      <c r="J9">
        <v>1481957940</v>
      </c>
      <c r="K9" s="9">
        <v>42721.290972222225</v>
      </c>
      <c r="L9">
        <v>1478050429</v>
      </c>
      <c r="M9" s="9">
        <v>42676.065150462964</v>
      </c>
      <c r="N9" s="9"/>
      <c r="O9" s="18">
        <v>45</v>
      </c>
      <c r="P9" t="b">
        <v>0</v>
      </c>
      <c r="Q9">
        <v>31</v>
      </c>
      <c r="R9" s="14">
        <v>129.03</v>
      </c>
      <c r="S9" t="b">
        <v>1</v>
      </c>
      <c r="T9" t="s">
        <v>8275</v>
      </c>
      <c r="U9" t="s">
        <v>8276</v>
      </c>
    </row>
    <row r="10" spans="1:21" ht="59" customHeight="1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s="12">
        <v>1</v>
      </c>
      <c r="G10" t="s">
        <v>8218</v>
      </c>
      <c r="H10" t="s">
        <v>8223</v>
      </c>
      <c r="I10" t="s">
        <v>8245</v>
      </c>
      <c r="J10">
        <v>1463098208</v>
      </c>
      <c r="K10" s="9">
        <v>42503.007037037038</v>
      </c>
      <c r="L10">
        <v>1460506208</v>
      </c>
      <c r="M10" s="9">
        <v>42473.007037037038</v>
      </c>
      <c r="N10" s="9"/>
      <c r="O10" s="18">
        <v>30</v>
      </c>
      <c r="P10" t="b">
        <v>0</v>
      </c>
      <c r="Q10">
        <v>173</v>
      </c>
      <c r="R10" s="14">
        <v>71.239999999999995</v>
      </c>
      <c r="S10" t="b">
        <v>1</v>
      </c>
      <c r="T10" t="s">
        <v>8275</v>
      </c>
      <c r="U10" t="s">
        <v>8276</v>
      </c>
    </row>
    <row r="11" spans="1:21" ht="59" customHeight="1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s="12">
        <v>1</v>
      </c>
      <c r="G11" t="s">
        <v>8218</v>
      </c>
      <c r="H11" t="s">
        <v>8223</v>
      </c>
      <c r="I11" t="s">
        <v>8245</v>
      </c>
      <c r="J11">
        <v>1446665191</v>
      </c>
      <c r="K11" s="9">
        <v>42312.810081018513</v>
      </c>
      <c r="L11">
        <v>1444069591</v>
      </c>
      <c r="M11" s="9">
        <v>42282.768414351856</v>
      </c>
      <c r="N11" s="9"/>
      <c r="O11" s="18">
        <v>30</v>
      </c>
      <c r="P11" t="b">
        <v>0</v>
      </c>
      <c r="Q11">
        <v>59</v>
      </c>
      <c r="R11" s="14">
        <v>40.85</v>
      </c>
      <c r="S11" t="b">
        <v>1</v>
      </c>
      <c r="T11" t="s">
        <v>8275</v>
      </c>
      <c r="U11" t="s">
        <v>8276</v>
      </c>
    </row>
    <row r="12" spans="1:21" ht="59" customHeight="1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s="12">
        <v>3</v>
      </c>
      <c r="G12" t="s">
        <v>8218</v>
      </c>
      <c r="H12" t="s">
        <v>8223</v>
      </c>
      <c r="I12" t="s">
        <v>8245</v>
      </c>
      <c r="J12">
        <v>1463166263</v>
      </c>
      <c r="K12" s="9">
        <v>42503.794710648144</v>
      </c>
      <c r="L12">
        <v>1460574263</v>
      </c>
      <c r="M12" s="9">
        <v>42473.794710648144</v>
      </c>
      <c r="N12" s="9"/>
      <c r="O12" s="18">
        <v>30</v>
      </c>
      <c r="P12" t="b">
        <v>0</v>
      </c>
      <c r="Q12">
        <v>60</v>
      </c>
      <c r="R12" s="14">
        <v>252.02</v>
      </c>
      <c r="S12" t="b">
        <v>1</v>
      </c>
      <c r="T12" t="s">
        <v>8275</v>
      </c>
      <c r="U12" t="s">
        <v>8276</v>
      </c>
    </row>
    <row r="13" spans="1:21" ht="59" customHeight="1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s="12">
        <v>1</v>
      </c>
      <c r="G13" t="s">
        <v>8218</v>
      </c>
      <c r="H13" t="s">
        <v>8223</v>
      </c>
      <c r="I13" t="s">
        <v>8245</v>
      </c>
      <c r="J13">
        <v>1483203540</v>
      </c>
      <c r="K13" s="9">
        <v>42735.707638888889</v>
      </c>
      <c r="L13">
        <v>1481175482</v>
      </c>
      <c r="M13" s="9">
        <v>42712.23474537037</v>
      </c>
      <c r="N13" s="9"/>
      <c r="O13" s="18">
        <v>23</v>
      </c>
      <c r="P13" t="b">
        <v>0</v>
      </c>
      <c r="Q13">
        <v>31</v>
      </c>
      <c r="R13" s="14">
        <v>65.16</v>
      </c>
      <c r="S13" t="b">
        <v>1</v>
      </c>
      <c r="T13" t="s">
        <v>8275</v>
      </c>
      <c r="U13" t="s">
        <v>8276</v>
      </c>
    </row>
    <row r="14" spans="1:21" ht="59" customHeight="1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s="12">
        <v>1</v>
      </c>
      <c r="G14" t="s">
        <v>8218</v>
      </c>
      <c r="H14" t="s">
        <v>8223</v>
      </c>
      <c r="I14" t="s">
        <v>8245</v>
      </c>
      <c r="J14">
        <v>1470801600</v>
      </c>
      <c r="K14" s="9">
        <v>42592.166666666672</v>
      </c>
      <c r="L14">
        <v>1468122163</v>
      </c>
      <c r="M14" s="9">
        <v>42561.154664351852</v>
      </c>
      <c r="N14" s="9"/>
      <c r="O14" s="18">
        <v>31</v>
      </c>
      <c r="P14" t="b">
        <v>0</v>
      </c>
      <c r="Q14">
        <v>61</v>
      </c>
      <c r="R14" s="14">
        <v>65.87</v>
      </c>
      <c r="S14" t="b">
        <v>1</v>
      </c>
      <c r="T14" t="s">
        <v>8275</v>
      </c>
      <c r="U14" t="s">
        <v>8276</v>
      </c>
    </row>
    <row r="15" spans="1:21" ht="59" customHeight="1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s="12">
        <v>1</v>
      </c>
      <c r="G15" t="s">
        <v>8218</v>
      </c>
      <c r="H15" t="s">
        <v>8223</v>
      </c>
      <c r="I15" t="s">
        <v>8245</v>
      </c>
      <c r="J15">
        <v>1483499645</v>
      </c>
      <c r="K15" s="9">
        <v>42739.134780092594</v>
      </c>
      <c r="L15">
        <v>1480907645</v>
      </c>
      <c r="M15" s="9">
        <v>42709.134780092594</v>
      </c>
      <c r="N15" s="9"/>
      <c r="O15" s="18">
        <v>30</v>
      </c>
      <c r="P15" t="b">
        <v>0</v>
      </c>
      <c r="Q15">
        <v>52</v>
      </c>
      <c r="R15" s="14">
        <v>36.08</v>
      </c>
      <c r="S15" t="b">
        <v>1</v>
      </c>
      <c r="T15" t="s">
        <v>8275</v>
      </c>
      <c r="U15" t="s">
        <v>8276</v>
      </c>
    </row>
    <row r="16" spans="1:21" ht="59" customHeight="1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s="12">
        <v>1</v>
      </c>
      <c r="G16" t="s">
        <v>8218</v>
      </c>
      <c r="H16" t="s">
        <v>8223</v>
      </c>
      <c r="I16" t="s">
        <v>8245</v>
      </c>
      <c r="J16">
        <v>1429772340</v>
      </c>
      <c r="K16" s="9">
        <v>42117.290972222225</v>
      </c>
      <c r="L16">
        <v>1427121931</v>
      </c>
      <c r="M16" s="9">
        <v>42086.614942129629</v>
      </c>
      <c r="N16" s="9"/>
      <c r="O16" s="18">
        <v>31</v>
      </c>
      <c r="P16" t="b">
        <v>0</v>
      </c>
      <c r="Q16">
        <v>86</v>
      </c>
      <c r="R16" s="14">
        <v>44.19</v>
      </c>
      <c r="S16" t="b">
        <v>1</v>
      </c>
      <c r="T16" t="s">
        <v>8275</v>
      </c>
      <c r="U16" t="s">
        <v>8276</v>
      </c>
    </row>
    <row r="17" spans="1:21" ht="59" customHeight="1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s="12">
        <v>1</v>
      </c>
      <c r="G17" t="s">
        <v>8218</v>
      </c>
      <c r="H17" t="s">
        <v>8223</v>
      </c>
      <c r="I17" t="s">
        <v>8245</v>
      </c>
      <c r="J17">
        <v>1428390000</v>
      </c>
      <c r="K17" s="9">
        <v>42101.291666666672</v>
      </c>
      <c r="L17">
        <v>1425224391</v>
      </c>
      <c r="M17" s="9">
        <v>42064.652673611112</v>
      </c>
      <c r="N17" s="9"/>
      <c r="O17" s="18">
        <v>37</v>
      </c>
      <c r="P17" t="b">
        <v>0</v>
      </c>
      <c r="Q17">
        <v>42</v>
      </c>
      <c r="R17" s="14">
        <v>104.07</v>
      </c>
      <c r="S17" t="b">
        <v>1</v>
      </c>
      <c r="T17" t="s">
        <v>8275</v>
      </c>
      <c r="U17" t="s">
        <v>8276</v>
      </c>
    </row>
    <row r="18" spans="1:21" ht="59" customHeight="1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s="12">
        <v>1</v>
      </c>
      <c r="G18" t="s">
        <v>8218</v>
      </c>
      <c r="H18" t="s">
        <v>8223</v>
      </c>
      <c r="I18" t="s">
        <v>8245</v>
      </c>
      <c r="J18">
        <v>1447523371</v>
      </c>
      <c r="K18" s="9">
        <v>42322.742719907408</v>
      </c>
      <c r="L18">
        <v>1444927771</v>
      </c>
      <c r="M18" s="9">
        <v>42292.701053240744</v>
      </c>
      <c r="N18" s="9"/>
      <c r="O18" s="18">
        <v>30</v>
      </c>
      <c r="P18" t="b">
        <v>0</v>
      </c>
      <c r="Q18">
        <v>120</v>
      </c>
      <c r="R18" s="14">
        <v>127.79</v>
      </c>
      <c r="S18" t="b">
        <v>1</v>
      </c>
      <c r="T18" t="s">
        <v>8275</v>
      </c>
      <c r="U18" t="s">
        <v>8276</v>
      </c>
    </row>
    <row r="19" spans="1:21" ht="59" customHeight="1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s="12">
        <v>1</v>
      </c>
      <c r="G19" t="s">
        <v>8218</v>
      </c>
      <c r="H19" t="s">
        <v>8223</v>
      </c>
      <c r="I19" t="s">
        <v>8245</v>
      </c>
      <c r="J19">
        <v>1462125358</v>
      </c>
      <c r="K19" s="9">
        <v>42491.747199074074</v>
      </c>
      <c r="L19">
        <v>1459533358</v>
      </c>
      <c r="M19" s="9">
        <v>42461.747199074074</v>
      </c>
      <c r="N19" s="9"/>
      <c r="O19" s="18">
        <v>30</v>
      </c>
      <c r="P19" t="b">
        <v>0</v>
      </c>
      <c r="Q19">
        <v>238</v>
      </c>
      <c r="R19" s="14">
        <v>92.04</v>
      </c>
      <c r="S19" t="b">
        <v>1</v>
      </c>
      <c r="T19" t="s">
        <v>8275</v>
      </c>
      <c r="U19" t="s">
        <v>8276</v>
      </c>
    </row>
    <row r="20" spans="1:21" ht="59" customHeight="1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s="12">
        <v>1</v>
      </c>
      <c r="G20" t="s">
        <v>8218</v>
      </c>
      <c r="H20" t="s">
        <v>8223</v>
      </c>
      <c r="I20" t="s">
        <v>8245</v>
      </c>
      <c r="J20">
        <v>1436902359</v>
      </c>
      <c r="K20" s="9">
        <v>42199.814340277779</v>
      </c>
      <c r="L20">
        <v>1434310359</v>
      </c>
      <c r="M20" s="9">
        <v>42169.814340277779</v>
      </c>
      <c r="N20" s="9"/>
      <c r="O20" s="18">
        <v>30</v>
      </c>
      <c r="P20" t="b">
        <v>0</v>
      </c>
      <c r="Q20">
        <v>32</v>
      </c>
      <c r="R20" s="14">
        <v>135.63</v>
      </c>
      <c r="S20" t="b">
        <v>1</v>
      </c>
      <c r="T20" t="s">
        <v>8275</v>
      </c>
      <c r="U20" t="s">
        <v>8276</v>
      </c>
    </row>
    <row r="21" spans="1:21" ht="59" customHeight="1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s="12">
        <v>1</v>
      </c>
      <c r="G21" t="s">
        <v>8218</v>
      </c>
      <c r="H21" t="s">
        <v>8223</v>
      </c>
      <c r="I21" t="s">
        <v>8245</v>
      </c>
      <c r="J21">
        <v>1464807420</v>
      </c>
      <c r="K21" s="9">
        <v>42522.789583333331</v>
      </c>
      <c r="L21">
        <v>1461427938</v>
      </c>
      <c r="M21" s="9">
        <v>42483.675208333334</v>
      </c>
      <c r="N21" s="9"/>
      <c r="O21" s="18">
        <v>39</v>
      </c>
      <c r="P21" t="b">
        <v>0</v>
      </c>
      <c r="Q21">
        <v>24</v>
      </c>
      <c r="R21" s="14">
        <v>168.75</v>
      </c>
      <c r="S21" t="b">
        <v>1</v>
      </c>
      <c r="T21" t="s">
        <v>8275</v>
      </c>
      <c r="U21" t="s">
        <v>8276</v>
      </c>
    </row>
    <row r="22" spans="1:21" ht="59" customHeight="1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s="12">
        <v>1</v>
      </c>
      <c r="G22" t="s">
        <v>8218</v>
      </c>
      <c r="H22" t="s">
        <v>8223</v>
      </c>
      <c r="I22" t="s">
        <v>8245</v>
      </c>
      <c r="J22">
        <v>1437447600</v>
      </c>
      <c r="K22" s="9">
        <v>42206.125</v>
      </c>
      <c r="L22">
        <v>1436551178</v>
      </c>
      <c r="M22" s="9">
        <v>42195.749745370369</v>
      </c>
      <c r="N22" s="9"/>
      <c r="O22" s="18">
        <v>10</v>
      </c>
      <c r="P22" t="b">
        <v>0</v>
      </c>
      <c r="Q22">
        <v>29</v>
      </c>
      <c r="R22" s="14">
        <v>70.86</v>
      </c>
      <c r="S22" t="b">
        <v>1</v>
      </c>
      <c r="T22" t="s">
        <v>8275</v>
      </c>
      <c r="U22" t="s">
        <v>8276</v>
      </c>
    </row>
    <row r="23" spans="1:21" ht="59" customHeight="1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s="12">
        <v>1</v>
      </c>
      <c r="G23" t="s">
        <v>8218</v>
      </c>
      <c r="H23" t="s">
        <v>8223</v>
      </c>
      <c r="I23" t="s">
        <v>8245</v>
      </c>
      <c r="J23">
        <v>1480559011</v>
      </c>
      <c r="K23" s="9">
        <v>42705.099664351852</v>
      </c>
      <c r="L23">
        <v>1477963411</v>
      </c>
      <c r="M23" s="9">
        <v>42675.057997685188</v>
      </c>
      <c r="N23" s="9"/>
      <c r="O23" s="18">
        <v>30</v>
      </c>
      <c r="P23" t="b">
        <v>0</v>
      </c>
      <c r="Q23">
        <v>50</v>
      </c>
      <c r="R23" s="14">
        <v>50</v>
      </c>
      <c r="S23" t="b">
        <v>1</v>
      </c>
      <c r="T23" t="s">
        <v>8275</v>
      </c>
      <c r="U23" t="s">
        <v>8276</v>
      </c>
    </row>
    <row r="24" spans="1:21" ht="59" customHeight="1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s="12">
        <v>1</v>
      </c>
      <c r="G24" t="s">
        <v>8218</v>
      </c>
      <c r="H24" t="s">
        <v>8223</v>
      </c>
      <c r="I24" t="s">
        <v>8245</v>
      </c>
      <c r="J24">
        <v>1423724400</v>
      </c>
      <c r="K24" s="9">
        <v>42047.291666666672</v>
      </c>
      <c r="L24">
        <v>1421274954</v>
      </c>
      <c r="M24" s="9">
        <v>42018.94159722222</v>
      </c>
      <c r="N24" s="9"/>
      <c r="O24" s="18">
        <v>28</v>
      </c>
      <c r="P24" t="b">
        <v>0</v>
      </c>
      <c r="Q24">
        <v>28</v>
      </c>
      <c r="R24" s="14">
        <v>47</v>
      </c>
      <c r="S24" t="b">
        <v>1</v>
      </c>
      <c r="T24" t="s">
        <v>8275</v>
      </c>
      <c r="U24" t="s">
        <v>8276</v>
      </c>
    </row>
    <row r="25" spans="1:21" ht="59" customHeight="1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s="12">
        <v>1</v>
      </c>
      <c r="G25" t="s">
        <v>8218</v>
      </c>
      <c r="H25" t="s">
        <v>8223</v>
      </c>
      <c r="I25" t="s">
        <v>8245</v>
      </c>
      <c r="J25">
        <v>1424149140</v>
      </c>
      <c r="K25" s="9">
        <v>42052.207638888889</v>
      </c>
      <c r="L25">
        <v>1421964718</v>
      </c>
      <c r="M25" s="9">
        <v>42026.924976851849</v>
      </c>
      <c r="N25" s="9"/>
      <c r="O25" s="18">
        <v>25</v>
      </c>
      <c r="P25" t="b">
        <v>0</v>
      </c>
      <c r="Q25">
        <v>18</v>
      </c>
      <c r="R25" s="14">
        <v>66.67</v>
      </c>
      <c r="S25" t="b">
        <v>1</v>
      </c>
      <c r="T25" t="s">
        <v>8275</v>
      </c>
      <c r="U25" t="s">
        <v>8276</v>
      </c>
    </row>
    <row r="26" spans="1:21" ht="59" customHeight="1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s="12">
        <v>1</v>
      </c>
      <c r="G26" t="s">
        <v>8218</v>
      </c>
      <c r="H26" t="s">
        <v>8223</v>
      </c>
      <c r="I26" t="s">
        <v>8245</v>
      </c>
      <c r="J26">
        <v>1414608843</v>
      </c>
      <c r="K26" s="9">
        <v>41941.787534722222</v>
      </c>
      <c r="L26">
        <v>1412794443</v>
      </c>
      <c r="M26" s="9">
        <v>41920.787534722222</v>
      </c>
      <c r="N26" s="9"/>
      <c r="O26" s="18">
        <v>21</v>
      </c>
      <c r="P26" t="b">
        <v>0</v>
      </c>
      <c r="Q26">
        <v>108</v>
      </c>
      <c r="R26" s="14">
        <v>66.11</v>
      </c>
      <c r="S26" t="b">
        <v>1</v>
      </c>
      <c r="T26" t="s">
        <v>8275</v>
      </c>
      <c r="U26" t="s">
        <v>8276</v>
      </c>
    </row>
    <row r="27" spans="1:21" ht="59" customHeight="1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s="12">
        <v>1</v>
      </c>
      <c r="G27" t="s">
        <v>8218</v>
      </c>
      <c r="H27" t="s">
        <v>8223</v>
      </c>
      <c r="I27" t="s">
        <v>8245</v>
      </c>
      <c r="J27">
        <v>1470430800</v>
      </c>
      <c r="K27" s="9">
        <v>42587.875</v>
      </c>
      <c r="L27">
        <v>1467865967</v>
      </c>
      <c r="M27" s="9">
        <v>42558.189432870371</v>
      </c>
      <c r="N27" s="9"/>
      <c r="O27" s="18">
        <v>30</v>
      </c>
      <c r="P27" t="b">
        <v>0</v>
      </c>
      <c r="Q27">
        <v>142</v>
      </c>
      <c r="R27" s="14">
        <v>36.86</v>
      </c>
      <c r="S27" t="b">
        <v>1</v>
      </c>
      <c r="T27" t="s">
        <v>8275</v>
      </c>
      <c r="U27" t="s">
        <v>8276</v>
      </c>
    </row>
    <row r="28" spans="1:21" ht="59" customHeight="1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s="12">
        <v>1</v>
      </c>
      <c r="G28" t="s">
        <v>8218</v>
      </c>
      <c r="H28" t="s">
        <v>8223</v>
      </c>
      <c r="I28" t="s">
        <v>8245</v>
      </c>
      <c r="J28">
        <v>1405658752</v>
      </c>
      <c r="K28" s="9">
        <v>41838.198518518519</v>
      </c>
      <c r="L28">
        <v>1403066752</v>
      </c>
      <c r="M28" s="9">
        <v>41808.198518518519</v>
      </c>
      <c r="N28" s="9"/>
      <c r="O28" s="18">
        <v>30</v>
      </c>
      <c r="P28" t="b">
        <v>0</v>
      </c>
      <c r="Q28">
        <v>38</v>
      </c>
      <c r="R28" s="14">
        <v>31.5</v>
      </c>
      <c r="S28" t="b">
        <v>1</v>
      </c>
      <c r="T28" t="s">
        <v>8275</v>
      </c>
      <c r="U28" t="s">
        <v>8276</v>
      </c>
    </row>
    <row r="29" spans="1:21" ht="59" customHeight="1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s="12">
        <v>1</v>
      </c>
      <c r="G29" t="s">
        <v>8218</v>
      </c>
      <c r="H29" t="s">
        <v>8223</v>
      </c>
      <c r="I29" t="s">
        <v>8245</v>
      </c>
      <c r="J29">
        <v>1469811043</v>
      </c>
      <c r="K29" s="9">
        <v>42580.701886574076</v>
      </c>
      <c r="L29">
        <v>1467219043</v>
      </c>
      <c r="M29" s="9">
        <v>42550.701886574076</v>
      </c>
      <c r="N29" s="9"/>
      <c r="O29" s="18">
        <v>30</v>
      </c>
      <c r="P29" t="b">
        <v>0</v>
      </c>
      <c r="Q29">
        <v>20</v>
      </c>
      <c r="R29" s="14">
        <v>102.5</v>
      </c>
      <c r="S29" t="b">
        <v>1</v>
      </c>
      <c r="T29" t="s">
        <v>8275</v>
      </c>
      <c r="U29" t="s">
        <v>8276</v>
      </c>
    </row>
    <row r="30" spans="1:21" ht="59" customHeight="1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s="12">
        <v>1</v>
      </c>
      <c r="G30" t="s">
        <v>8218</v>
      </c>
      <c r="H30" t="s">
        <v>8223</v>
      </c>
      <c r="I30" t="s">
        <v>8245</v>
      </c>
      <c r="J30">
        <v>1426132800</v>
      </c>
      <c r="K30" s="9">
        <v>42075.166666666672</v>
      </c>
      <c r="L30">
        <v>1424477934</v>
      </c>
      <c r="M30" s="9">
        <v>42056.013124999998</v>
      </c>
      <c r="N30" s="9"/>
      <c r="O30" s="18">
        <v>19</v>
      </c>
      <c r="P30" t="b">
        <v>0</v>
      </c>
      <c r="Q30">
        <v>24</v>
      </c>
      <c r="R30" s="14">
        <v>126.46</v>
      </c>
      <c r="S30" t="b">
        <v>1</v>
      </c>
      <c r="T30" t="s">
        <v>8275</v>
      </c>
      <c r="U30" t="s">
        <v>8276</v>
      </c>
    </row>
    <row r="31" spans="1:21" ht="59" customHeight="1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s="12">
        <v>1</v>
      </c>
      <c r="G31" t="s">
        <v>8218</v>
      </c>
      <c r="H31" t="s">
        <v>8223</v>
      </c>
      <c r="I31" t="s">
        <v>8245</v>
      </c>
      <c r="J31">
        <v>1423693903</v>
      </c>
      <c r="K31" s="9">
        <v>42046.938692129625</v>
      </c>
      <c r="L31">
        <v>1421101903</v>
      </c>
      <c r="M31" s="9">
        <v>42016.938692129625</v>
      </c>
      <c r="N31" s="9"/>
      <c r="O31" s="18">
        <v>30</v>
      </c>
      <c r="P31" t="b">
        <v>0</v>
      </c>
      <c r="Q31">
        <v>66</v>
      </c>
      <c r="R31" s="14">
        <v>47.88</v>
      </c>
      <c r="S31" t="b">
        <v>1</v>
      </c>
      <c r="T31" t="s">
        <v>8275</v>
      </c>
      <c r="U31" t="s">
        <v>8276</v>
      </c>
    </row>
    <row r="32" spans="1:21" ht="59" customHeight="1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s="12">
        <v>1</v>
      </c>
      <c r="G32" t="s">
        <v>8218</v>
      </c>
      <c r="H32" t="s">
        <v>8223</v>
      </c>
      <c r="I32" t="s">
        <v>8245</v>
      </c>
      <c r="J32">
        <v>1473393600</v>
      </c>
      <c r="K32" s="9">
        <v>42622.166666666672</v>
      </c>
      <c r="L32">
        <v>1470778559</v>
      </c>
      <c r="M32" s="9">
        <v>42591.899988425925</v>
      </c>
      <c r="N32" s="9"/>
      <c r="O32" s="18">
        <v>30</v>
      </c>
      <c r="P32" t="b">
        <v>0</v>
      </c>
      <c r="Q32">
        <v>28</v>
      </c>
      <c r="R32" s="14">
        <v>73.209999999999994</v>
      </c>
      <c r="S32" t="b">
        <v>1</v>
      </c>
      <c r="T32" t="s">
        <v>8275</v>
      </c>
      <c r="U32" t="s">
        <v>8276</v>
      </c>
    </row>
    <row r="33" spans="1:21" ht="59" customHeight="1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s="12">
        <v>1</v>
      </c>
      <c r="G33" t="s">
        <v>8218</v>
      </c>
      <c r="H33" t="s">
        <v>8223</v>
      </c>
      <c r="I33" t="s">
        <v>8245</v>
      </c>
      <c r="J33">
        <v>1439357559</v>
      </c>
      <c r="K33" s="9">
        <v>42228.231006944443</v>
      </c>
      <c r="L33">
        <v>1435469559</v>
      </c>
      <c r="M33" s="9">
        <v>42183.231006944443</v>
      </c>
      <c r="N33" s="9"/>
      <c r="O33" s="18">
        <v>45</v>
      </c>
      <c r="P33" t="b">
        <v>0</v>
      </c>
      <c r="Q33">
        <v>24</v>
      </c>
      <c r="R33" s="14">
        <v>89.67</v>
      </c>
      <c r="S33" t="b">
        <v>1</v>
      </c>
      <c r="T33" t="s">
        <v>8275</v>
      </c>
      <c r="U33" t="s">
        <v>8276</v>
      </c>
    </row>
    <row r="34" spans="1:21" ht="59" customHeight="1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s="12">
        <v>1</v>
      </c>
      <c r="G34" t="s">
        <v>8218</v>
      </c>
      <c r="H34" t="s">
        <v>8223</v>
      </c>
      <c r="I34" t="s">
        <v>8245</v>
      </c>
      <c r="J34">
        <v>1402095600</v>
      </c>
      <c r="K34" s="9">
        <v>41796.958333333336</v>
      </c>
      <c r="L34">
        <v>1400675841</v>
      </c>
      <c r="M34" s="9">
        <v>41780.525937500002</v>
      </c>
      <c r="N34" s="9"/>
      <c r="O34" s="18">
        <v>16</v>
      </c>
      <c r="P34" t="b">
        <v>0</v>
      </c>
      <c r="Q34">
        <v>20</v>
      </c>
      <c r="R34" s="14">
        <v>36.5</v>
      </c>
      <c r="S34" t="b">
        <v>1</v>
      </c>
      <c r="T34" t="s">
        <v>8275</v>
      </c>
      <c r="U34" t="s">
        <v>8276</v>
      </c>
    </row>
    <row r="35" spans="1:21" ht="59" customHeight="1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s="12">
        <v>1</v>
      </c>
      <c r="G35" t="s">
        <v>8218</v>
      </c>
      <c r="H35" t="s">
        <v>8223</v>
      </c>
      <c r="I35" t="s">
        <v>8245</v>
      </c>
      <c r="J35">
        <v>1437004800</v>
      </c>
      <c r="K35" s="9">
        <v>42201</v>
      </c>
      <c r="L35">
        <v>1433295276</v>
      </c>
      <c r="M35" s="9">
        <v>42158.065694444449</v>
      </c>
      <c r="N35" s="9"/>
      <c r="O35" s="18">
        <v>43</v>
      </c>
      <c r="P35" t="b">
        <v>0</v>
      </c>
      <c r="Q35">
        <v>141</v>
      </c>
      <c r="R35" s="14">
        <v>90.74</v>
      </c>
      <c r="S35" t="b">
        <v>1</v>
      </c>
      <c r="T35" t="s">
        <v>8275</v>
      </c>
      <c r="U35" t="s">
        <v>8276</v>
      </c>
    </row>
    <row r="36" spans="1:21" ht="59" customHeight="1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s="12">
        <v>1</v>
      </c>
      <c r="G36" t="s">
        <v>8218</v>
      </c>
      <c r="H36" t="s">
        <v>8223</v>
      </c>
      <c r="I36" t="s">
        <v>8245</v>
      </c>
      <c r="J36">
        <v>1435611438</v>
      </c>
      <c r="K36" s="9">
        <v>42184.873124999998</v>
      </c>
      <c r="L36">
        <v>1433019438</v>
      </c>
      <c r="M36" s="9">
        <v>42154.873124999998</v>
      </c>
      <c r="N36" s="9"/>
      <c r="O36" s="18">
        <v>30</v>
      </c>
      <c r="P36" t="b">
        <v>0</v>
      </c>
      <c r="Q36">
        <v>93</v>
      </c>
      <c r="R36" s="14">
        <v>67.739999999999995</v>
      </c>
      <c r="S36" t="b">
        <v>1</v>
      </c>
      <c r="T36" t="s">
        <v>8275</v>
      </c>
      <c r="U36" t="s">
        <v>8276</v>
      </c>
    </row>
    <row r="37" spans="1:21" ht="59" customHeight="1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s="12">
        <v>1</v>
      </c>
      <c r="G37" t="s">
        <v>8218</v>
      </c>
      <c r="H37" t="s">
        <v>8223</v>
      </c>
      <c r="I37" t="s">
        <v>8245</v>
      </c>
      <c r="J37">
        <v>1440274735</v>
      </c>
      <c r="K37" s="9">
        <v>42238.84646990741</v>
      </c>
      <c r="L37">
        <v>1437682735</v>
      </c>
      <c r="M37" s="9">
        <v>42208.84646990741</v>
      </c>
      <c r="N37" s="9"/>
      <c r="O37" s="18">
        <v>30</v>
      </c>
      <c r="P37" t="b">
        <v>0</v>
      </c>
      <c r="Q37">
        <v>69</v>
      </c>
      <c r="R37" s="14">
        <v>65.38</v>
      </c>
      <c r="S37" t="b">
        <v>1</v>
      </c>
      <c r="T37" t="s">
        <v>8275</v>
      </c>
      <c r="U37" t="s">
        <v>8276</v>
      </c>
    </row>
    <row r="38" spans="1:21" ht="59" customHeight="1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s="12">
        <v>1</v>
      </c>
      <c r="G38" t="s">
        <v>8218</v>
      </c>
      <c r="H38" t="s">
        <v>8223</v>
      </c>
      <c r="I38" t="s">
        <v>8245</v>
      </c>
      <c r="J38">
        <v>1459348740</v>
      </c>
      <c r="K38" s="9">
        <v>42459.610416666663</v>
      </c>
      <c r="L38">
        <v>1458647725</v>
      </c>
      <c r="M38" s="9">
        <v>42451.496817129635</v>
      </c>
      <c r="N38" s="9"/>
      <c r="O38" s="18">
        <v>8</v>
      </c>
      <c r="P38" t="b">
        <v>0</v>
      </c>
      <c r="Q38">
        <v>21</v>
      </c>
      <c r="R38" s="14">
        <v>121.9</v>
      </c>
      <c r="S38" t="b">
        <v>1</v>
      </c>
      <c r="T38" t="s">
        <v>8275</v>
      </c>
      <c r="U38" t="s">
        <v>8276</v>
      </c>
    </row>
    <row r="39" spans="1:21" ht="59" customHeight="1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s="12">
        <v>1</v>
      </c>
      <c r="G39" t="s">
        <v>8218</v>
      </c>
      <c r="H39" t="s">
        <v>8223</v>
      </c>
      <c r="I39" t="s">
        <v>8245</v>
      </c>
      <c r="J39">
        <v>1401595140</v>
      </c>
      <c r="K39" s="9">
        <v>41791.165972222225</v>
      </c>
      <c r="L39">
        <v>1398828064</v>
      </c>
      <c r="M39" s="9">
        <v>41759.13962962963</v>
      </c>
      <c r="N39" s="9"/>
      <c r="O39" s="18">
        <v>32</v>
      </c>
      <c r="P39" t="b">
        <v>0</v>
      </c>
      <c r="Q39">
        <v>57</v>
      </c>
      <c r="R39" s="14">
        <v>47.46</v>
      </c>
      <c r="S39" t="b">
        <v>1</v>
      </c>
      <c r="T39" t="s">
        <v>8275</v>
      </c>
      <c r="U39" t="s">
        <v>8276</v>
      </c>
    </row>
    <row r="40" spans="1:21" ht="59" customHeight="1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s="12">
        <v>1</v>
      </c>
      <c r="G40" t="s">
        <v>8218</v>
      </c>
      <c r="H40" t="s">
        <v>8223</v>
      </c>
      <c r="I40" t="s">
        <v>8245</v>
      </c>
      <c r="J40">
        <v>1481737761</v>
      </c>
      <c r="K40" s="9">
        <v>42718.742604166662</v>
      </c>
      <c r="L40">
        <v>1479577761</v>
      </c>
      <c r="M40" s="9">
        <v>42693.742604166662</v>
      </c>
      <c r="N40" s="9"/>
      <c r="O40" s="18">
        <v>25</v>
      </c>
      <c r="P40" t="b">
        <v>0</v>
      </c>
      <c r="Q40">
        <v>96</v>
      </c>
      <c r="R40" s="14">
        <v>37.21</v>
      </c>
      <c r="S40" t="b">
        <v>1</v>
      </c>
      <c r="T40" t="s">
        <v>8275</v>
      </c>
      <c r="U40" t="s">
        <v>8276</v>
      </c>
    </row>
    <row r="41" spans="1:21" ht="59" customHeight="1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s="12">
        <v>1</v>
      </c>
      <c r="G41" t="s">
        <v>8218</v>
      </c>
      <c r="H41" t="s">
        <v>8223</v>
      </c>
      <c r="I41" t="s">
        <v>8245</v>
      </c>
      <c r="J41">
        <v>1443018086</v>
      </c>
      <c r="K41" s="9">
        <v>42270.598217592589</v>
      </c>
      <c r="L41">
        <v>1441290086</v>
      </c>
      <c r="M41" s="9">
        <v>42250.598217592589</v>
      </c>
      <c r="N41" s="9"/>
      <c r="O41" s="18">
        <v>20</v>
      </c>
      <c r="P41" t="b">
        <v>0</v>
      </c>
      <c r="Q41">
        <v>102</v>
      </c>
      <c r="R41" s="14">
        <v>103.95</v>
      </c>
      <c r="S41" t="b">
        <v>1</v>
      </c>
      <c r="T41" t="s">
        <v>8275</v>
      </c>
      <c r="U41" t="s">
        <v>8276</v>
      </c>
    </row>
    <row r="42" spans="1:21" ht="59" customHeight="1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s="12">
        <v>1</v>
      </c>
      <c r="G42" t="s">
        <v>8218</v>
      </c>
      <c r="H42" t="s">
        <v>8223</v>
      </c>
      <c r="I42" t="s">
        <v>8245</v>
      </c>
      <c r="J42">
        <v>1427469892</v>
      </c>
      <c r="K42" s="9">
        <v>42090.642268518517</v>
      </c>
      <c r="L42">
        <v>1424881492</v>
      </c>
      <c r="M42" s="9">
        <v>42060.683935185181</v>
      </c>
      <c r="N42" s="9"/>
      <c r="O42" s="18">
        <v>30</v>
      </c>
      <c r="P42" t="b">
        <v>0</v>
      </c>
      <c r="Q42">
        <v>94</v>
      </c>
      <c r="R42" s="14">
        <v>63.83</v>
      </c>
      <c r="S42" t="b">
        <v>1</v>
      </c>
      <c r="T42" t="s">
        <v>8275</v>
      </c>
      <c r="U42" t="s">
        <v>8276</v>
      </c>
    </row>
    <row r="43" spans="1:21" ht="59" customHeight="1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s="12">
        <v>1</v>
      </c>
      <c r="G43" t="s">
        <v>8218</v>
      </c>
      <c r="H43" t="s">
        <v>8223</v>
      </c>
      <c r="I43" t="s">
        <v>8245</v>
      </c>
      <c r="J43">
        <v>1434159780</v>
      </c>
      <c r="K43" s="9">
        <v>42168.071527777778</v>
      </c>
      <c r="L43">
        <v>1431412196</v>
      </c>
      <c r="M43" s="9">
        <v>42136.270787037036</v>
      </c>
      <c r="N43" s="9"/>
      <c r="O43" s="18">
        <v>32</v>
      </c>
      <c r="P43" t="b">
        <v>0</v>
      </c>
      <c r="Q43">
        <v>15</v>
      </c>
      <c r="R43" s="14">
        <v>50.67</v>
      </c>
      <c r="S43" t="b">
        <v>1</v>
      </c>
      <c r="T43" t="s">
        <v>8275</v>
      </c>
      <c r="U43" t="s">
        <v>8276</v>
      </c>
    </row>
    <row r="44" spans="1:21" ht="59" customHeight="1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s="12">
        <v>1</v>
      </c>
      <c r="G44" t="s">
        <v>8218</v>
      </c>
      <c r="H44" t="s">
        <v>8223</v>
      </c>
      <c r="I44" t="s">
        <v>8245</v>
      </c>
      <c r="J44">
        <v>1436511600</v>
      </c>
      <c r="K44" s="9">
        <v>42195.291666666672</v>
      </c>
      <c r="L44">
        <v>1434415812</v>
      </c>
      <c r="M44" s="9">
        <v>42171.034861111111</v>
      </c>
      <c r="N44" s="9"/>
      <c r="O44" s="18">
        <v>24</v>
      </c>
      <c r="P44" t="b">
        <v>0</v>
      </c>
      <c r="Q44">
        <v>19</v>
      </c>
      <c r="R44" s="14">
        <v>113.42</v>
      </c>
      <c r="S44" t="b">
        <v>1</v>
      </c>
      <c r="T44" t="s">
        <v>8275</v>
      </c>
      <c r="U44" t="s">
        <v>8276</v>
      </c>
    </row>
    <row r="45" spans="1:21" ht="59" customHeight="1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s="12">
        <v>1</v>
      </c>
      <c r="G45" t="s">
        <v>8218</v>
      </c>
      <c r="H45" t="s">
        <v>8223</v>
      </c>
      <c r="I45" t="s">
        <v>8245</v>
      </c>
      <c r="J45">
        <v>1464971400</v>
      </c>
      <c r="K45" s="9">
        <v>42524.6875</v>
      </c>
      <c r="L45">
        <v>1462379066</v>
      </c>
      <c r="M45" s="9">
        <v>42494.683634259258</v>
      </c>
      <c r="N45" s="9"/>
      <c r="O45" s="18">
        <v>30</v>
      </c>
      <c r="P45" t="b">
        <v>0</v>
      </c>
      <c r="Q45">
        <v>23</v>
      </c>
      <c r="R45" s="14">
        <v>104.57</v>
      </c>
      <c r="S45" t="b">
        <v>1</v>
      </c>
      <c r="T45" t="s">
        <v>8275</v>
      </c>
      <c r="U45" t="s">
        <v>8276</v>
      </c>
    </row>
    <row r="46" spans="1:21" ht="59" customHeight="1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s="12">
        <v>1</v>
      </c>
      <c r="G46" t="s">
        <v>8218</v>
      </c>
      <c r="H46" t="s">
        <v>8223</v>
      </c>
      <c r="I46" t="s">
        <v>8245</v>
      </c>
      <c r="J46">
        <v>1399867140</v>
      </c>
      <c r="K46" s="9">
        <v>41771.165972222225</v>
      </c>
      <c r="L46">
        <v>1398802148</v>
      </c>
      <c r="M46" s="9">
        <v>41758.839675925927</v>
      </c>
      <c r="N46" s="9"/>
      <c r="O46" s="18">
        <v>12</v>
      </c>
      <c r="P46" t="b">
        <v>0</v>
      </c>
      <c r="Q46">
        <v>11</v>
      </c>
      <c r="R46" s="14">
        <v>272.73</v>
      </c>
      <c r="S46" t="b">
        <v>1</v>
      </c>
      <c r="T46" t="s">
        <v>8275</v>
      </c>
      <c r="U46" t="s">
        <v>8276</v>
      </c>
    </row>
    <row r="47" spans="1:21" ht="59" customHeight="1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s="12">
        <v>1</v>
      </c>
      <c r="G47" t="s">
        <v>8218</v>
      </c>
      <c r="H47" t="s">
        <v>8223</v>
      </c>
      <c r="I47" t="s">
        <v>8245</v>
      </c>
      <c r="J47">
        <v>1437076070</v>
      </c>
      <c r="K47" s="9">
        <v>42201.824884259258</v>
      </c>
      <c r="L47">
        <v>1434484070</v>
      </c>
      <c r="M47" s="9">
        <v>42171.824884259258</v>
      </c>
      <c r="N47" s="9"/>
      <c r="O47" s="18">
        <v>30</v>
      </c>
      <c r="P47" t="b">
        <v>0</v>
      </c>
      <c r="Q47">
        <v>52</v>
      </c>
      <c r="R47" s="14">
        <v>63.85</v>
      </c>
      <c r="S47" t="b">
        <v>1</v>
      </c>
      <c r="T47" t="s">
        <v>8275</v>
      </c>
      <c r="U47" t="s">
        <v>8276</v>
      </c>
    </row>
    <row r="48" spans="1:21" ht="59" customHeight="1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s="12">
        <v>1</v>
      </c>
      <c r="G48" t="s">
        <v>8218</v>
      </c>
      <c r="H48" t="s">
        <v>8223</v>
      </c>
      <c r="I48" t="s">
        <v>8245</v>
      </c>
      <c r="J48">
        <v>1444528800</v>
      </c>
      <c r="K48" s="9">
        <v>42288.083333333328</v>
      </c>
      <c r="L48">
        <v>1442804633</v>
      </c>
      <c r="M48" s="9">
        <v>42268.127696759257</v>
      </c>
      <c r="N48" s="9"/>
      <c r="O48" s="18">
        <v>20</v>
      </c>
      <c r="P48" t="b">
        <v>0</v>
      </c>
      <c r="Q48">
        <v>35</v>
      </c>
      <c r="R48" s="14">
        <v>83.51</v>
      </c>
      <c r="S48" t="b">
        <v>1</v>
      </c>
      <c r="T48" t="s">
        <v>8275</v>
      </c>
      <c r="U48" t="s">
        <v>8276</v>
      </c>
    </row>
    <row r="49" spans="1:21" ht="59" customHeight="1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s="12">
        <v>1</v>
      </c>
      <c r="G49" t="s">
        <v>8218</v>
      </c>
      <c r="H49" t="s">
        <v>8223</v>
      </c>
      <c r="I49" t="s">
        <v>8245</v>
      </c>
      <c r="J49">
        <v>1487393940</v>
      </c>
      <c r="K49" s="9">
        <v>42784.207638888889</v>
      </c>
      <c r="L49">
        <v>1484115418</v>
      </c>
      <c r="M49" s="9">
        <v>42746.261782407411</v>
      </c>
      <c r="N49" s="9"/>
      <c r="O49" s="18">
        <v>38</v>
      </c>
      <c r="P49" t="b">
        <v>0</v>
      </c>
      <c r="Q49">
        <v>11</v>
      </c>
      <c r="R49" s="14">
        <v>44.09</v>
      </c>
      <c r="S49" t="b">
        <v>1</v>
      </c>
      <c r="T49" t="s">
        <v>8275</v>
      </c>
      <c r="U49" t="s">
        <v>8276</v>
      </c>
    </row>
    <row r="50" spans="1:21" ht="59" customHeight="1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s="12">
        <v>1</v>
      </c>
      <c r="G50" t="s">
        <v>8218</v>
      </c>
      <c r="H50" t="s">
        <v>8223</v>
      </c>
      <c r="I50" t="s">
        <v>8245</v>
      </c>
      <c r="J50">
        <v>1407967200</v>
      </c>
      <c r="K50" s="9">
        <v>41864.916666666664</v>
      </c>
      <c r="L50">
        <v>1406039696</v>
      </c>
      <c r="M50" s="9">
        <v>41842.607592592591</v>
      </c>
      <c r="N50" s="9"/>
      <c r="O50" s="18">
        <v>22</v>
      </c>
      <c r="P50" t="b">
        <v>0</v>
      </c>
      <c r="Q50">
        <v>54</v>
      </c>
      <c r="R50" s="14">
        <v>44.54</v>
      </c>
      <c r="S50" t="b">
        <v>1</v>
      </c>
      <c r="T50" t="s">
        <v>8275</v>
      </c>
      <c r="U50" t="s">
        <v>8276</v>
      </c>
    </row>
    <row r="51" spans="1:21" ht="59" customHeight="1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s="12">
        <v>1</v>
      </c>
      <c r="G51" t="s">
        <v>8218</v>
      </c>
      <c r="H51" t="s">
        <v>8223</v>
      </c>
      <c r="I51" t="s">
        <v>8245</v>
      </c>
      <c r="J51">
        <v>1408942740</v>
      </c>
      <c r="K51" s="9">
        <v>41876.207638888889</v>
      </c>
      <c r="L51">
        <v>1406958354</v>
      </c>
      <c r="M51" s="9">
        <v>41853.240208333329</v>
      </c>
      <c r="N51" s="9"/>
      <c r="O51" s="18">
        <v>23</v>
      </c>
      <c r="P51" t="b">
        <v>0</v>
      </c>
      <c r="Q51">
        <v>31</v>
      </c>
      <c r="R51" s="14">
        <v>125.81</v>
      </c>
      <c r="S51" t="b">
        <v>1</v>
      </c>
      <c r="T51" t="s">
        <v>8275</v>
      </c>
      <c r="U51" t="s">
        <v>8276</v>
      </c>
    </row>
    <row r="52" spans="1:21" ht="59" customHeight="1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s="12">
        <v>1</v>
      </c>
      <c r="G52" t="s">
        <v>8218</v>
      </c>
      <c r="H52" t="s">
        <v>8223</v>
      </c>
      <c r="I52" t="s">
        <v>8245</v>
      </c>
      <c r="J52">
        <v>1427342400</v>
      </c>
      <c r="K52" s="9">
        <v>42089.166666666672</v>
      </c>
      <c r="L52">
        <v>1424927159</v>
      </c>
      <c r="M52" s="9">
        <v>42061.212488425925</v>
      </c>
      <c r="N52" s="9"/>
      <c r="O52" s="18">
        <v>28</v>
      </c>
      <c r="P52" t="b">
        <v>0</v>
      </c>
      <c r="Q52">
        <v>108</v>
      </c>
      <c r="R52" s="14">
        <v>50.75</v>
      </c>
      <c r="S52" t="b">
        <v>1</v>
      </c>
      <c r="T52" t="s">
        <v>8275</v>
      </c>
      <c r="U52" t="s">
        <v>8276</v>
      </c>
    </row>
    <row r="53" spans="1:21" ht="59" customHeight="1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s="12">
        <v>1</v>
      </c>
      <c r="G53" t="s">
        <v>8218</v>
      </c>
      <c r="H53" t="s">
        <v>8223</v>
      </c>
      <c r="I53" t="s">
        <v>8245</v>
      </c>
      <c r="J53">
        <v>1425193140</v>
      </c>
      <c r="K53" s="9">
        <v>42064.290972222225</v>
      </c>
      <c r="L53">
        <v>1422769906</v>
      </c>
      <c r="M53" s="9">
        <v>42036.24428240741</v>
      </c>
      <c r="N53" s="9"/>
      <c r="O53" s="18">
        <v>28</v>
      </c>
      <c r="P53" t="b">
        <v>0</v>
      </c>
      <c r="Q53">
        <v>20</v>
      </c>
      <c r="R53" s="14">
        <v>60.9</v>
      </c>
      <c r="S53" t="b">
        <v>1</v>
      </c>
      <c r="T53" t="s">
        <v>8275</v>
      </c>
      <c r="U53" t="s">
        <v>8276</v>
      </c>
    </row>
    <row r="54" spans="1:21" ht="59" customHeight="1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s="12">
        <v>1</v>
      </c>
      <c r="G54" t="s">
        <v>8218</v>
      </c>
      <c r="H54" t="s">
        <v>8223</v>
      </c>
      <c r="I54" t="s">
        <v>8245</v>
      </c>
      <c r="J54">
        <v>1435835824</v>
      </c>
      <c r="K54" s="9">
        <v>42187.470185185186</v>
      </c>
      <c r="L54">
        <v>1433243824</v>
      </c>
      <c r="M54" s="9">
        <v>42157.470185185186</v>
      </c>
      <c r="N54" s="9"/>
      <c r="O54" s="18">
        <v>30</v>
      </c>
      <c r="P54" t="b">
        <v>0</v>
      </c>
      <c r="Q54">
        <v>98</v>
      </c>
      <c r="R54" s="14">
        <v>109.03</v>
      </c>
      <c r="S54" t="b">
        <v>1</v>
      </c>
      <c r="T54" t="s">
        <v>8275</v>
      </c>
      <c r="U54" t="s">
        <v>8276</v>
      </c>
    </row>
    <row r="55" spans="1:21" ht="59" customHeight="1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s="12">
        <v>1</v>
      </c>
      <c r="G55" t="s">
        <v>8218</v>
      </c>
      <c r="H55" t="s">
        <v>8223</v>
      </c>
      <c r="I55" t="s">
        <v>8245</v>
      </c>
      <c r="J55">
        <v>1407360720</v>
      </c>
      <c r="K55" s="9">
        <v>41857.897222222222</v>
      </c>
      <c r="L55">
        <v>1404769819</v>
      </c>
      <c r="M55" s="9">
        <v>41827.909942129627</v>
      </c>
      <c r="N55" s="9"/>
      <c r="O55" s="18">
        <v>30</v>
      </c>
      <c r="P55" t="b">
        <v>0</v>
      </c>
      <c r="Q55">
        <v>196</v>
      </c>
      <c r="R55" s="14">
        <v>25.69</v>
      </c>
      <c r="S55" t="b">
        <v>1</v>
      </c>
      <c r="T55" t="s">
        <v>8275</v>
      </c>
      <c r="U55" t="s">
        <v>8276</v>
      </c>
    </row>
    <row r="56" spans="1:21" ht="59" customHeight="1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s="12">
        <v>1</v>
      </c>
      <c r="G56" t="s">
        <v>8218</v>
      </c>
      <c r="H56" t="s">
        <v>8223</v>
      </c>
      <c r="I56" t="s">
        <v>8245</v>
      </c>
      <c r="J56">
        <v>1436290233</v>
      </c>
      <c r="K56" s="9">
        <v>42192.729548611111</v>
      </c>
      <c r="L56">
        <v>1433698233</v>
      </c>
      <c r="M56" s="9">
        <v>42162.729548611111</v>
      </c>
      <c r="N56" s="9"/>
      <c r="O56" s="18">
        <v>30</v>
      </c>
      <c r="P56" t="b">
        <v>0</v>
      </c>
      <c r="Q56">
        <v>39</v>
      </c>
      <c r="R56" s="14">
        <v>41.92</v>
      </c>
      <c r="S56" t="b">
        <v>1</v>
      </c>
      <c r="T56" t="s">
        <v>8275</v>
      </c>
      <c r="U56" t="s">
        <v>8276</v>
      </c>
    </row>
    <row r="57" spans="1:21" ht="59" customHeight="1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s="12">
        <v>1</v>
      </c>
      <c r="G57" t="s">
        <v>8218</v>
      </c>
      <c r="H57" t="s">
        <v>8223</v>
      </c>
      <c r="I57" t="s">
        <v>8245</v>
      </c>
      <c r="J57">
        <v>1442425412</v>
      </c>
      <c r="K57" s="9">
        <v>42263.738564814819</v>
      </c>
      <c r="L57">
        <v>1439833412</v>
      </c>
      <c r="M57" s="9">
        <v>42233.738564814819</v>
      </c>
      <c r="N57" s="9"/>
      <c r="O57" s="18">
        <v>30</v>
      </c>
      <c r="P57" t="b">
        <v>0</v>
      </c>
      <c r="Q57">
        <v>128</v>
      </c>
      <c r="R57" s="14">
        <v>88.77</v>
      </c>
      <c r="S57" t="b">
        <v>1</v>
      </c>
      <c r="T57" t="s">
        <v>8275</v>
      </c>
      <c r="U57" t="s">
        <v>8276</v>
      </c>
    </row>
    <row r="58" spans="1:21" ht="59" customHeight="1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s="12">
        <v>1</v>
      </c>
      <c r="G58" t="s">
        <v>8218</v>
      </c>
      <c r="H58" t="s">
        <v>8223</v>
      </c>
      <c r="I58" t="s">
        <v>8245</v>
      </c>
      <c r="J58">
        <v>1425872692</v>
      </c>
      <c r="K58" s="9">
        <v>42072.156157407408</v>
      </c>
      <c r="L58">
        <v>1423284292</v>
      </c>
      <c r="M58" s="9">
        <v>42042.197824074072</v>
      </c>
      <c r="N58" s="9"/>
      <c r="O58" s="18">
        <v>30</v>
      </c>
      <c r="P58" t="b">
        <v>0</v>
      </c>
      <c r="Q58">
        <v>71</v>
      </c>
      <c r="R58" s="14">
        <v>80.23</v>
      </c>
      <c r="S58" t="b">
        <v>1</v>
      </c>
      <c r="T58" t="s">
        <v>8275</v>
      </c>
      <c r="U58" t="s">
        <v>8276</v>
      </c>
    </row>
    <row r="59" spans="1:21" ht="59" customHeight="1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s="12">
        <v>1</v>
      </c>
      <c r="G59" t="s">
        <v>8218</v>
      </c>
      <c r="H59" t="s">
        <v>8223</v>
      </c>
      <c r="I59" t="s">
        <v>8245</v>
      </c>
      <c r="J59">
        <v>1471406340</v>
      </c>
      <c r="K59" s="9">
        <v>42599.165972222225</v>
      </c>
      <c r="L59">
        <v>1470227660</v>
      </c>
      <c r="M59" s="9">
        <v>42585.523842592593</v>
      </c>
      <c r="N59" s="9"/>
      <c r="O59" s="18">
        <v>14</v>
      </c>
      <c r="P59" t="b">
        <v>0</v>
      </c>
      <c r="Q59">
        <v>47</v>
      </c>
      <c r="R59" s="14">
        <v>78.94</v>
      </c>
      <c r="S59" t="b">
        <v>1</v>
      </c>
      <c r="T59" t="s">
        <v>8275</v>
      </c>
      <c r="U59" t="s">
        <v>8276</v>
      </c>
    </row>
    <row r="60" spans="1:21" ht="59" customHeight="1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s="12">
        <v>1</v>
      </c>
      <c r="G60" t="s">
        <v>8218</v>
      </c>
      <c r="H60" t="s">
        <v>8223</v>
      </c>
      <c r="I60" t="s">
        <v>8245</v>
      </c>
      <c r="J60">
        <v>1405699451</v>
      </c>
      <c r="K60" s="9">
        <v>41838.669571759259</v>
      </c>
      <c r="L60">
        <v>1403107451</v>
      </c>
      <c r="M60" s="9">
        <v>41808.669571759259</v>
      </c>
      <c r="N60" s="9"/>
      <c r="O60" s="18">
        <v>30</v>
      </c>
      <c r="P60" t="b">
        <v>0</v>
      </c>
      <c r="Q60">
        <v>91</v>
      </c>
      <c r="R60" s="14">
        <v>69.89</v>
      </c>
      <c r="S60" t="b">
        <v>1</v>
      </c>
      <c r="T60" t="s">
        <v>8275</v>
      </c>
      <c r="U60" t="s">
        <v>8276</v>
      </c>
    </row>
    <row r="61" spans="1:21" ht="59" customHeight="1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s="12">
        <v>1</v>
      </c>
      <c r="G61" t="s">
        <v>8218</v>
      </c>
      <c r="H61" t="s">
        <v>8223</v>
      </c>
      <c r="I61" t="s">
        <v>8245</v>
      </c>
      <c r="J61">
        <v>1409500078</v>
      </c>
      <c r="K61" s="9">
        <v>41882.658310185187</v>
      </c>
      <c r="L61">
        <v>1406908078</v>
      </c>
      <c r="M61" s="9">
        <v>41852.658310185187</v>
      </c>
      <c r="N61" s="9"/>
      <c r="O61" s="18">
        <v>30</v>
      </c>
      <c r="P61" t="b">
        <v>0</v>
      </c>
      <c r="Q61">
        <v>43</v>
      </c>
      <c r="R61" s="14">
        <v>74.53</v>
      </c>
      <c r="S61" t="b">
        <v>1</v>
      </c>
      <c r="T61" t="s">
        <v>8275</v>
      </c>
      <c r="U61" t="s">
        <v>8276</v>
      </c>
    </row>
    <row r="62" spans="1:21" ht="59" customHeight="1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s="12">
        <v>1</v>
      </c>
      <c r="G62" t="s">
        <v>8218</v>
      </c>
      <c r="H62" t="s">
        <v>8223</v>
      </c>
      <c r="I62" t="s">
        <v>8245</v>
      </c>
      <c r="J62">
        <v>1480899600</v>
      </c>
      <c r="K62" s="9">
        <v>42709.041666666672</v>
      </c>
      <c r="L62">
        <v>1479609520</v>
      </c>
      <c r="M62" s="9">
        <v>42694.110185185185</v>
      </c>
      <c r="N62" s="9"/>
      <c r="O62" s="18">
        <v>15</v>
      </c>
      <c r="P62" t="b">
        <v>0</v>
      </c>
      <c r="Q62">
        <v>17</v>
      </c>
      <c r="R62" s="14">
        <v>123.94</v>
      </c>
      <c r="S62" t="b">
        <v>1</v>
      </c>
      <c r="T62" t="s">
        <v>8275</v>
      </c>
      <c r="U62" t="s">
        <v>8276</v>
      </c>
    </row>
    <row r="63" spans="1:21" ht="59" customHeight="1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s="12">
        <v>2</v>
      </c>
      <c r="G63" t="s">
        <v>8218</v>
      </c>
      <c r="H63" t="s">
        <v>8223</v>
      </c>
      <c r="I63" t="s">
        <v>8245</v>
      </c>
      <c r="J63">
        <v>1451620800</v>
      </c>
      <c r="K63" s="9">
        <v>42370.166666666672</v>
      </c>
      <c r="L63">
        <v>1449171508</v>
      </c>
      <c r="M63" s="9">
        <v>42341.818379629629</v>
      </c>
      <c r="N63" s="9"/>
      <c r="O63" s="18">
        <v>28</v>
      </c>
      <c r="P63" t="b">
        <v>0</v>
      </c>
      <c r="Q63">
        <v>33</v>
      </c>
      <c r="R63" s="14">
        <v>264.85000000000002</v>
      </c>
      <c r="S63" t="b">
        <v>1</v>
      </c>
      <c r="T63" t="s">
        <v>8275</v>
      </c>
      <c r="U63" t="s">
        <v>8276</v>
      </c>
    </row>
    <row r="64" spans="1:21" ht="59" customHeight="1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s="12">
        <v>1</v>
      </c>
      <c r="G64" t="s">
        <v>8218</v>
      </c>
      <c r="H64" t="s">
        <v>8223</v>
      </c>
      <c r="I64" t="s">
        <v>8245</v>
      </c>
      <c r="J64">
        <v>1411695300</v>
      </c>
      <c r="K64" s="9">
        <v>41908.065972222219</v>
      </c>
      <c r="L64">
        <v>1409275671</v>
      </c>
      <c r="M64" s="9">
        <v>41880.061006944445</v>
      </c>
      <c r="N64" s="9"/>
      <c r="O64" s="18">
        <v>28</v>
      </c>
      <c r="P64" t="b">
        <v>0</v>
      </c>
      <c r="Q64">
        <v>87</v>
      </c>
      <c r="R64" s="14">
        <v>58.62</v>
      </c>
      <c r="S64" t="b">
        <v>1</v>
      </c>
      <c r="T64" t="s">
        <v>8275</v>
      </c>
      <c r="U64" t="s">
        <v>8276</v>
      </c>
    </row>
    <row r="65" spans="1:21" ht="59" customHeight="1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s="12">
        <v>1</v>
      </c>
      <c r="G65" t="s">
        <v>8218</v>
      </c>
      <c r="H65" t="s">
        <v>8223</v>
      </c>
      <c r="I65" t="s">
        <v>8245</v>
      </c>
      <c r="J65">
        <v>1417057200</v>
      </c>
      <c r="K65" s="9">
        <v>41970.125</v>
      </c>
      <c r="L65">
        <v>1414599886</v>
      </c>
      <c r="M65" s="9">
        <v>41941.683865740742</v>
      </c>
      <c r="N65" s="9"/>
      <c r="O65" s="18">
        <v>28</v>
      </c>
      <c r="P65" t="b">
        <v>0</v>
      </c>
      <c r="Q65">
        <v>113</v>
      </c>
      <c r="R65" s="14">
        <v>70.88</v>
      </c>
      <c r="S65" t="b">
        <v>1</v>
      </c>
      <c r="T65" t="s">
        <v>8275</v>
      </c>
      <c r="U65" t="s">
        <v>8276</v>
      </c>
    </row>
    <row r="66" spans="1:21" ht="59" customHeight="1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s="12">
        <v>1</v>
      </c>
      <c r="G66" t="s">
        <v>8218</v>
      </c>
      <c r="H66" t="s">
        <v>8223</v>
      </c>
      <c r="I66" t="s">
        <v>8245</v>
      </c>
      <c r="J66">
        <v>1427076840</v>
      </c>
      <c r="K66" s="9">
        <v>42086.093055555553</v>
      </c>
      <c r="L66">
        <v>1421960934</v>
      </c>
      <c r="M66" s="9">
        <v>42026.88118055556</v>
      </c>
      <c r="N66" s="9"/>
      <c r="O66" s="18">
        <v>59</v>
      </c>
      <c r="P66" t="b">
        <v>0</v>
      </c>
      <c r="Q66">
        <v>30</v>
      </c>
      <c r="R66" s="14">
        <v>113.57</v>
      </c>
      <c r="S66" t="b">
        <v>1</v>
      </c>
      <c r="T66" t="s">
        <v>8275</v>
      </c>
      <c r="U66" t="s">
        <v>8276</v>
      </c>
    </row>
    <row r="67" spans="1:21" ht="59" customHeight="1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s="12">
        <v>1</v>
      </c>
      <c r="G67" t="s">
        <v>8218</v>
      </c>
      <c r="H67" t="s">
        <v>8223</v>
      </c>
      <c r="I67" t="s">
        <v>8245</v>
      </c>
      <c r="J67">
        <v>1413784740</v>
      </c>
      <c r="K67" s="9">
        <v>41932.249305555553</v>
      </c>
      <c r="L67">
        <v>1412954547</v>
      </c>
      <c r="M67" s="9">
        <v>41922.640590277777</v>
      </c>
      <c r="N67" s="9"/>
      <c r="O67" s="18">
        <v>10</v>
      </c>
      <c r="P67" t="b">
        <v>0</v>
      </c>
      <c r="Q67">
        <v>16</v>
      </c>
      <c r="R67" s="14">
        <v>60.69</v>
      </c>
      <c r="S67" t="b">
        <v>1</v>
      </c>
      <c r="T67" t="s">
        <v>8275</v>
      </c>
      <c r="U67" t="s">
        <v>8276</v>
      </c>
    </row>
    <row r="68" spans="1:21" ht="59" customHeight="1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s="12">
        <v>1</v>
      </c>
      <c r="G68" t="s">
        <v>8218</v>
      </c>
      <c r="H68" t="s">
        <v>8223</v>
      </c>
      <c r="I68" t="s">
        <v>8245</v>
      </c>
      <c r="J68">
        <v>1420524000</v>
      </c>
      <c r="K68" s="9">
        <v>42010.25</v>
      </c>
      <c r="L68">
        <v>1419104823</v>
      </c>
      <c r="M68" s="9">
        <v>41993.824340277773</v>
      </c>
      <c r="N68" s="9"/>
      <c r="O68" s="18">
        <v>16</v>
      </c>
      <c r="P68" t="b">
        <v>0</v>
      </c>
      <c r="Q68">
        <v>46</v>
      </c>
      <c r="R68" s="14">
        <v>110.22</v>
      </c>
      <c r="S68" t="b">
        <v>1</v>
      </c>
      <c r="T68" t="s">
        <v>8275</v>
      </c>
      <c r="U68" t="s">
        <v>8276</v>
      </c>
    </row>
    <row r="69" spans="1:21" ht="59" customHeight="1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s="12">
        <v>1</v>
      </c>
      <c r="G69" t="s">
        <v>8218</v>
      </c>
      <c r="H69" t="s">
        <v>8223</v>
      </c>
      <c r="I69" t="s">
        <v>8245</v>
      </c>
      <c r="J69">
        <v>1440381600</v>
      </c>
      <c r="K69" s="9">
        <v>42240.083333333328</v>
      </c>
      <c r="L69">
        <v>1438639130</v>
      </c>
      <c r="M69" s="9">
        <v>42219.915856481486</v>
      </c>
      <c r="N69" s="9"/>
      <c r="O69" s="18">
        <v>20</v>
      </c>
      <c r="P69" t="b">
        <v>0</v>
      </c>
      <c r="Q69">
        <v>24</v>
      </c>
      <c r="R69" s="14">
        <v>136.46</v>
      </c>
      <c r="S69" t="b">
        <v>1</v>
      </c>
      <c r="T69" t="s">
        <v>8275</v>
      </c>
      <c r="U69" t="s">
        <v>8276</v>
      </c>
    </row>
    <row r="70" spans="1:21" ht="59" customHeight="1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s="12">
        <v>1</v>
      </c>
      <c r="G70" t="s">
        <v>8218</v>
      </c>
      <c r="H70" t="s">
        <v>8223</v>
      </c>
      <c r="I70" t="s">
        <v>8245</v>
      </c>
      <c r="J70">
        <v>1415319355</v>
      </c>
      <c r="K70" s="9">
        <v>41950.011053240742</v>
      </c>
      <c r="L70">
        <v>1411859755</v>
      </c>
      <c r="M70" s="9">
        <v>41909.96938657407</v>
      </c>
      <c r="N70" s="9"/>
      <c r="O70" s="18">
        <v>40</v>
      </c>
      <c r="P70" t="b">
        <v>1</v>
      </c>
      <c r="Q70">
        <v>213</v>
      </c>
      <c r="R70" s="14">
        <v>110.35</v>
      </c>
      <c r="S70" t="b">
        <v>1</v>
      </c>
      <c r="T70" t="s">
        <v>8275</v>
      </c>
      <c r="U70" t="s">
        <v>8276</v>
      </c>
    </row>
    <row r="71" spans="1:21" ht="59" customHeight="1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s="12">
        <v>1</v>
      </c>
      <c r="G71" t="s">
        <v>8218</v>
      </c>
      <c r="H71" t="s">
        <v>8223</v>
      </c>
      <c r="I71" t="s">
        <v>8245</v>
      </c>
      <c r="J71">
        <v>1412136000</v>
      </c>
      <c r="K71" s="9">
        <v>41913.166666666664</v>
      </c>
      <c r="L71">
        <v>1410278284</v>
      </c>
      <c r="M71" s="9">
        <v>41891.665324074071</v>
      </c>
      <c r="N71" s="9"/>
      <c r="O71" s="18">
        <v>22</v>
      </c>
      <c r="P71" t="b">
        <v>1</v>
      </c>
      <c r="Q71">
        <v>57</v>
      </c>
      <c r="R71" s="14">
        <v>41.42</v>
      </c>
      <c r="S71" t="b">
        <v>1</v>
      </c>
      <c r="T71" t="s">
        <v>8275</v>
      </c>
      <c r="U71" t="s">
        <v>8276</v>
      </c>
    </row>
    <row r="72" spans="1:21" ht="59" customHeight="1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s="12">
        <v>1</v>
      </c>
      <c r="G72" t="s">
        <v>8218</v>
      </c>
      <c r="H72" t="s">
        <v>8223</v>
      </c>
      <c r="I72" t="s">
        <v>8245</v>
      </c>
      <c r="J72">
        <v>1354845600</v>
      </c>
      <c r="K72" s="9">
        <v>41250.083333333336</v>
      </c>
      <c r="L72">
        <v>1352766300</v>
      </c>
      <c r="M72" s="9">
        <v>41226.017361111109</v>
      </c>
      <c r="N72" s="9"/>
      <c r="O72" s="18">
        <v>24</v>
      </c>
      <c r="P72" t="b">
        <v>1</v>
      </c>
      <c r="Q72">
        <v>25</v>
      </c>
      <c r="R72" s="14">
        <v>52</v>
      </c>
      <c r="S72" t="b">
        <v>1</v>
      </c>
      <c r="T72" t="s">
        <v>8275</v>
      </c>
      <c r="U72" t="s">
        <v>8276</v>
      </c>
    </row>
    <row r="73" spans="1:21" ht="59" customHeight="1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s="12">
        <v>1</v>
      </c>
      <c r="G73" t="s">
        <v>8218</v>
      </c>
      <c r="H73" t="s">
        <v>8223</v>
      </c>
      <c r="I73" t="s">
        <v>8245</v>
      </c>
      <c r="J73">
        <v>1295928000</v>
      </c>
      <c r="K73" s="9">
        <v>40568.166666666664</v>
      </c>
      <c r="L73">
        <v>1288160403</v>
      </c>
      <c r="M73" s="9">
        <v>40478.263923611114</v>
      </c>
      <c r="N73" s="9"/>
      <c r="O73" s="18">
        <v>90</v>
      </c>
      <c r="P73" t="b">
        <v>1</v>
      </c>
      <c r="Q73">
        <v>104</v>
      </c>
      <c r="R73" s="14">
        <v>33.99</v>
      </c>
      <c r="S73" t="b">
        <v>1</v>
      </c>
      <c r="T73" t="s">
        <v>8275</v>
      </c>
      <c r="U73" t="s">
        <v>8276</v>
      </c>
    </row>
    <row r="74" spans="1:21" ht="59" customHeight="1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s="12">
        <v>1</v>
      </c>
      <c r="G74" t="s">
        <v>8218</v>
      </c>
      <c r="H74" t="s">
        <v>8223</v>
      </c>
      <c r="I74" t="s">
        <v>8245</v>
      </c>
      <c r="J74">
        <v>1410379774</v>
      </c>
      <c r="K74" s="9">
        <v>41892.83997685185</v>
      </c>
      <c r="L74">
        <v>1407787774</v>
      </c>
      <c r="M74" s="9">
        <v>41862.83997685185</v>
      </c>
      <c r="N74" s="9"/>
      <c r="O74" s="18">
        <v>30</v>
      </c>
      <c r="P74" t="b">
        <v>1</v>
      </c>
      <c r="Q74">
        <v>34</v>
      </c>
      <c r="R74" s="14">
        <v>103.35</v>
      </c>
      <c r="S74" t="b">
        <v>1</v>
      </c>
      <c r="T74" t="s">
        <v>8275</v>
      </c>
      <c r="U74" t="s">
        <v>8276</v>
      </c>
    </row>
    <row r="75" spans="1:21" ht="59" customHeight="1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s="12">
        <v>3</v>
      </c>
      <c r="G75" t="s">
        <v>8218</v>
      </c>
      <c r="H75" t="s">
        <v>8223</v>
      </c>
      <c r="I75" t="s">
        <v>8245</v>
      </c>
      <c r="J75">
        <v>1304225940</v>
      </c>
      <c r="K75" s="9">
        <v>40664.207638888889</v>
      </c>
      <c r="L75">
        <v>1301542937</v>
      </c>
      <c r="M75" s="9">
        <v>40633.154363425929</v>
      </c>
      <c r="N75" s="9"/>
      <c r="O75" s="18">
        <v>31</v>
      </c>
      <c r="P75" t="b">
        <v>1</v>
      </c>
      <c r="Q75">
        <v>241</v>
      </c>
      <c r="R75" s="14">
        <v>41.77</v>
      </c>
      <c r="S75" t="b">
        <v>1</v>
      </c>
      <c r="T75" t="s">
        <v>8275</v>
      </c>
      <c r="U75" t="s">
        <v>8276</v>
      </c>
    </row>
    <row r="76" spans="1:21" ht="59" customHeight="1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s="12">
        <v>1</v>
      </c>
      <c r="G76" t="s">
        <v>8218</v>
      </c>
      <c r="H76" t="s">
        <v>8223</v>
      </c>
      <c r="I76" t="s">
        <v>8245</v>
      </c>
      <c r="J76">
        <v>1333310458</v>
      </c>
      <c r="K76" s="9">
        <v>41000.834004629629</v>
      </c>
      <c r="L76">
        <v>1330722058</v>
      </c>
      <c r="M76" s="9">
        <v>40970.875671296293</v>
      </c>
      <c r="N76" s="9"/>
      <c r="O76" s="18">
        <v>30</v>
      </c>
      <c r="P76" t="b">
        <v>1</v>
      </c>
      <c r="Q76">
        <v>123</v>
      </c>
      <c r="R76" s="14">
        <v>64.27</v>
      </c>
      <c r="S76" t="b">
        <v>1</v>
      </c>
      <c r="T76" t="s">
        <v>8275</v>
      </c>
      <c r="U76" t="s">
        <v>8276</v>
      </c>
    </row>
    <row r="77" spans="1:21" ht="59" customHeight="1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s="12">
        <v>1</v>
      </c>
      <c r="G77" t="s">
        <v>8218</v>
      </c>
      <c r="H77" t="s">
        <v>8223</v>
      </c>
      <c r="I77" t="s">
        <v>8245</v>
      </c>
      <c r="J77">
        <v>1338591144</v>
      </c>
      <c r="K77" s="9">
        <v>41061.953055555554</v>
      </c>
      <c r="L77">
        <v>1335567144</v>
      </c>
      <c r="M77" s="9">
        <v>41026.953055555554</v>
      </c>
      <c r="N77" s="9"/>
      <c r="O77" s="18">
        <v>35</v>
      </c>
      <c r="P77" t="b">
        <v>1</v>
      </c>
      <c r="Q77">
        <v>89</v>
      </c>
      <c r="R77" s="14">
        <v>62.92</v>
      </c>
      <c r="S77" t="b">
        <v>1</v>
      </c>
      <c r="T77" t="s">
        <v>8275</v>
      </c>
      <c r="U77" t="s">
        <v>8276</v>
      </c>
    </row>
    <row r="78" spans="1:21" ht="59" customHeight="1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s="12">
        <v>1</v>
      </c>
      <c r="G78" t="s">
        <v>8218</v>
      </c>
      <c r="H78" t="s">
        <v>8223</v>
      </c>
      <c r="I78" t="s">
        <v>8245</v>
      </c>
      <c r="J78">
        <v>1405746000</v>
      </c>
      <c r="K78" s="9">
        <v>41839.208333333336</v>
      </c>
      <c r="L78">
        <v>1404932105</v>
      </c>
      <c r="M78" s="9">
        <v>41829.788252314815</v>
      </c>
      <c r="N78" s="9"/>
      <c r="O78" s="18">
        <v>9</v>
      </c>
      <c r="P78" t="b">
        <v>1</v>
      </c>
      <c r="Q78">
        <v>41</v>
      </c>
      <c r="R78" s="14">
        <v>98.54</v>
      </c>
      <c r="S78" t="b">
        <v>1</v>
      </c>
      <c r="T78" t="s">
        <v>8275</v>
      </c>
      <c r="U78" t="s">
        <v>8276</v>
      </c>
    </row>
    <row r="79" spans="1:21" ht="59" customHeight="1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s="12">
        <v>1</v>
      </c>
      <c r="G79" t="s">
        <v>8218</v>
      </c>
      <c r="H79" t="s">
        <v>8223</v>
      </c>
      <c r="I79" t="s">
        <v>8245</v>
      </c>
      <c r="J79">
        <v>1374523752</v>
      </c>
      <c r="K79" s="9">
        <v>41477.839722222227</v>
      </c>
      <c r="L79">
        <v>1371931752</v>
      </c>
      <c r="M79" s="9">
        <v>41447.839722222227</v>
      </c>
      <c r="N79" s="9"/>
      <c r="O79" s="18">
        <v>30</v>
      </c>
      <c r="P79" t="b">
        <v>1</v>
      </c>
      <c r="Q79">
        <v>69</v>
      </c>
      <c r="R79" s="14">
        <v>82.61</v>
      </c>
      <c r="S79" t="b">
        <v>1</v>
      </c>
      <c r="T79" t="s">
        <v>8275</v>
      </c>
      <c r="U79" t="s">
        <v>8276</v>
      </c>
    </row>
    <row r="80" spans="1:21" ht="59" customHeight="1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s="12">
        <v>1</v>
      </c>
      <c r="G80" t="s">
        <v>8218</v>
      </c>
      <c r="H80" t="s">
        <v>8223</v>
      </c>
      <c r="I80" t="s">
        <v>8245</v>
      </c>
      <c r="J80">
        <v>1326927600</v>
      </c>
      <c r="K80" s="9">
        <v>40926.958333333336</v>
      </c>
      <c r="L80">
        <v>1323221761</v>
      </c>
      <c r="M80" s="9">
        <v>40884.066678240742</v>
      </c>
      <c r="N80" s="9"/>
      <c r="O80" s="18">
        <v>43</v>
      </c>
      <c r="P80" t="b">
        <v>1</v>
      </c>
      <c r="Q80">
        <v>52</v>
      </c>
      <c r="R80" s="14">
        <v>38.5</v>
      </c>
      <c r="S80" t="b">
        <v>1</v>
      </c>
      <c r="T80" t="s">
        <v>8275</v>
      </c>
      <c r="U80" t="s">
        <v>8276</v>
      </c>
    </row>
    <row r="81" spans="1:21" ht="59" customHeight="1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s="12">
        <v>1</v>
      </c>
      <c r="G81" t="s">
        <v>8218</v>
      </c>
      <c r="H81" t="s">
        <v>8223</v>
      </c>
      <c r="I81" t="s">
        <v>8245</v>
      </c>
      <c r="J81">
        <v>1407905940</v>
      </c>
      <c r="K81" s="9">
        <v>41864.207638888889</v>
      </c>
      <c r="L81">
        <v>1405923687</v>
      </c>
      <c r="M81" s="9">
        <v>41841.26489583333</v>
      </c>
      <c r="N81" s="9"/>
      <c r="O81" s="18">
        <v>23</v>
      </c>
      <c r="P81" t="b">
        <v>1</v>
      </c>
      <c r="Q81">
        <v>57</v>
      </c>
      <c r="R81" s="14">
        <v>80.16</v>
      </c>
      <c r="S81" t="b">
        <v>1</v>
      </c>
      <c r="T81" t="s">
        <v>8275</v>
      </c>
      <c r="U81" t="s">
        <v>8276</v>
      </c>
    </row>
    <row r="82" spans="1:21" ht="59" customHeight="1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s="12">
        <v>1</v>
      </c>
      <c r="G82" t="s">
        <v>8218</v>
      </c>
      <c r="H82" t="s">
        <v>8223</v>
      </c>
      <c r="I82" t="s">
        <v>8245</v>
      </c>
      <c r="J82">
        <v>1404698400</v>
      </c>
      <c r="K82" s="9">
        <v>41827.083333333336</v>
      </c>
      <c r="L82">
        <v>1402331262</v>
      </c>
      <c r="M82" s="9">
        <v>41799.685902777775</v>
      </c>
      <c r="N82" s="9"/>
      <c r="O82" s="18">
        <v>27</v>
      </c>
      <c r="P82" t="b">
        <v>1</v>
      </c>
      <c r="Q82">
        <v>63</v>
      </c>
      <c r="R82" s="14">
        <v>80.73</v>
      </c>
      <c r="S82" t="b">
        <v>1</v>
      </c>
      <c r="T82" t="s">
        <v>8275</v>
      </c>
      <c r="U82" t="s">
        <v>8276</v>
      </c>
    </row>
    <row r="83" spans="1:21" ht="59" customHeight="1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s="12">
        <v>1</v>
      </c>
      <c r="G83" t="s">
        <v>8218</v>
      </c>
      <c r="H83" t="s">
        <v>8223</v>
      </c>
      <c r="I83" t="s">
        <v>8245</v>
      </c>
      <c r="J83">
        <v>1402855525</v>
      </c>
      <c r="K83" s="9">
        <v>41805.753761574073</v>
      </c>
      <c r="L83">
        <v>1400263525</v>
      </c>
      <c r="M83" s="9">
        <v>41775.753761574073</v>
      </c>
      <c r="N83" s="9"/>
      <c r="O83" s="18">
        <v>30</v>
      </c>
      <c r="P83" t="b">
        <v>1</v>
      </c>
      <c r="Q83">
        <v>72</v>
      </c>
      <c r="R83" s="14">
        <v>200.69</v>
      </c>
      <c r="S83" t="b">
        <v>1</v>
      </c>
      <c r="T83" t="s">
        <v>8275</v>
      </c>
      <c r="U83" t="s">
        <v>8276</v>
      </c>
    </row>
    <row r="84" spans="1:21" ht="59" customHeight="1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s="12">
        <v>1</v>
      </c>
      <c r="G84" t="s">
        <v>8218</v>
      </c>
      <c r="H84" t="s">
        <v>8223</v>
      </c>
      <c r="I84" t="s">
        <v>8245</v>
      </c>
      <c r="J84">
        <v>1402341615</v>
      </c>
      <c r="K84" s="9">
        <v>41799.805729166663</v>
      </c>
      <c r="L84">
        <v>1399490415</v>
      </c>
      <c r="M84" s="9">
        <v>41766.805729166663</v>
      </c>
      <c r="N84" s="9"/>
      <c r="O84" s="18">
        <v>33</v>
      </c>
      <c r="P84" t="b">
        <v>1</v>
      </c>
      <c r="Q84">
        <v>71</v>
      </c>
      <c r="R84" s="14">
        <v>37.590000000000003</v>
      </c>
      <c r="S84" t="b">
        <v>1</v>
      </c>
      <c r="T84" t="s">
        <v>8275</v>
      </c>
      <c r="U84" t="s">
        <v>8276</v>
      </c>
    </row>
    <row r="85" spans="1:21" ht="59" customHeight="1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s="12">
        <v>2</v>
      </c>
      <c r="G85" t="s">
        <v>8218</v>
      </c>
      <c r="H85" t="s">
        <v>8223</v>
      </c>
      <c r="I85" t="s">
        <v>8245</v>
      </c>
      <c r="J85">
        <v>1304395140</v>
      </c>
      <c r="K85" s="9">
        <v>40666.165972222225</v>
      </c>
      <c r="L85">
        <v>1302493760</v>
      </c>
      <c r="M85" s="9">
        <v>40644.159259259257</v>
      </c>
      <c r="N85" s="9"/>
      <c r="O85" s="18">
        <v>22</v>
      </c>
      <c r="P85" t="b">
        <v>1</v>
      </c>
      <c r="Q85">
        <v>21</v>
      </c>
      <c r="R85" s="14">
        <v>58.1</v>
      </c>
      <c r="S85" t="b">
        <v>1</v>
      </c>
      <c r="T85" t="s">
        <v>8275</v>
      </c>
      <c r="U85" t="s">
        <v>8276</v>
      </c>
    </row>
    <row r="86" spans="1:21" ht="59" customHeight="1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s="12">
        <v>2</v>
      </c>
      <c r="G86" t="s">
        <v>8218</v>
      </c>
      <c r="H86" t="s">
        <v>8223</v>
      </c>
      <c r="I86" t="s">
        <v>8245</v>
      </c>
      <c r="J86">
        <v>1416988740</v>
      </c>
      <c r="K86" s="9">
        <v>41969.332638888889</v>
      </c>
      <c r="L86">
        <v>1414514153</v>
      </c>
      <c r="M86" s="9">
        <v>41940.69158564815</v>
      </c>
      <c r="N86" s="9"/>
      <c r="O86" s="18">
        <v>29</v>
      </c>
      <c r="P86" t="b">
        <v>1</v>
      </c>
      <c r="Q86">
        <v>930</v>
      </c>
      <c r="R86" s="14">
        <v>60.3</v>
      </c>
      <c r="S86" t="b">
        <v>1</v>
      </c>
      <c r="T86" t="s">
        <v>8275</v>
      </c>
      <c r="U86" t="s">
        <v>8276</v>
      </c>
    </row>
    <row r="87" spans="1:21" ht="59" customHeight="1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s="12">
        <v>1</v>
      </c>
      <c r="G87" t="s">
        <v>8218</v>
      </c>
      <c r="H87" t="s">
        <v>8223</v>
      </c>
      <c r="I87" t="s">
        <v>8245</v>
      </c>
      <c r="J87">
        <v>1406952781</v>
      </c>
      <c r="K87" s="9">
        <v>41853.175706018519</v>
      </c>
      <c r="L87">
        <v>1405743181</v>
      </c>
      <c r="M87" s="9">
        <v>41839.175706018519</v>
      </c>
      <c r="N87" s="9"/>
      <c r="O87" s="18">
        <v>14</v>
      </c>
      <c r="P87" t="b">
        <v>1</v>
      </c>
      <c r="Q87">
        <v>55</v>
      </c>
      <c r="R87" s="14">
        <v>63.36</v>
      </c>
      <c r="S87" t="b">
        <v>1</v>
      </c>
      <c r="T87" t="s">
        <v>8275</v>
      </c>
      <c r="U87" t="s">
        <v>8276</v>
      </c>
    </row>
    <row r="88" spans="1:21" ht="59" customHeight="1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s="12">
        <v>1</v>
      </c>
      <c r="G88" t="s">
        <v>8218</v>
      </c>
      <c r="H88" t="s">
        <v>8223</v>
      </c>
      <c r="I88" t="s">
        <v>8245</v>
      </c>
      <c r="J88">
        <v>1402696800</v>
      </c>
      <c r="K88" s="9">
        <v>41803.916666666664</v>
      </c>
      <c r="L88">
        <v>1399948353</v>
      </c>
      <c r="M88" s="9">
        <v>41772.105937500004</v>
      </c>
      <c r="N88" s="9"/>
      <c r="O88" s="18">
        <v>32</v>
      </c>
      <c r="P88" t="b">
        <v>1</v>
      </c>
      <c r="Q88">
        <v>61</v>
      </c>
      <c r="R88" s="14">
        <v>50.9</v>
      </c>
      <c r="S88" t="b">
        <v>1</v>
      </c>
      <c r="T88" t="s">
        <v>8275</v>
      </c>
      <c r="U88" t="s">
        <v>8276</v>
      </c>
    </row>
    <row r="89" spans="1:21" ht="59" customHeight="1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s="12">
        <v>1</v>
      </c>
      <c r="G89" t="s">
        <v>8218</v>
      </c>
      <c r="H89" t="s">
        <v>8223</v>
      </c>
      <c r="I89" t="s">
        <v>8245</v>
      </c>
      <c r="J89">
        <v>1386910740</v>
      </c>
      <c r="K89" s="9">
        <v>41621.207638888889</v>
      </c>
      <c r="L89">
        <v>1384364561</v>
      </c>
      <c r="M89" s="9">
        <v>41591.737974537034</v>
      </c>
      <c r="N89" s="9"/>
      <c r="O89" s="18">
        <v>29</v>
      </c>
      <c r="P89" t="b">
        <v>1</v>
      </c>
      <c r="Q89">
        <v>82</v>
      </c>
      <c r="R89" s="14">
        <v>100.5</v>
      </c>
      <c r="S89" t="b">
        <v>1</v>
      </c>
      <c r="T89" t="s">
        <v>8275</v>
      </c>
      <c r="U89" t="s">
        <v>8276</v>
      </c>
    </row>
    <row r="90" spans="1:21" ht="59" customHeight="1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s="12">
        <v>1</v>
      </c>
      <c r="G90" t="s">
        <v>8218</v>
      </c>
      <c r="H90" t="s">
        <v>8223</v>
      </c>
      <c r="I90" t="s">
        <v>8245</v>
      </c>
      <c r="J90">
        <v>1404273600</v>
      </c>
      <c r="K90" s="9">
        <v>41822.166666666664</v>
      </c>
      <c r="L90">
        <v>1401414944</v>
      </c>
      <c r="M90" s="9">
        <v>41789.080370370371</v>
      </c>
      <c r="N90" s="9"/>
      <c r="O90" s="18">
        <v>33</v>
      </c>
      <c r="P90" t="b">
        <v>1</v>
      </c>
      <c r="Q90">
        <v>71</v>
      </c>
      <c r="R90" s="14">
        <v>31.62</v>
      </c>
      <c r="S90" t="b">
        <v>1</v>
      </c>
      <c r="T90" t="s">
        <v>8275</v>
      </c>
      <c r="U90" t="s">
        <v>8276</v>
      </c>
    </row>
    <row r="91" spans="1:21" ht="59" customHeight="1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s="12">
        <v>1</v>
      </c>
      <c r="G91" t="s">
        <v>8218</v>
      </c>
      <c r="H91" t="s">
        <v>8223</v>
      </c>
      <c r="I91" t="s">
        <v>8245</v>
      </c>
      <c r="J91">
        <v>1329240668</v>
      </c>
      <c r="K91" s="9">
        <v>40953.729953703703</v>
      </c>
      <c r="L91">
        <v>1326648668</v>
      </c>
      <c r="M91" s="9">
        <v>40923.729953703703</v>
      </c>
      <c r="N91" s="9"/>
      <c r="O91" s="18">
        <v>30</v>
      </c>
      <c r="P91" t="b">
        <v>1</v>
      </c>
      <c r="Q91">
        <v>29</v>
      </c>
      <c r="R91" s="14">
        <v>79.31</v>
      </c>
      <c r="S91" t="b">
        <v>1</v>
      </c>
      <c r="T91" t="s">
        <v>8275</v>
      </c>
      <c r="U91" t="s">
        <v>8276</v>
      </c>
    </row>
    <row r="92" spans="1:21" ht="59" customHeight="1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s="12">
        <v>1</v>
      </c>
      <c r="G92" t="s">
        <v>8218</v>
      </c>
      <c r="H92" t="s">
        <v>8223</v>
      </c>
      <c r="I92" t="s">
        <v>8245</v>
      </c>
      <c r="J92">
        <v>1411765492</v>
      </c>
      <c r="K92" s="9">
        <v>41908.878379629634</v>
      </c>
      <c r="L92">
        <v>1409173492</v>
      </c>
      <c r="M92" s="9">
        <v>41878.878379629634</v>
      </c>
      <c r="N92" s="9"/>
      <c r="O92" s="18">
        <v>30</v>
      </c>
      <c r="P92" t="b">
        <v>1</v>
      </c>
      <c r="Q92">
        <v>74</v>
      </c>
      <c r="R92" s="14">
        <v>139.19</v>
      </c>
      <c r="S92" t="b">
        <v>1</v>
      </c>
      <c r="T92" t="s">
        <v>8275</v>
      </c>
      <c r="U92" t="s">
        <v>8276</v>
      </c>
    </row>
    <row r="93" spans="1:21" ht="59" customHeight="1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s="12">
        <v>1</v>
      </c>
      <c r="G93" t="s">
        <v>8218</v>
      </c>
      <c r="H93" t="s">
        <v>8223</v>
      </c>
      <c r="I93" t="s">
        <v>8245</v>
      </c>
      <c r="J93">
        <v>1408999508</v>
      </c>
      <c r="K93" s="9">
        <v>41876.864675925928</v>
      </c>
      <c r="L93">
        <v>1407789908</v>
      </c>
      <c r="M93" s="9">
        <v>41862.864675925928</v>
      </c>
      <c r="N93" s="9"/>
      <c r="O93" s="18">
        <v>14</v>
      </c>
      <c r="P93" t="b">
        <v>1</v>
      </c>
      <c r="Q93">
        <v>23</v>
      </c>
      <c r="R93" s="14">
        <v>131.91</v>
      </c>
      <c r="S93" t="b">
        <v>1</v>
      </c>
      <c r="T93" t="s">
        <v>8275</v>
      </c>
      <c r="U93" t="s">
        <v>8276</v>
      </c>
    </row>
    <row r="94" spans="1:21" ht="59" customHeight="1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s="12">
        <v>1</v>
      </c>
      <c r="G94" t="s">
        <v>8218</v>
      </c>
      <c r="H94" t="s">
        <v>8223</v>
      </c>
      <c r="I94" t="s">
        <v>8245</v>
      </c>
      <c r="J94">
        <v>1297977427</v>
      </c>
      <c r="K94" s="9">
        <v>40591.886886574073</v>
      </c>
      <c r="L94">
        <v>1292793427</v>
      </c>
      <c r="M94" s="9">
        <v>40531.886886574073</v>
      </c>
      <c r="N94" s="9"/>
      <c r="O94" s="18">
        <v>60</v>
      </c>
      <c r="P94" t="b">
        <v>1</v>
      </c>
      <c r="Q94">
        <v>60</v>
      </c>
      <c r="R94" s="14">
        <v>91.3</v>
      </c>
      <c r="S94" t="b">
        <v>1</v>
      </c>
      <c r="T94" t="s">
        <v>8275</v>
      </c>
      <c r="U94" t="s">
        <v>8276</v>
      </c>
    </row>
    <row r="95" spans="1:21" ht="59" customHeight="1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s="12">
        <v>1</v>
      </c>
      <c r="G95" t="s">
        <v>8218</v>
      </c>
      <c r="H95" t="s">
        <v>8223</v>
      </c>
      <c r="I95" t="s">
        <v>8245</v>
      </c>
      <c r="J95">
        <v>1376838000</v>
      </c>
      <c r="K95" s="9">
        <v>41504.625</v>
      </c>
      <c r="L95">
        <v>1374531631</v>
      </c>
      <c r="M95" s="9">
        <v>41477.930914351848</v>
      </c>
      <c r="N95" s="9"/>
      <c r="O95" s="18">
        <v>27</v>
      </c>
      <c r="P95" t="b">
        <v>1</v>
      </c>
      <c r="Q95">
        <v>55</v>
      </c>
      <c r="R95" s="14">
        <v>39.67</v>
      </c>
      <c r="S95" t="b">
        <v>1</v>
      </c>
      <c r="T95" t="s">
        <v>8275</v>
      </c>
      <c r="U95" t="s">
        <v>8276</v>
      </c>
    </row>
    <row r="96" spans="1:21" ht="59" customHeight="1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s="12">
        <v>1</v>
      </c>
      <c r="G96" t="s">
        <v>8218</v>
      </c>
      <c r="H96" t="s">
        <v>8223</v>
      </c>
      <c r="I96" t="s">
        <v>8245</v>
      </c>
      <c r="J96">
        <v>1403366409</v>
      </c>
      <c r="K96" s="9">
        <v>41811.666770833333</v>
      </c>
      <c r="L96">
        <v>1400774409</v>
      </c>
      <c r="M96" s="9">
        <v>41781.666770833333</v>
      </c>
      <c r="N96" s="9"/>
      <c r="O96" s="18">
        <v>30</v>
      </c>
      <c r="P96" t="b">
        <v>1</v>
      </c>
      <c r="Q96">
        <v>51</v>
      </c>
      <c r="R96" s="14">
        <v>57.55</v>
      </c>
      <c r="S96" t="b">
        <v>1</v>
      </c>
      <c r="T96" t="s">
        <v>8275</v>
      </c>
      <c r="U96" t="s">
        <v>8276</v>
      </c>
    </row>
    <row r="97" spans="1:21" ht="59" customHeight="1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s="12">
        <v>1</v>
      </c>
      <c r="G97" t="s">
        <v>8218</v>
      </c>
      <c r="H97" t="s">
        <v>8223</v>
      </c>
      <c r="I97" t="s">
        <v>8245</v>
      </c>
      <c r="J97">
        <v>1367859071</v>
      </c>
      <c r="K97" s="9">
        <v>41400.702210648145</v>
      </c>
      <c r="L97">
        <v>1365699071</v>
      </c>
      <c r="M97" s="9">
        <v>41375.702210648145</v>
      </c>
      <c r="N97" s="9"/>
      <c r="O97" s="18">
        <v>25</v>
      </c>
      <c r="P97" t="b">
        <v>1</v>
      </c>
      <c r="Q97">
        <v>62</v>
      </c>
      <c r="R97" s="14">
        <v>77.34</v>
      </c>
      <c r="S97" t="b">
        <v>1</v>
      </c>
      <c r="T97" t="s">
        <v>8275</v>
      </c>
      <c r="U97" t="s">
        <v>8276</v>
      </c>
    </row>
    <row r="98" spans="1:21" ht="59" customHeight="1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s="12">
        <v>1</v>
      </c>
      <c r="G98" t="s">
        <v>8218</v>
      </c>
      <c r="H98" t="s">
        <v>8223</v>
      </c>
      <c r="I98" t="s">
        <v>8245</v>
      </c>
      <c r="J98">
        <v>1328029200</v>
      </c>
      <c r="K98" s="9">
        <v>40939.708333333336</v>
      </c>
      <c r="L98">
        <v>1323211621</v>
      </c>
      <c r="M98" s="9">
        <v>40883.949317129627</v>
      </c>
      <c r="N98" s="9"/>
      <c r="O98" s="18">
        <v>56</v>
      </c>
      <c r="P98" t="b">
        <v>1</v>
      </c>
      <c r="Q98">
        <v>151</v>
      </c>
      <c r="R98" s="14">
        <v>46.77</v>
      </c>
      <c r="S98" t="b">
        <v>1</v>
      </c>
      <c r="T98" t="s">
        <v>8275</v>
      </c>
      <c r="U98" t="s">
        <v>8276</v>
      </c>
    </row>
    <row r="99" spans="1:21" ht="59" customHeight="1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s="12">
        <v>1</v>
      </c>
      <c r="G99" t="s">
        <v>8218</v>
      </c>
      <c r="H99" t="s">
        <v>8223</v>
      </c>
      <c r="I99" t="s">
        <v>8245</v>
      </c>
      <c r="J99">
        <v>1377284669</v>
      </c>
      <c r="K99" s="9">
        <v>41509.79478009259</v>
      </c>
      <c r="L99">
        <v>1375729469</v>
      </c>
      <c r="M99" s="9">
        <v>41491.79478009259</v>
      </c>
      <c r="N99" s="9"/>
      <c r="O99" s="18">
        <v>18</v>
      </c>
      <c r="P99" t="b">
        <v>1</v>
      </c>
      <c r="Q99">
        <v>68</v>
      </c>
      <c r="R99" s="14">
        <v>40.07</v>
      </c>
      <c r="S99" t="b">
        <v>1</v>
      </c>
      <c r="T99" t="s">
        <v>8275</v>
      </c>
      <c r="U99" t="s">
        <v>8276</v>
      </c>
    </row>
    <row r="100" spans="1:21" ht="59" customHeight="1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s="12">
        <v>1</v>
      </c>
      <c r="G100" t="s">
        <v>8218</v>
      </c>
      <c r="H100" t="s">
        <v>8223</v>
      </c>
      <c r="I100" t="s">
        <v>8245</v>
      </c>
      <c r="J100">
        <v>1404258631</v>
      </c>
      <c r="K100" s="9">
        <v>41821.993414351848</v>
      </c>
      <c r="L100">
        <v>1401666631</v>
      </c>
      <c r="M100" s="9">
        <v>41791.993414351848</v>
      </c>
      <c r="N100" s="9"/>
      <c r="O100" s="18">
        <v>30</v>
      </c>
      <c r="P100" t="b">
        <v>1</v>
      </c>
      <c r="Q100">
        <v>46</v>
      </c>
      <c r="R100" s="14">
        <v>100.22</v>
      </c>
      <c r="S100" t="b">
        <v>1</v>
      </c>
      <c r="T100" t="s">
        <v>8275</v>
      </c>
      <c r="U100" t="s">
        <v>8276</v>
      </c>
    </row>
    <row r="101" spans="1:21" ht="59" customHeight="1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s="12">
        <v>1</v>
      </c>
      <c r="G101" t="s">
        <v>8218</v>
      </c>
      <c r="H101" t="s">
        <v>8223</v>
      </c>
      <c r="I101" t="s">
        <v>8245</v>
      </c>
      <c r="J101">
        <v>1407167973</v>
      </c>
      <c r="K101" s="9">
        <v>41855.666354166664</v>
      </c>
      <c r="L101">
        <v>1405439973</v>
      </c>
      <c r="M101" s="9">
        <v>41835.666354166664</v>
      </c>
      <c r="N101" s="9"/>
      <c r="O101" s="18">
        <v>20</v>
      </c>
      <c r="P101" t="b">
        <v>1</v>
      </c>
      <c r="Q101">
        <v>244</v>
      </c>
      <c r="R101" s="14">
        <v>71.489999999999995</v>
      </c>
      <c r="S101" t="b">
        <v>1</v>
      </c>
      <c r="T101" t="s">
        <v>8275</v>
      </c>
      <c r="U101" t="s">
        <v>8276</v>
      </c>
    </row>
    <row r="102" spans="1:21" ht="59" customHeight="1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s="12">
        <v>1</v>
      </c>
      <c r="G102" t="s">
        <v>8218</v>
      </c>
      <c r="H102" t="s">
        <v>8223</v>
      </c>
      <c r="I102" t="s">
        <v>8245</v>
      </c>
      <c r="J102">
        <v>1406557877</v>
      </c>
      <c r="K102" s="9">
        <v>41848.605057870373</v>
      </c>
      <c r="L102">
        <v>1404743477</v>
      </c>
      <c r="M102" s="9">
        <v>41827.605057870373</v>
      </c>
      <c r="N102" s="9"/>
      <c r="O102" s="18">
        <v>21</v>
      </c>
      <c r="P102" t="b">
        <v>1</v>
      </c>
      <c r="Q102">
        <v>82</v>
      </c>
      <c r="R102" s="14">
        <v>63.11</v>
      </c>
      <c r="S102" t="b">
        <v>1</v>
      </c>
      <c r="T102" t="s">
        <v>8275</v>
      </c>
      <c r="U102" t="s">
        <v>8276</v>
      </c>
    </row>
    <row r="103" spans="1:21" ht="59" customHeight="1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s="12">
        <v>1</v>
      </c>
      <c r="G103" t="s">
        <v>8218</v>
      </c>
      <c r="H103" t="s">
        <v>8223</v>
      </c>
      <c r="I103" t="s">
        <v>8245</v>
      </c>
      <c r="J103">
        <v>1403305200</v>
      </c>
      <c r="K103" s="9">
        <v>41810.958333333336</v>
      </c>
      <c r="L103">
        <v>1400512658</v>
      </c>
      <c r="M103" s="9">
        <v>41778.637245370366</v>
      </c>
      <c r="N103" s="9"/>
      <c r="O103" s="18">
        <v>32</v>
      </c>
      <c r="P103" t="b">
        <v>1</v>
      </c>
      <c r="Q103">
        <v>226</v>
      </c>
      <c r="R103" s="14">
        <v>50.16</v>
      </c>
      <c r="S103" t="b">
        <v>1</v>
      </c>
      <c r="T103" t="s">
        <v>8275</v>
      </c>
      <c r="U103" t="s">
        <v>8276</v>
      </c>
    </row>
    <row r="104" spans="1:21" ht="59" customHeight="1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s="12">
        <v>1</v>
      </c>
      <c r="G104" t="s">
        <v>8218</v>
      </c>
      <c r="H104" t="s">
        <v>8223</v>
      </c>
      <c r="I104" t="s">
        <v>8245</v>
      </c>
      <c r="J104">
        <v>1338523140</v>
      </c>
      <c r="K104" s="9">
        <v>41061.165972222225</v>
      </c>
      <c r="L104">
        <v>1334442519</v>
      </c>
      <c r="M104" s="9">
        <v>41013.936562499999</v>
      </c>
      <c r="N104" s="9"/>
      <c r="O104" s="18">
        <v>47</v>
      </c>
      <c r="P104" t="b">
        <v>1</v>
      </c>
      <c r="Q104">
        <v>60</v>
      </c>
      <c r="R104" s="14">
        <v>62.88</v>
      </c>
      <c r="S104" t="b">
        <v>1</v>
      </c>
      <c r="T104" t="s">
        <v>8275</v>
      </c>
      <c r="U104" t="s">
        <v>8276</v>
      </c>
    </row>
    <row r="105" spans="1:21" ht="59" customHeight="1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s="12">
        <v>1</v>
      </c>
      <c r="G105" t="s">
        <v>8218</v>
      </c>
      <c r="H105" t="s">
        <v>8223</v>
      </c>
      <c r="I105" t="s">
        <v>8245</v>
      </c>
      <c r="J105">
        <v>1408068000</v>
      </c>
      <c r="K105" s="9">
        <v>41866.083333333336</v>
      </c>
      <c r="L105">
        <v>1405346680</v>
      </c>
      <c r="M105" s="9">
        <v>41834.58657407407</v>
      </c>
      <c r="N105" s="9"/>
      <c r="O105" s="18">
        <v>31</v>
      </c>
      <c r="P105" t="b">
        <v>1</v>
      </c>
      <c r="Q105">
        <v>322</v>
      </c>
      <c r="R105" s="14">
        <v>85.53</v>
      </c>
      <c r="S105" t="b">
        <v>1</v>
      </c>
      <c r="T105" t="s">
        <v>8275</v>
      </c>
      <c r="U105" t="s">
        <v>8276</v>
      </c>
    </row>
    <row r="106" spans="1:21" ht="59" customHeight="1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s="12">
        <v>1</v>
      </c>
      <c r="G106" t="s">
        <v>8218</v>
      </c>
      <c r="H106" t="s">
        <v>8223</v>
      </c>
      <c r="I106" t="s">
        <v>8245</v>
      </c>
      <c r="J106">
        <v>1407524751</v>
      </c>
      <c r="K106" s="9">
        <v>41859.795729166668</v>
      </c>
      <c r="L106">
        <v>1404932751</v>
      </c>
      <c r="M106" s="9">
        <v>41829.795729166668</v>
      </c>
      <c r="N106" s="9"/>
      <c r="O106" s="18">
        <v>30</v>
      </c>
      <c r="P106" t="b">
        <v>1</v>
      </c>
      <c r="Q106">
        <v>94</v>
      </c>
      <c r="R106" s="14">
        <v>53.72</v>
      </c>
      <c r="S106" t="b">
        <v>1</v>
      </c>
      <c r="T106" t="s">
        <v>8275</v>
      </c>
      <c r="U106" t="s">
        <v>8276</v>
      </c>
    </row>
    <row r="107" spans="1:21" ht="59" customHeight="1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s="12">
        <v>1</v>
      </c>
      <c r="G107" t="s">
        <v>8218</v>
      </c>
      <c r="H107" t="s">
        <v>8223</v>
      </c>
      <c r="I107" t="s">
        <v>8245</v>
      </c>
      <c r="J107">
        <v>1441857540</v>
      </c>
      <c r="K107" s="9">
        <v>42257.165972222225</v>
      </c>
      <c r="L107">
        <v>1438617471</v>
      </c>
      <c r="M107" s="9">
        <v>42219.665173611109</v>
      </c>
      <c r="N107" s="9"/>
      <c r="O107" s="18">
        <v>38</v>
      </c>
      <c r="P107" t="b">
        <v>1</v>
      </c>
      <c r="Q107">
        <v>134</v>
      </c>
      <c r="R107" s="14">
        <v>262.11</v>
      </c>
      <c r="S107" t="b">
        <v>1</v>
      </c>
      <c r="T107" t="s">
        <v>8275</v>
      </c>
      <c r="U107" t="s">
        <v>8276</v>
      </c>
    </row>
    <row r="108" spans="1:21" ht="59" customHeight="1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s="12">
        <v>1</v>
      </c>
      <c r="G108" t="s">
        <v>8218</v>
      </c>
      <c r="H108" t="s">
        <v>8223</v>
      </c>
      <c r="I108" t="s">
        <v>8245</v>
      </c>
      <c r="J108">
        <v>1478264784</v>
      </c>
      <c r="K108" s="9">
        <v>42678.546111111107</v>
      </c>
      <c r="L108">
        <v>1475672784</v>
      </c>
      <c r="M108" s="9">
        <v>42648.546111111107</v>
      </c>
      <c r="N108" s="9"/>
      <c r="O108" s="18">
        <v>30</v>
      </c>
      <c r="P108" t="b">
        <v>1</v>
      </c>
      <c r="Q108">
        <v>104</v>
      </c>
      <c r="R108" s="14">
        <v>50.2</v>
      </c>
      <c r="S108" t="b">
        <v>1</v>
      </c>
      <c r="T108" t="s">
        <v>8275</v>
      </c>
      <c r="U108" t="s">
        <v>8276</v>
      </c>
    </row>
    <row r="109" spans="1:21" ht="59" customHeight="1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s="12">
        <v>1</v>
      </c>
      <c r="G109" t="s">
        <v>8218</v>
      </c>
      <c r="H109" t="s">
        <v>8223</v>
      </c>
      <c r="I109" t="s">
        <v>8245</v>
      </c>
      <c r="J109">
        <v>1427063747</v>
      </c>
      <c r="K109" s="9">
        <v>42085.941516203704</v>
      </c>
      <c r="L109">
        <v>1424043347</v>
      </c>
      <c r="M109" s="9">
        <v>42050.983182870375</v>
      </c>
      <c r="N109" s="9"/>
      <c r="O109" s="18">
        <v>35</v>
      </c>
      <c r="P109" t="b">
        <v>1</v>
      </c>
      <c r="Q109">
        <v>119</v>
      </c>
      <c r="R109" s="14">
        <v>168.25</v>
      </c>
      <c r="S109" t="b">
        <v>1</v>
      </c>
      <c r="T109" t="s">
        <v>8275</v>
      </c>
      <c r="U109" t="s">
        <v>8276</v>
      </c>
    </row>
    <row r="110" spans="1:21" ht="59" customHeight="1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s="12">
        <v>1</v>
      </c>
      <c r="G110" t="s">
        <v>8218</v>
      </c>
      <c r="H110" t="s">
        <v>8223</v>
      </c>
      <c r="I110" t="s">
        <v>8245</v>
      </c>
      <c r="J110">
        <v>1489352400</v>
      </c>
      <c r="K110" s="9">
        <v>42806.875</v>
      </c>
      <c r="L110">
        <v>1486411204</v>
      </c>
      <c r="M110" s="9">
        <v>42772.833379629628</v>
      </c>
      <c r="N110" s="9"/>
      <c r="O110" s="18">
        <v>34</v>
      </c>
      <c r="P110" t="b">
        <v>1</v>
      </c>
      <c r="Q110">
        <v>59</v>
      </c>
      <c r="R110" s="14">
        <v>256.37</v>
      </c>
      <c r="S110" t="b">
        <v>1</v>
      </c>
      <c r="T110" t="s">
        <v>8275</v>
      </c>
      <c r="U110" t="s">
        <v>8276</v>
      </c>
    </row>
    <row r="111" spans="1:21" ht="59" customHeight="1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s="12">
        <v>1</v>
      </c>
      <c r="G111" t="s">
        <v>8218</v>
      </c>
      <c r="H111" t="s">
        <v>8223</v>
      </c>
      <c r="I111" t="s">
        <v>8245</v>
      </c>
      <c r="J111">
        <v>1445722140</v>
      </c>
      <c r="K111" s="9">
        <v>42301.895138888889</v>
      </c>
      <c r="L111">
        <v>1443016697</v>
      </c>
      <c r="M111" s="9">
        <v>42270.582141203704</v>
      </c>
      <c r="N111" s="9"/>
      <c r="O111" s="18">
        <v>31</v>
      </c>
      <c r="P111" t="b">
        <v>1</v>
      </c>
      <c r="Q111">
        <v>84</v>
      </c>
      <c r="R111" s="14">
        <v>37.14</v>
      </c>
      <c r="S111" t="b">
        <v>1</v>
      </c>
      <c r="T111" t="s">
        <v>8275</v>
      </c>
      <c r="U111" t="s">
        <v>8276</v>
      </c>
    </row>
    <row r="112" spans="1:21" ht="59" customHeight="1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s="12">
        <v>1</v>
      </c>
      <c r="G112" t="s">
        <v>8218</v>
      </c>
      <c r="H112" t="s">
        <v>8223</v>
      </c>
      <c r="I112" t="s">
        <v>8245</v>
      </c>
      <c r="J112">
        <v>1440100976</v>
      </c>
      <c r="K112" s="9">
        <v>42236.835370370369</v>
      </c>
      <c r="L112">
        <v>1437508976</v>
      </c>
      <c r="M112" s="9">
        <v>42206.835370370369</v>
      </c>
      <c r="N112" s="9"/>
      <c r="O112" s="18">
        <v>30</v>
      </c>
      <c r="P112" t="b">
        <v>1</v>
      </c>
      <c r="Q112">
        <v>74</v>
      </c>
      <c r="R112" s="14">
        <v>45.88</v>
      </c>
      <c r="S112" t="b">
        <v>1</v>
      </c>
      <c r="T112" t="s">
        <v>8275</v>
      </c>
      <c r="U112" t="s">
        <v>8276</v>
      </c>
    </row>
    <row r="113" spans="1:21" ht="59" customHeight="1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s="12">
        <v>1</v>
      </c>
      <c r="G113" t="s">
        <v>8218</v>
      </c>
      <c r="H113" t="s">
        <v>8223</v>
      </c>
      <c r="I113" t="s">
        <v>8245</v>
      </c>
      <c r="J113">
        <v>1484024400</v>
      </c>
      <c r="K113" s="9">
        <v>42745.208333333328</v>
      </c>
      <c r="L113">
        <v>1479932713</v>
      </c>
      <c r="M113" s="9">
        <v>42697.850844907407</v>
      </c>
      <c r="N113" s="9"/>
      <c r="O113" s="18">
        <v>47</v>
      </c>
      <c r="P113" t="b">
        <v>1</v>
      </c>
      <c r="Q113">
        <v>216</v>
      </c>
      <c r="R113" s="14">
        <v>141.71</v>
      </c>
      <c r="S113" t="b">
        <v>1</v>
      </c>
      <c r="T113" t="s">
        <v>8275</v>
      </c>
      <c r="U113" t="s">
        <v>8276</v>
      </c>
    </row>
    <row r="114" spans="1:21" ht="59" customHeight="1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s="12">
        <v>1</v>
      </c>
      <c r="G114" t="s">
        <v>8218</v>
      </c>
      <c r="H114" t="s">
        <v>8223</v>
      </c>
      <c r="I114" t="s">
        <v>8245</v>
      </c>
      <c r="J114">
        <v>1464987600</v>
      </c>
      <c r="K114" s="9">
        <v>42524.875</v>
      </c>
      <c r="L114">
        <v>1463145938</v>
      </c>
      <c r="M114" s="9">
        <v>42503.559467592597</v>
      </c>
      <c r="N114" s="9"/>
      <c r="O114" s="18">
        <v>21</v>
      </c>
      <c r="P114" t="b">
        <v>1</v>
      </c>
      <c r="Q114">
        <v>39</v>
      </c>
      <c r="R114" s="14">
        <v>52.49</v>
      </c>
      <c r="S114" t="b">
        <v>1</v>
      </c>
      <c r="T114" t="s">
        <v>8275</v>
      </c>
      <c r="U114" t="s">
        <v>8276</v>
      </c>
    </row>
    <row r="115" spans="1:21" ht="59" customHeight="1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s="12">
        <v>1</v>
      </c>
      <c r="G115" t="s">
        <v>8218</v>
      </c>
      <c r="H115" t="s">
        <v>8223</v>
      </c>
      <c r="I115" t="s">
        <v>8245</v>
      </c>
      <c r="J115">
        <v>1450328340</v>
      </c>
      <c r="K115" s="9">
        <v>42355.207638888889</v>
      </c>
      <c r="L115">
        <v>1447606884</v>
      </c>
      <c r="M115" s="9">
        <v>42323.70930555556</v>
      </c>
      <c r="N115" s="9"/>
      <c r="O115" s="18">
        <v>31</v>
      </c>
      <c r="P115" t="b">
        <v>1</v>
      </c>
      <c r="Q115">
        <v>37</v>
      </c>
      <c r="R115" s="14">
        <v>193.62</v>
      </c>
      <c r="S115" t="b">
        <v>1</v>
      </c>
      <c r="T115" t="s">
        <v>8275</v>
      </c>
      <c r="U115" t="s">
        <v>8276</v>
      </c>
    </row>
    <row r="116" spans="1:21" ht="59" customHeight="1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s="12">
        <v>1</v>
      </c>
      <c r="G116" t="s">
        <v>8218</v>
      </c>
      <c r="H116" t="s">
        <v>8223</v>
      </c>
      <c r="I116" t="s">
        <v>8245</v>
      </c>
      <c r="J116">
        <v>1416470398</v>
      </c>
      <c r="K116" s="9">
        <v>41963.333310185189</v>
      </c>
      <c r="L116">
        <v>1413874798</v>
      </c>
      <c r="M116" s="9">
        <v>41933.291643518518</v>
      </c>
      <c r="N116" s="9"/>
      <c r="O116" s="18">
        <v>30</v>
      </c>
      <c r="P116" t="b">
        <v>1</v>
      </c>
      <c r="Q116">
        <v>202</v>
      </c>
      <c r="R116" s="14">
        <v>106.8</v>
      </c>
      <c r="S116" t="b">
        <v>1</v>
      </c>
      <c r="T116" t="s">
        <v>8275</v>
      </c>
      <c r="U116" t="s">
        <v>8276</v>
      </c>
    </row>
    <row r="117" spans="1:21" ht="59" customHeight="1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s="12">
        <v>1</v>
      </c>
      <c r="G117" t="s">
        <v>8218</v>
      </c>
      <c r="H117" t="s">
        <v>8223</v>
      </c>
      <c r="I117" t="s">
        <v>8245</v>
      </c>
      <c r="J117">
        <v>1412135940</v>
      </c>
      <c r="K117" s="9">
        <v>41913.165972222225</v>
      </c>
      <c r="L117">
        <v>1410840126</v>
      </c>
      <c r="M117" s="9">
        <v>41898.168124999997</v>
      </c>
      <c r="N117" s="9"/>
      <c r="O117" s="18">
        <v>15</v>
      </c>
      <c r="P117" t="b">
        <v>1</v>
      </c>
      <c r="Q117">
        <v>37</v>
      </c>
      <c r="R117" s="14">
        <v>77.22</v>
      </c>
      <c r="S117" t="b">
        <v>1</v>
      </c>
      <c r="T117" t="s">
        <v>8275</v>
      </c>
      <c r="U117" t="s">
        <v>8276</v>
      </c>
    </row>
    <row r="118" spans="1:21" ht="59" customHeight="1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s="12">
        <v>2</v>
      </c>
      <c r="G118" t="s">
        <v>8218</v>
      </c>
      <c r="H118" t="s">
        <v>8223</v>
      </c>
      <c r="I118" t="s">
        <v>8245</v>
      </c>
      <c r="J118">
        <v>1460846347</v>
      </c>
      <c r="K118" s="9">
        <v>42476.943831018521</v>
      </c>
      <c r="L118">
        <v>1458254347</v>
      </c>
      <c r="M118" s="9">
        <v>42446.943831018521</v>
      </c>
      <c r="N118" s="9"/>
      <c r="O118" s="18">
        <v>30</v>
      </c>
      <c r="P118" t="b">
        <v>0</v>
      </c>
      <c r="Q118">
        <v>28</v>
      </c>
      <c r="R118" s="14">
        <v>57.5</v>
      </c>
      <c r="S118" t="b">
        <v>1</v>
      </c>
      <c r="T118" t="s">
        <v>8275</v>
      </c>
      <c r="U118" t="s">
        <v>8276</v>
      </c>
    </row>
    <row r="119" spans="1:21" ht="59" customHeight="1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s="12">
        <v>1</v>
      </c>
      <c r="G119" t="s">
        <v>8218</v>
      </c>
      <c r="H119" t="s">
        <v>8223</v>
      </c>
      <c r="I119" t="s">
        <v>8245</v>
      </c>
      <c r="J119">
        <v>1462334340</v>
      </c>
      <c r="K119" s="9">
        <v>42494.165972222225</v>
      </c>
      <c r="L119">
        <v>1459711917</v>
      </c>
      <c r="M119" s="9">
        <v>42463.81385416667</v>
      </c>
      <c r="N119" s="9"/>
      <c r="O119" s="18">
        <v>30</v>
      </c>
      <c r="P119" t="b">
        <v>1</v>
      </c>
      <c r="Q119">
        <v>26</v>
      </c>
      <c r="R119" s="14">
        <v>50.46</v>
      </c>
      <c r="S119" t="b">
        <v>1</v>
      </c>
      <c r="T119" t="s">
        <v>8275</v>
      </c>
      <c r="U119" t="s">
        <v>8276</v>
      </c>
    </row>
    <row r="120" spans="1:21" ht="59" customHeight="1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s="12">
        <v>1</v>
      </c>
      <c r="G120" t="s">
        <v>8218</v>
      </c>
      <c r="H120" t="s">
        <v>8223</v>
      </c>
      <c r="I120" t="s">
        <v>8245</v>
      </c>
      <c r="J120">
        <v>1488482355</v>
      </c>
      <c r="K120" s="9">
        <v>42796.805034722223</v>
      </c>
      <c r="L120">
        <v>1485890355</v>
      </c>
      <c r="M120" s="9">
        <v>42766.805034722223</v>
      </c>
      <c r="N120" s="9"/>
      <c r="O120" s="18">
        <v>30</v>
      </c>
      <c r="P120" t="b">
        <v>0</v>
      </c>
      <c r="Q120">
        <v>61</v>
      </c>
      <c r="R120" s="14">
        <v>97.38</v>
      </c>
      <c r="S120" t="b">
        <v>1</v>
      </c>
      <c r="T120" t="s">
        <v>8275</v>
      </c>
      <c r="U120" t="s">
        <v>8276</v>
      </c>
    </row>
    <row r="121" spans="1:21" ht="59" customHeight="1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s="12">
        <v>1</v>
      </c>
      <c r="G121" t="s">
        <v>8218</v>
      </c>
      <c r="H121" t="s">
        <v>8223</v>
      </c>
      <c r="I121" t="s">
        <v>8245</v>
      </c>
      <c r="J121">
        <v>1467361251</v>
      </c>
      <c r="K121" s="9">
        <v>42552.347812499997</v>
      </c>
      <c r="L121">
        <v>1464769251</v>
      </c>
      <c r="M121" s="9">
        <v>42522.347812499997</v>
      </c>
      <c r="N121" s="9"/>
      <c r="O121" s="18">
        <v>30</v>
      </c>
      <c r="P121" t="b">
        <v>1</v>
      </c>
      <c r="Q121">
        <v>181</v>
      </c>
      <c r="R121" s="14">
        <v>85.53</v>
      </c>
      <c r="S121" t="b">
        <v>1</v>
      </c>
      <c r="T121" t="s">
        <v>8275</v>
      </c>
      <c r="U121" t="s">
        <v>8276</v>
      </c>
    </row>
    <row r="122" spans="1:21" ht="59" customHeight="1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s="12">
        <v>1</v>
      </c>
      <c r="G122" t="s">
        <v>8218</v>
      </c>
      <c r="H122" t="s">
        <v>8223</v>
      </c>
      <c r="I122" t="s">
        <v>8245</v>
      </c>
      <c r="J122">
        <v>1482962433</v>
      </c>
      <c r="K122" s="9">
        <v>42732.917048611111</v>
      </c>
      <c r="L122">
        <v>1480370433</v>
      </c>
      <c r="M122" s="9">
        <v>42702.917048611111</v>
      </c>
      <c r="N122" s="9"/>
      <c r="O122" s="18">
        <v>30</v>
      </c>
      <c r="P122" t="b">
        <v>0</v>
      </c>
      <c r="Q122">
        <v>110</v>
      </c>
      <c r="R122" s="14">
        <v>182.91</v>
      </c>
      <c r="S122" t="b">
        <v>1</v>
      </c>
      <c r="T122" t="s">
        <v>8275</v>
      </c>
      <c r="U122" t="s">
        <v>8276</v>
      </c>
    </row>
    <row r="123" spans="1:21" ht="59" customHeight="1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s="12">
        <v>1</v>
      </c>
      <c r="G123" t="s">
        <v>8218</v>
      </c>
      <c r="H123" t="s">
        <v>8223</v>
      </c>
      <c r="I123" t="s">
        <v>8245</v>
      </c>
      <c r="J123">
        <v>1443499140</v>
      </c>
      <c r="K123" s="9">
        <v>42276.165972222225</v>
      </c>
      <c r="L123">
        <v>1441452184</v>
      </c>
      <c r="M123" s="9">
        <v>42252.474351851852</v>
      </c>
      <c r="N123" s="9"/>
      <c r="O123" s="18">
        <v>24</v>
      </c>
      <c r="P123" t="b">
        <v>1</v>
      </c>
      <c r="Q123">
        <v>269</v>
      </c>
      <c r="R123" s="14">
        <v>131.13999999999999</v>
      </c>
      <c r="S123" t="b">
        <v>1</v>
      </c>
      <c r="T123" t="s">
        <v>8275</v>
      </c>
      <c r="U123" t="s">
        <v>8276</v>
      </c>
    </row>
    <row r="124" spans="1:21" ht="59" customHeight="1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s="12">
        <v>1</v>
      </c>
      <c r="G124" t="s">
        <v>8218</v>
      </c>
      <c r="H124" t="s">
        <v>8223</v>
      </c>
      <c r="I124" t="s">
        <v>8245</v>
      </c>
      <c r="J124">
        <v>1413269940</v>
      </c>
      <c r="K124" s="9">
        <v>41926.290972222225</v>
      </c>
      <c r="L124">
        <v>1410421670</v>
      </c>
      <c r="M124" s="9">
        <v>41893.324884259258</v>
      </c>
      <c r="N124" s="9"/>
      <c r="O124" s="18">
        <v>33</v>
      </c>
      <c r="P124" t="b">
        <v>1</v>
      </c>
      <c r="Q124">
        <v>167</v>
      </c>
      <c r="R124" s="14">
        <v>58.69</v>
      </c>
      <c r="S124" t="b">
        <v>1</v>
      </c>
      <c r="T124" t="s">
        <v>8275</v>
      </c>
      <c r="U124" t="s">
        <v>8276</v>
      </c>
    </row>
    <row r="125" spans="1:21" ht="59" customHeight="1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s="12">
        <v>1</v>
      </c>
      <c r="G125" t="s">
        <v>8218</v>
      </c>
      <c r="H125" t="s">
        <v>8223</v>
      </c>
      <c r="I125" t="s">
        <v>8245</v>
      </c>
      <c r="J125">
        <v>1411150092</v>
      </c>
      <c r="K125" s="9">
        <v>41901.755694444444</v>
      </c>
      <c r="L125">
        <v>1408558092</v>
      </c>
      <c r="M125" s="9">
        <v>41871.755694444444</v>
      </c>
      <c r="N125" s="9"/>
      <c r="O125" s="18">
        <v>30</v>
      </c>
      <c r="P125" t="b">
        <v>1</v>
      </c>
      <c r="Q125">
        <v>183</v>
      </c>
      <c r="R125" s="14">
        <v>69.569999999999993</v>
      </c>
      <c r="S125" t="b">
        <v>1</v>
      </c>
      <c r="T125" t="s">
        <v>8275</v>
      </c>
      <c r="U125" t="s">
        <v>8276</v>
      </c>
    </row>
    <row r="126" spans="1:21" ht="59" customHeight="1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s="12">
        <v>1</v>
      </c>
      <c r="G126" t="s">
        <v>8218</v>
      </c>
      <c r="H126" t="s">
        <v>8223</v>
      </c>
      <c r="I126" t="s">
        <v>8245</v>
      </c>
      <c r="J126">
        <v>1444348800</v>
      </c>
      <c r="K126" s="9">
        <v>42286</v>
      </c>
      <c r="L126">
        <v>1442283562</v>
      </c>
      <c r="M126" s="9">
        <v>42262.096782407403</v>
      </c>
      <c r="N126" s="9"/>
      <c r="O126" s="18">
        <v>24</v>
      </c>
      <c r="P126" t="b">
        <v>1</v>
      </c>
      <c r="Q126">
        <v>71</v>
      </c>
      <c r="R126" s="14">
        <v>115.87</v>
      </c>
      <c r="S126" t="b">
        <v>1</v>
      </c>
      <c r="T126" t="s">
        <v>8275</v>
      </c>
      <c r="U126" t="s">
        <v>8276</v>
      </c>
    </row>
    <row r="127" spans="1:21" ht="59" customHeight="1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s="12">
        <v>1</v>
      </c>
      <c r="G127" t="s">
        <v>8218</v>
      </c>
      <c r="H127" t="s">
        <v>8223</v>
      </c>
      <c r="I127" t="s">
        <v>8245</v>
      </c>
      <c r="J127">
        <v>1434074400</v>
      </c>
      <c r="K127" s="9">
        <v>42167.083333333328</v>
      </c>
      <c r="L127">
        <v>1431354258</v>
      </c>
      <c r="M127" s="9">
        <v>42135.60020833333</v>
      </c>
      <c r="N127" s="9"/>
      <c r="O127" s="18">
        <v>31</v>
      </c>
      <c r="P127" t="b">
        <v>0</v>
      </c>
      <c r="Q127">
        <v>270</v>
      </c>
      <c r="R127" s="14">
        <v>81.13</v>
      </c>
      <c r="S127" t="b">
        <v>1</v>
      </c>
      <c r="T127" t="s">
        <v>8275</v>
      </c>
      <c r="U127" t="s">
        <v>8276</v>
      </c>
    </row>
    <row r="128" spans="1:21" ht="59" customHeight="1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s="12">
        <v>1</v>
      </c>
      <c r="G128" t="s">
        <v>8218</v>
      </c>
      <c r="H128" t="s">
        <v>8223</v>
      </c>
      <c r="I128" t="s">
        <v>8245</v>
      </c>
      <c r="J128">
        <v>1442030340</v>
      </c>
      <c r="K128" s="9">
        <v>42259.165972222225</v>
      </c>
      <c r="L128">
        <v>1439551200</v>
      </c>
      <c r="M128" s="9">
        <v>42230.472222222219</v>
      </c>
      <c r="N128" s="9"/>
      <c r="O128" s="18">
        <v>29</v>
      </c>
      <c r="P128" t="b">
        <v>1</v>
      </c>
      <c r="Q128">
        <v>193</v>
      </c>
      <c r="R128" s="14">
        <v>57.63</v>
      </c>
      <c r="S128" t="b">
        <v>1</v>
      </c>
      <c r="T128" t="s">
        <v>8275</v>
      </c>
      <c r="U128" t="s">
        <v>8276</v>
      </c>
    </row>
    <row r="129" spans="1:21" ht="59" customHeight="1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s="12">
        <v>1</v>
      </c>
      <c r="G129" t="s">
        <v>8218</v>
      </c>
      <c r="H129" t="s">
        <v>8223</v>
      </c>
      <c r="I129" t="s">
        <v>8245</v>
      </c>
      <c r="J129">
        <v>1428178757</v>
      </c>
      <c r="K129" s="9">
        <v>42098.846724537041</v>
      </c>
      <c r="L129">
        <v>1425590357</v>
      </c>
      <c r="M129" s="9">
        <v>42068.888391203705</v>
      </c>
      <c r="N129" s="9"/>
      <c r="O129" s="18">
        <v>30</v>
      </c>
      <c r="P129" t="b">
        <v>1</v>
      </c>
      <c r="Q129">
        <v>200</v>
      </c>
      <c r="R129" s="14">
        <v>60.48</v>
      </c>
      <c r="S129" t="b">
        <v>1</v>
      </c>
      <c r="T129" t="s">
        <v>8275</v>
      </c>
      <c r="U129" t="s">
        <v>8276</v>
      </c>
    </row>
    <row r="130" spans="1:21" ht="59" customHeight="1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s="12">
        <v>1</v>
      </c>
      <c r="G130" t="s">
        <v>8218</v>
      </c>
      <c r="H130" t="s">
        <v>8223</v>
      </c>
      <c r="I130" t="s">
        <v>8245</v>
      </c>
      <c r="J130">
        <v>1434822914</v>
      </c>
      <c r="K130" s="9">
        <v>42175.746689814812</v>
      </c>
      <c r="L130">
        <v>1432230914</v>
      </c>
      <c r="M130" s="9">
        <v>42145.746689814812</v>
      </c>
      <c r="N130" s="9"/>
      <c r="O130" s="18">
        <v>30</v>
      </c>
      <c r="P130" t="b">
        <v>1</v>
      </c>
      <c r="Q130">
        <v>88</v>
      </c>
      <c r="R130" s="14">
        <v>65.58</v>
      </c>
      <c r="S130" t="b">
        <v>1</v>
      </c>
      <c r="T130" t="s">
        <v>8275</v>
      </c>
      <c r="U130" t="s">
        <v>8276</v>
      </c>
    </row>
    <row r="131" spans="1:21" ht="59" customHeight="1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s="12">
        <v>1</v>
      </c>
      <c r="G131" t="s">
        <v>8218</v>
      </c>
      <c r="H131" t="s">
        <v>8223</v>
      </c>
      <c r="I131" t="s">
        <v>8245</v>
      </c>
      <c r="J131">
        <v>1415213324</v>
      </c>
      <c r="K131" s="9">
        <v>41948.783842592595</v>
      </c>
      <c r="L131">
        <v>1412617724</v>
      </c>
      <c r="M131" s="9">
        <v>41918.742175925923</v>
      </c>
      <c r="N131" s="9"/>
      <c r="O131" s="18">
        <v>30</v>
      </c>
      <c r="P131" t="b">
        <v>1</v>
      </c>
      <c r="Q131">
        <v>213</v>
      </c>
      <c r="R131" s="14">
        <v>119.19</v>
      </c>
      <c r="S131" t="b">
        <v>1</v>
      </c>
      <c r="T131" t="s">
        <v>8275</v>
      </c>
      <c r="U131" t="s">
        <v>8276</v>
      </c>
    </row>
    <row r="132" spans="1:21" ht="59" customHeight="1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s="12">
        <v>1</v>
      </c>
      <c r="G132" t="s">
        <v>8218</v>
      </c>
      <c r="H132" t="s">
        <v>8223</v>
      </c>
      <c r="I132" t="s">
        <v>8245</v>
      </c>
      <c r="J132">
        <v>1434907966</v>
      </c>
      <c r="K132" s="9">
        <v>42176.731087962966</v>
      </c>
      <c r="L132">
        <v>1432315966</v>
      </c>
      <c r="M132" s="9">
        <v>42146.731087962966</v>
      </c>
      <c r="N132" s="9"/>
      <c r="O132" s="18">
        <v>30</v>
      </c>
      <c r="P132" t="b">
        <v>1</v>
      </c>
      <c r="Q132">
        <v>20</v>
      </c>
      <c r="R132" s="14">
        <v>83.05</v>
      </c>
      <c r="S132" t="b">
        <v>1</v>
      </c>
      <c r="T132" t="s">
        <v>8275</v>
      </c>
      <c r="U132" t="s">
        <v>8276</v>
      </c>
    </row>
    <row r="133" spans="1:21" ht="59" customHeight="1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s="12">
        <v>1</v>
      </c>
      <c r="G133" t="s">
        <v>8218</v>
      </c>
      <c r="H133" t="s">
        <v>8223</v>
      </c>
      <c r="I133" t="s">
        <v>8245</v>
      </c>
      <c r="J133">
        <v>1473306300</v>
      </c>
      <c r="K133" s="9">
        <v>42621.15625</v>
      </c>
      <c r="L133">
        <v>1471701028</v>
      </c>
      <c r="M133" s="9">
        <v>42602.576712962968</v>
      </c>
      <c r="N133" s="9"/>
      <c r="O133" s="18">
        <v>19</v>
      </c>
      <c r="P133" t="b">
        <v>1</v>
      </c>
      <c r="Q133">
        <v>115</v>
      </c>
      <c r="R133" s="14">
        <v>177.09</v>
      </c>
      <c r="S133" t="b">
        <v>1</v>
      </c>
      <c r="T133" t="s">
        <v>8275</v>
      </c>
      <c r="U133" t="s">
        <v>8276</v>
      </c>
    </row>
    <row r="134" spans="1:21" ht="59" customHeight="1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s="12">
        <v>1</v>
      </c>
      <c r="G134" t="s">
        <v>8218</v>
      </c>
      <c r="H134" t="s">
        <v>8223</v>
      </c>
      <c r="I134" t="s">
        <v>8245</v>
      </c>
      <c r="J134">
        <v>1433995140</v>
      </c>
      <c r="K134" s="9">
        <v>42166.165972222225</v>
      </c>
      <c r="L134">
        <v>1432129577</v>
      </c>
      <c r="M134" s="9">
        <v>42144.573807870373</v>
      </c>
      <c r="N134" s="9"/>
      <c r="O134" s="18">
        <v>22</v>
      </c>
      <c r="P134" t="b">
        <v>1</v>
      </c>
      <c r="Q134">
        <v>176</v>
      </c>
      <c r="R134" s="14">
        <v>72.760000000000005</v>
      </c>
      <c r="S134" t="b">
        <v>1</v>
      </c>
      <c r="T134" t="s">
        <v>8275</v>
      </c>
      <c r="U134" t="s">
        <v>8276</v>
      </c>
    </row>
    <row r="135" spans="1:21" ht="59" customHeight="1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s="12">
        <v>1</v>
      </c>
      <c r="G135" t="s">
        <v>8218</v>
      </c>
      <c r="H135" t="s">
        <v>8223</v>
      </c>
      <c r="I135" t="s">
        <v>8245</v>
      </c>
      <c r="J135">
        <v>1420751861</v>
      </c>
      <c r="K135" s="9">
        <v>42012.887280092589</v>
      </c>
      <c r="L135">
        <v>1418159861</v>
      </c>
      <c r="M135" s="9">
        <v>41982.887280092589</v>
      </c>
      <c r="N135" s="9"/>
      <c r="O135" s="18">
        <v>30</v>
      </c>
      <c r="P135" t="b">
        <v>1</v>
      </c>
      <c r="Q135">
        <v>75</v>
      </c>
      <c r="R135" s="14">
        <v>98.2</v>
      </c>
      <c r="S135" t="b">
        <v>1</v>
      </c>
      <c r="T135" t="s">
        <v>8275</v>
      </c>
      <c r="U135" t="s">
        <v>8276</v>
      </c>
    </row>
    <row r="136" spans="1:21" ht="59" customHeight="1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s="12">
        <v>1</v>
      </c>
      <c r="G136" t="s">
        <v>8218</v>
      </c>
      <c r="H136" t="s">
        <v>8223</v>
      </c>
      <c r="I136" t="s">
        <v>8245</v>
      </c>
      <c r="J136">
        <v>1475294340</v>
      </c>
      <c r="K136" s="9">
        <v>42644.165972222225</v>
      </c>
      <c r="L136">
        <v>1472753745</v>
      </c>
      <c r="M136" s="9">
        <v>42614.760937500003</v>
      </c>
      <c r="N136" s="9"/>
      <c r="O136" s="18">
        <v>29</v>
      </c>
      <c r="P136" t="b">
        <v>1</v>
      </c>
      <c r="Q136">
        <v>97</v>
      </c>
      <c r="R136" s="14">
        <v>251.74</v>
      </c>
      <c r="S136" t="b">
        <v>1</v>
      </c>
      <c r="T136" t="s">
        <v>8275</v>
      </c>
      <c r="U136" t="s">
        <v>8276</v>
      </c>
    </row>
    <row r="137" spans="1:21" ht="59" customHeight="1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s="12">
        <v>1</v>
      </c>
      <c r="G137" t="s">
        <v>8218</v>
      </c>
      <c r="H137" t="s">
        <v>8223</v>
      </c>
      <c r="I137" t="s">
        <v>8245</v>
      </c>
      <c r="J137">
        <v>1448903318</v>
      </c>
      <c r="K137" s="9">
        <v>42338.714328703703</v>
      </c>
      <c r="L137">
        <v>1445875718</v>
      </c>
      <c r="M137" s="9">
        <v>42303.672662037032</v>
      </c>
      <c r="N137" s="9"/>
      <c r="O137" s="18">
        <v>35</v>
      </c>
      <c r="P137" t="b">
        <v>1</v>
      </c>
      <c r="Q137">
        <v>73</v>
      </c>
      <c r="R137" s="14">
        <v>74.819999999999993</v>
      </c>
      <c r="S137" t="b">
        <v>1</v>
      </c>
      <c r="T137" t="s">
        <v>8275</v>
      </c>
      <c r="U137" t="s">
        <v>8276</v>
      </c>
    </row>
    <row r="138" spans="1:21" ht="59" customHeight="1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s="12">
        <v>1</v>
      </c>
      <c r="G138" t="s">
        <v>8218</v>
      </c>
      <c r="H138" t="s">
        <v>8223</v>
      </c>
      <c r="I138" t="s">
        <v>8245</v>
      </c>
      <c r="J138">
        <v>1437067476</v>
      </c>
      <c r="K138" s="9">
        <v>42201.725416666668</v>
      </c>
      <c r="L138">
        <v>1434475476</v>
      </c>
      <c r="M138" s="9">
        <v>42171.725416666668</v>
      </c>
      <c r="N138" s="9"/>
      <c r="O138" s="18">
        <v>30</v>
      </c>
      <c r="P138" t="b">
        <v>1</v>
      </c>
      <c r="Q138">
        <v>49</v>
      </c>
      <c r="R138" s="14">
        <v>67.650000000000006</v>
      </c>
      <c r="S138" t="b">
        <v>1</v>
      </c>
      <c r="T138" t="s">
        <v>8275</v>
      </c>
      <c r="U138" t="s">
        <v>8276</v>
      </c>
    </row>
    <row r="139" spans="1:21" ht="59" customHeight="1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s="12">
        <v>1</v>
      </c>
      <c r="G139" t="s">
        <v>8218</v>
      </c>
      <c r="H139" t="s">
        <v>8223</v>
      </c>
      <c r="I139" t="s">
        <v>8245</v>
      </c>
      <c r="J139">
        <v>1419220800</v>
      </c>
      <c r="K139" s="9">
        <v>41995.166666666672</v>
      </c>
      <c r="L139">
        <v>1416555262</v>
      </c>
      <c r="M139" s="9">
        <v>41964.315532407403</v>
      </c>
      <c r="N139" s="9"/>
      <c r="O139" s="18">
        <v>31</v>
      </c>
      <c r="P139" t="b">
        <v>1</v>
      </c>
      <c r="Q139">
        <v>134</v>
      </c>
      <c r="R139" s="14">
        <v>93.81</v>
      </c>
      <c r="S139" t="b">
        <v>1</v>
      </c>
      <c r="T139" t="s">
        <v>8275</v>
      </c>
      <c r="U139" t="s">
        <v>8276</v>
      </c>
    </row>
    <row r="140" spans="1:21" ht="59" customHeight="1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s="12">
        <v>1</v>
      </c>
      <c r="G140" t="s">
        <v>8218</v>
      </c>
      <c r="H140" t="s">
        <v>8223</v>
      </c>
      <c r="I140" t="s">
        <v>8245</v>
      </c>
      <c r="J140">
        <v>1446238800</v>
      </c>
      <c r="K140" s="9">
        <v>42307.875</v>
      </c>
      <c r="L140">
        <v>1444220588</v>
      </c>
      <c r="M140" s="9">
        <v>42284.516064814816</v>
      </c>
      <c r="N140" s="9"/>
      <c r="O140" s="18">
        <v>23</v>
      </c>
      <c r="P140" t="b">
        <v>1</v>
      </c>
      <c r="Q140">
        <v>68</v>
      </c>
      <c r="R140" s="14">
        <v>41.24</v>
      </c>
      <c r="S140" t="b">
        <v>1</v>
      </c>
      <c r="T140" t="s">
        <v>8275</v>
      </c>
      <c r="U140" t="s">
        <v>8276</v>
      </c>
    </row>
    <row r="141" spans="1:21" ht="59" customHeight="1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s="12">
        <v>1</v>
      </c>
      <c r="G141" t="s">
        <v>8218</v>
      </c>
      <c r="H141" t="s">
        <v>8223</v>
      </c>
      <c r="I141" t="s">
        <v>8245</v>
      </c>
      <c r="J141">
        <v>1422482400</v>
      </c>
      <c r="K141" s="9">
        <v>42032.916666666672</v>
      </c>
      <c r="L141">
        <v>1421089938</v>
      </c>
      <c r="M141" s="9">
        <v>42016.800208333334</v>
      </c>
      <c r="N141" s="9"/>
      <c r="O141" s="18">
        <v>16</v>
      </c>
      <c r="P141" t="b">
        <v>1</v>
      </c>
      <c r="Q141">
        <v>49</v>
      </c>
      <c r="R141" s="14">
        <v>52.55</v>
      </c>
      <c r="S141" t="b">
        <v>1</v>
      </c>
      <c r="T141" t="s">
        <v>8275</v>
      </c>
      <c r="U141" t="s">
        <v>8276</v>
      </c>
    </row>
    <row r="142" spans="1:21" ht="59" customHeight="1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s="12">
        <v>1</v>
      </c>
      <c r="G142" t="s">
        <v>8218</v>
      </c>
      <c r="H142" t="s">
        <v>8223</v>
      </c>
      <c r="I142" t="s">
        <v>8245</v>
      </c>
      <c r="J142">
        <v>1434142800</v>
      </c>
      <c r="K142" s="9">
        <v>42167.875</v>
      </c>
      <c r="L142">
        <v>1431435122</v>
      </c>
      <c r="M142" s="9">
        <v>42136.536134259259</v>
      </c>
      <c r="N142" s="9"/>
      <c r="O142" s="18">
        <v>31</v>
      </c>
      <c r="P142" t="b">
        <v>1</v>
      </c>
      <c r="Q142">
        <v>163</v>
      </c>
      <c r="R142" s="14">
        <v>48.33</v>
      </c>
      <c r="S142" t="b">
        <v>1</v>
      </c>
      <c r="T142" t="s">
        <v>8275</v>
      </c>
      <c r="U142" t="s">
        <v>8276</v>
      </c>
    </row>
    <row r="143" spans="1:21" ht="59" customHeight="1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s="12">
        <v>1</v>
      </c>
      <c r="G143" t="s">
        <v>8218</v>
      </c>
      <c r="H143" t="s">
        <v>8223</v>
      </c>
      <c r="I143" t="s">
        <v>8245</v>
      </c>
      <c r="J143">
        <v>1437156660</v>
      </c>
      <c r="K143" s="9">
        <v>42202.757638888885</v>
      </c>
      <c r="L143">
        <v>1434564660</v>
      </c>
      <c r="M143" s="9">
        <v>42172.757638888885</v>
      </c>
      <c r="N143" s="9"/>
      <c r="O143" s="18">
        <v>30</v>
      </c>
      <c r="P143" t="b">
        <v>1</v>
      </c>
      <c r="Q143">
        <v>288</v>
      </c>
      <c r="R143" s="14">
        <v>53.18</v>
      </c>
      <c r="S143" t="b">
        <v>1</v>
      </c>
      <c r="T143" t="s">
        <v>8275</v>
      </c>
      <c r="U143" t="s">
        <v>8276</v>
      </c>
    </row>
    <row r="144" spans="1:21" ht="59" customHeight="1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s="12">
        <v>1</v>
      </c>
      <c r="G144" t="s">
        <v>8218</v>
      </c>
      <c r="H144" t="s">
        <v>8223</v>
      </c>
      <c r="I144" t="s">
        <v>8245</v>
      </c>
      <c r="J144">
        <v>1472074928</v>
      </c>
      <c r="K144" s="9">
        <v>42606.90425925926</v>
      </c>
      <c r="L144">
        <v>1470692528</v>
      </c>
      <c r="M144" s="9">
        <v>42590.90425925926</v>
      </c>
      <c r="N144" s="9"/>
      <c r="O144" s="18">
        <v>16</v>
      </c>
      <c r="P144" t="b">
        <v>1</v>
      </c>
      <c r="Q144">
        <v>42</v>
      </c>
      <c r="R144" s="14">
        <v>60.95</v>
      </c>
      <c r="S144" t="b">
        <v>1</v>
      </c>
      <c r="T144" t="s">
        <v>8275</v>
      </c>
      <c r="U144" t="s">
        <v>8276</v>
      </c>
    </row>
    <row r="145" spans="1:21" ht="59" customHeight="1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s="12">
        <v>2</v>
      </c>
      <c r="G145" t="s">
        <v>8218</v>
      </c>
      <c r="H145" t="s">
        <v>8223</v>
      </c>
      <c r="I145" t="s">
        <v>8245</v>
      </c>
      <c r="J145">
        <v>1446814809</v>
      </c>
      <c r="K145" s="9">
        <v>42314.541770833333</v>
      </c>
      <c r="L145">
        <v>1444219209</v>
      </c>
      <c r="M145" s="9">
        <v>42284.500104166669</v>
      </c>
      <c r="N145" s="9"/>
      <c r="O145" s="18">
        <v>30</v>
      </c>
      <c r="P145" t="b">
        <v>1</v>
      </c>
      <c r="Q145">
        <v>145</v>
      </c>
      <c r="R145" s="14">
        <v>106.5</v>
      </c>
      <c r="S145" t="b">
        <v>1</v>
      </c>
      <c r="T145" t="s">
        <v>8275</v>
      </c>
      <c r="U145" t="s">
        <v>8276</v>
      </c>
    </row>
    <row r="146" spans="1:21" ht="59" customHeight="1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s="12">
        <v>1</v>
      </c>
      <c r="G146" t="s">
        <v>8218</v>
      </c>
      <c r="H146" t="s">
        <v>8223</v>
      </c>
      <c r="I146" t="s">
        <v>8245</v>
      </c>
      <c r="J146">
        <v>1473879600</v>
      </c>
      <c r="K146" s="9">
        <v>42627.791666666672</v>
      </c>
      <c r="L146">
        <v>1472498042</v>
      </c>
      <c r="M146" s="9">
        <v>42611.801412037035</v>
      </c>
      <c r="N146" s="9"/>
      <c r="O146" s="18">
        <v>16</v>
      </c>
      <c r="P146" t="b">
        <v>1</v>
      </c>
      <c r="Q146">
        <v>21</v>
      </c>
      <c r="R146" s="14">
        <v>204.57</v>
      </c>
      <c r="S146" t="b">
        <v>1</v>
      </c>
      <c r="T146" t="s">
        <v>8275</v>
      </c>
      <c r="U146" t="s">
        <v>8276</v>
      </c>
    </row>
    <row r="147" spans="1:21" ht="59" customHeight="1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s="12">
        <v>1</v>
      </c>
      <c r="G147" t="s">
        <v>8218</v>
      </c>
      <c r="H147" t="s">
        <v>8223</v>
      </c>
      <c r="I147" t="s">
        <v>8245</v>
      </c>
      <c r="J147">
        <v>1458075600</v>
      </c>
      <c r="K147" s="9">
        <v>42444.875</v>
      </c>
      <c r="L147">
        <v>1454259272</v>
      </c>
      <c r="M147" s="9">
        <v>42400.704537037032</v>
      </c>
      <c r="N147" s="9"/>
      <c r="O147" s="18">
        <v>44</v>
      </c>
      <c r="P147" t="b">
        <v>1</v>
      </c>
      <c r="Q147">
        <v>286</v>
      </c>
      <c r="R147" s="14">
        <v>54.91</v>
      </c>
      <c r="S147" t="b">
        <v>1</v>
      </c>
      <c r="T147" t="s">
        <v>8275</v>
      </c>
      <c r="U147" t="s">
        <v>8276</v>
      </c>
    </row>
    <row r="148" spans="1:21" ht="59" customHeight="1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s="12">
        <v>1</v>
      </c>
      <c r="G148" t="s">
        <v>8218</v>
      </c>
      <c r="H148" t="s">
        <v>8223</v>
      </c>
      <c r="I148" t="s">
        <v>8245</v>
      </c>
      <c r="J148">
        <v>1423456200</v>
      </c>
      <c r="K148" s="9">
        <v>42044.1875</v>
      </c>
      <c r="L148">
        <v>1421183271</v>
      </c>
      <c r="M148" s="9">
        <v>42017.88045138889</v>
      </c>
      <c r="N148" s="9"/>
      <c r="O148" s="18">
        <v>26</v>
      </c>
      <c r="P148" t="b">
        <v>1</v>
      </c>
      <c r="Q148">
        <v>12</v>
      </c>
      <c r="R148" s="14">
        <v>150.41999999999999</v>
      </c>
      <c r="S148" t="b">
        <v>1</v>
      </c>
      <c r="T148" t="s">
        <v>8275</v>
      </c>
      <c r="U148" t="s">
        <v>8276</v>
      </c>
    </row>
    <row r="149" spans="1:21" ht="59" customHeight="1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s="12">
        <v>1</v>
      </c>
      <c r="G149" t="s">
        <v>8218</v>
      </c>
      <c r="H149" t="s">
        <v>8223</v>
      </c>
      <c r="I149" t="s">
        <v>8245</v>
      </c>
      <c r="J149">
        <v>1459474059</v>
      </c>
      <c r="K149" s="9">
        <v>42461.06086805556</v>
      </c>
      <c r="L149">
        <v>1456885659</v>
      </c>
      <c r="M149" s="9">
        <v>42431.102534722224</v>
      </c>
      <c r="N149" s="9"/>
      <c r="O149" s="18">
        <v>30</v>
      </c>
      <c r="P149" t="b">
        <v>0</v>
      </c>
      <c r="Q149">
        <v>63</v>
      </c>
      <c r="R149" s="14">
        <v>105.21</v>
      </c>
      <c r="S149" t="b">
        <v>1</v>
      </c>
      <c r="T149" t="s">
        <v>8275</v>
      </c>
      <c r="U149" t="s">
        <v>8276</v>
      </c>
    </row>
    <row r="150" spans="1:21" ht="59" customHeight="1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s="12">
        <v>1</v>
      </c>
      <c r="G150" t="s">
        <v>8218</v>
      </c>
      <c r="H150" t="s">
        <v>8223</v>
      </c>
      <c r="I150" t="s">
        <v>8245</v>
      </c>
      <c r="J150">
        <v>1433134800</v>
      </c>
      <c r="K150" s="9">
        <v>42156.208333333328</v>
      </c>
      <c r="L150">
        <v>1430158198</v>
      </c>
      <c r="M150" s="9">
        <v>42121.756921296299</v>
      </c>
      <c r="N150" s="9"/>
      <c r="O150" s="18">
        <v>34</v>
      </c>
      <c r="P150" t="b">
        <v>0</v>
      </c>
      <c r="Q150">
        <v>30</v>
      </c>
      <c r="R150" s="14">
        <v>68.67</v>
      </c>
      <c r="S150" t="b">
        <v>1</v>
      </c>
      <c r="T150" t="s">
        <v>8275</v>
      </c>
      <c r="U150" t="s">
        <v>8276</v>
      </c>
    </row>
    <row r="151" spans="1:21" ht="59" customHeight="1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s="12">
        <v>1</v>
      </c>
      <c r="G151" t="s">
        <v>8218</v>
      </c>
      <c r="H151" t="s">
        <v>8223</v>
      </c>
      <c r="I151" t="s">
        <v>8245</v>
      </c>
      <c r="J151">
        <v>1441153705</v>
      </c>
      <c r="K151" s="9">
        <v>42249.019733796296</v>
      </c>
      <c r="L151">
        <v>1438561705</v>
      </c>
      <c r="M151" s="9">
        <v>42219.019733796296</v>
      </c>
      <c r="N151" s="9"/>
      <c r="O151" s="18">
        <v>30</v>
      </c>
      <c r="P151" t="b">
        <v>0</v>
      </c>
      <c r="Q151">
        <v>47</v>
      </c>
      <c r="R151" s="14">
        <v>129.36000000000001</v>
      </c>
      <c r="S151" t="b">
        <v>1</v>
      </c>
      <c r="T151" t="s">
        <v>8275</v>
      </c>
      <c r="U151" t="s">
        <v>8276</v>
      </c>
    </row>
    <row r="152" spans="1:21" ht="59" customHeight="1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s="12">
        <v>1</v>
      </c>
      <c r="G152" t="s">
        <v>8218</v>
      </c>
      <c r="H152" t="s">
        <v>8223</v>
      </c>
      <c r="I152" t="s">
        <v>8245</v>
      </c>
      <c r="J152">
        <v>1461904788</v>
      </c>
      <c r="K152" s="9">
        <v>42489.19430555556</v>
      </c>
      <c r="L152">
        <v>1458103188</v>
      </c>
      <c r="M152" s="9">
        <v>42445.19430555556</v>
      </c>
      <c r="N152" s="9"/>
      <c r="O152" s="18">
        <v>44</v>
      </c>
      <c r="P152" t="b">
        <v>0</v>
      </c>
      <c r="Q152">
        <v>237</v>
      </c>
      <c r="R152" s="14">
        <v>134.26</v>
      </c>
      <c r="S152" t="b">
        <v>1</v>
      </c>
      <c r="T152" t="s">
        <v>8275</v>
      </c>
      <c r="U152" t="s">
        <v>8276</v>
      </c>
    </row>
    <row r="153" spans="1:21" ht="59" customHeight="1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s="12">
        <v>1</v>
      </c>
      <c r="G153" t="s">
        <v>8218</v>
      </c>
      <c r="H153" t="s">
        <v>8223</v>
      </c>
      <c r="I153" t="s">
        <v>8245</v>
      </c>
      <c r="J153">
        <v>1454047140</v>
      </c>
      <c r="K153" s="9">
        <v>42398.249305555553</v>
      </c>
      <c r="L153">
        <v>1452546853</v>
      </c>
      <c r="M153" s="9">
        <v>42380.884872685187</v>
      </c>
      <c r="N153" s="9"/>
      <c r="O153" s="18">
        <v>17</v>
      </c>
      <c r="P153" t="b">
        <v>0</v>
      </c>
      <c r="Q153">
        <v>15</v>
      </c>
      <c r="R153" s="14">
        <v>203.2</v>
      </c>
      <c r="S153" t="b">
        <v>1</v>
      </c>
      <c r="T153" t="s">
        <v>8275</v>
      </c>
      <c r="U153" t="s">
        <v>8276</v>
      </c>
    </row>
    <row r="154" spans="1:21" ht="59" customHeight="1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s="12">
        <v>1</v>
      </c>
      <c r="G154" t="s">
        <v>8218</v>
      </c>
      <c r="H154" t="s">
        <v>8223</v>
      </c>
      <c r="I154" t="s">
        <v>8245</v>
      </c>
      <c r="J154">
        <v>1488258000</v>
      </c>
      <c r="K154" s="9">
        <v>42794.208333333328</v>
      </c>
      <c r="L154">
        <v>1485556626</v>
      </c>
      <c r="M154" s="9">
        <v>42762.942430555559</v>
      </c>
      <c r="N154" s="9"/>
      <c r="O154" s="18">
        <v>31</v>
      </c>
      <c r="P154" t="b">
        <v>0</v>
      </c>
      <c r="Q154">
        <v>81</v>
      </c>
      <c r="R154" s="14">
        <v>69.19</v>
      </c>
      <c r="S154" t="b">
        <v>1</v>
      </c>
      <c r="T154" t="s">
        <v>8275</v>
      </c>
      <c r="U154" t="s">
        <v>8276</v>
      </c>
    </row>
    <row r="155" spans="1:21" ht="59" customHeight="1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s="12">
        <v>1</v>
      </c>
      <c r="G155" t="s">
        <v>8218</v>
      </c>
      <c r="H155" t="s">
        <v>8223</v>
      </c>
      <c r="I155" t="s">
        <v>8245</v>
      </c>
      <c r="J155">
        <v>1471291782</v>
      </c>
      <c r="K155" s="9">
        <v>42597.840069444443</v>
      </c>
      <c r="L155">
        <v>1468699782</v>
      </c>
      <c r="M155" s="9">
        <v>42567.840069444443</v>
      </c>
      <c r="N155" s="9"/>
      <c r="O155" s="18">
        <v>30</v>
      </c>
      <c r="P155" t="b">
        <v>0</v>
      </c>
      <c r="Q155">
        <v>122</v>
      </c>
      <c r="R155" s="14">
        <v>125.12</v>
      </c>
      <c r="S155" t="b">
        <v>1</v>
      </c>
      <c r="T155" t="s">
        <v>8275</v>
      </c>
      <c r="U155" t="s">
        <v>8276</v>
      </c>
    </row>
    <row r="156" spans="1:21" ht="59" customHeight="1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s="12">
        <v>1</v>
      </c>
      <c r="G156" t="s">
        <v>8218</v>
      </c>
      <c r="H156" t="s">
        <v>8223</v>
      </c>
      <c r="I156" t="s">
        <v>8245</v>
      </c>
      <c r="J156">
        <v>1442462340</v>
      </c>
      <c r="K156" s="9">
        <v>42264.165972222225</v>
      </c>
      <c r="L156">
        <v>1439743900</v>
      </c>
      <c r="M156" s="9">
        <v>42232.702546296292</v>
      </c>
      <c r="N156" s="9"/>
      <c r="O156" s="18">
        <v>31</v>
      </c>
      <c r="P156" t="b">
        <v>0</v>
      </c>
      <c r="Q156">
        <v>14</v>
      </c>
      <c r="R156" s="14">
        <v>40.71</v>
      </c>
      <c r="S156" t="b">
        <v>1</v>
      </c>
      <c r="T156" t="s">
        <v>8275</v>
      </c>
      <c r="U156" t="s">
        <v>8276</v>
      </c>
    </row>
    <row r="157" spans="1:21" ht="59" customHeight="1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s="12">
        <v>1</v>
      </c>
      <c r="G157" t="s">
        <v>8218</v>
      </c>
      <c r="H157" t="s">
        <v>8223</v>
      </c>
      <c r="I157" t="s">
        <v>8245</v>
      </c>
      <c r="J157">
        <v>1442102400</v>
      </c>
      <c r="K157" s="9">
        <v>42260</v>
      </c>
      <c r="L157">
        <v>1440370768</v>
      </c>
      <c r="M157" s="9">
        <v>42239.957962962959</v>
      </c>
      <c r="N157" s="9"/>
      <c r="O157" s="18">
        <v>20</v>
      </c>
      <c r="P157" t="b">
        <v>0</v>
      </c>
      <c r="Q157">
        <v>72</v>
      </c>
      <c r="R157" s="14">
        <v>141.29</v>
      </c>
      <c r="S157" t="b">
        <v>1</v>
      </c>
      <c r="T157" t="s">
        <v>8275</v>
      </c>
      <c r="U157" t="s">
        <v>8276</v>
      </c>
    </row>
    <row r="158" spans="1:21" ht="59" customHeight="1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s="12">
        <v>1</v>
      </c>
      <c r="G158" t="s">
        <v>8218</v>
      </c>
      <c r="H158" t="s">
        <v>8223</v>
      </c>
      <c r="I158" t="s">
        <v>8245</v>
      </c>
      <c r="J158">
        <v>1444860063</v>
      </c>
      <c r="K158" s="9">
        <v>42291.917395833334</v>
      </c>
      <c r="L158">
        <v>1442268063</v>
      </c>
      <c r="M158" s="9">
        <v>42261.917395833334</v>
      </c>
      <c r="N158" s="9"/>
      <c r="O158" s="18">
        <v>30</v>
      </c>
      <c r="P158" t="b">
        <v>0</v>
      </c>
      <c r="Q158">
        <v>63</v>
      </c>
      <c r="R158" s="14">
        <v>55.33</v>
      </c>
      <c r="S158" t="b">
        <v>1</v>
      </c>
      <c r="T158" t="s">
        <v>8275</v>
      </c>
      <c r="U158" t="s">
        <v>8276</v>
      </c>
    </row>
    <row r="159" spans="1:21" ht="59" customHeight="1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s="12">
        <v>1</v>
      </c>
      <c r="G159" t="s">
        <v>8218</v>
      </c>
      <c r="H159" t="s">
        <v>8223</v>
      </c>
      <c r="I159" t="s">
        <v>8245</v>
      </c>
      <c r="J159">
        <v>1430329862</v>
      </c>
      <c r="K159" s="9">
        <v>42123.743773148148</v>
      </c>
      <c r="L159">
        <v>1428515462</v>
      </c>
      <c r="M159" s="9">
        <v>42102.743773148148</v>
      </c>
      <c r="N159" s="9"/>
      <c r="O159" s="18">
        <v>21</v>
      </c>
      <c r="P159" t="b">
        <v>0</v>
      </c>
      <c r="Q159">
        <v>88</v>
      </c>
      <c r="R159" s="14">
        <v>46.42</v>
      </c>
      <c r="S159" t="b">
        <v>1</v>
      </c>
      <c r="T159" t="s">
        <v>8275</v>
      </c>
      <c r="U159" t="s">
        <v>8276</v>
      </c>
    </row>
    <row r="160" spans="1:21" ht="59" customHeight="1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s="12">
        <v>1</v>
      </c>
      <c r="G160" t="s">
        <v>8218</v>
      </c>
      <c r="H160" t="s">
        <v>8223</v>
      </c>
      <c r="I160" t="s">
        <v>8245</v>
      </c>
      <c r="J160">
        <v>1470034740</v>
      </c>
      <c r="K160" s="9">
        <v>42583.290972222225</v>
      </c>
      <c r="L160">
        <v>1466185176</v>
      </c>
      <c r="M160" s="9">
        <v>42538.735833333332</v>
      </c>
      <c r="N160" s="9"/>
      <c r="O160" s="18">
        <v>45</v>
      </c>
      <c r="P160" t="b">
        <v>0</v>
      </c>
      <c r="Q160">
        <v>70</v>
      </c>
      <c r="R160" s="14">
        <v>57.2</v>
      </c>
      <c r="S160" t="b">
        <v>1</v>
      </c>
      <c r="T160" t="s">
        <v>8275</v>
      </c>
      <c r="U160" t="s">
        <v>8276</v>
      </c>
    </row>
    <row r="161" spans="1:21" ht="59" customHeight="1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s="12">
        <v>1</v>
      </c>
      <c r="G161" t="s">
        <v>8218</v>
      </c>
      <c r="H161" t="s">
        <v>8223</v>
      </c>
      <c r="I161" t="s">
        <v>8245</v>
      </c>
      <c r="J161">
        <v>1427553484</v>
      </c>
      <c r="K161" s="9">
        <v>42091.609768518523</v>
      </c>
      <c r="L161">
        <v>1424533084</v>
      </c>
      <c r="M161" s="9">
        <v>42056.65143518518</v>
      </c>
      <c r="N161" s="9"/>
      <c r="O161" s="18">
        <v>35</v>
      </c>
      <c r="P161" t="b">
        <v>0</v>
      </c>
      <c r="Q161">
        <v>35</v>
      </c>
      <c r="R161" s="14">
        <v>59.6</v>
      </c>
      <c r="S161" t="b">
        <v>1</v>
      </c>
      <c r="T161" t="s">
        <v>8275</v>
      </c>
      <c r="U161" t="s">
        <v>8276</v>
      </c>
    </row>
    <row r="162" spans="1:21" ht="59" customHeight="1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s="12">
        <v>1</v>
      </c>
      <c r="G162" t="s">
        <v>8218</v>
      </c>
      <c r="H162" t="s">
        <v>8223</v>
      </c>
      <c r="I162" t="s">
        <v>8245</v>
      </c>
      <c r="J162">
        <v>1482418752</v>
      </c>
      <c r="K162" s="9">
        <v>42726.624444444446</v>
      </c>
      <c r="L162">
        <v>1479826752</v>
      </c>
      <c r="M162" s="9">
        <v>42696.624444444446</v>
      </c>
      <c r="N162" s="9"/>
      <c r="O162" s="18">
        <v>30</v>
      </c>
      <c r="P162" t="b">
        <v>0</v>
      </c>
      <c r="Q162">
        <v>175</v>
      </c>
      <c r="R162" s="14">
        <v>89.59</v>
      </c>
      <c r="S162" t="b">
        <v>1</v>
      </c>
      <c r="T162" t="s">
        <v>8275</v>
      </c>
      <c r="U162" t="s">
        <v>8276</v>
      </c>
    </row>
    <row r="163" spans="1:21" ht="59" customHeight="1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s="12">
        <v>1</v>
      </c>
      <c r="G163" t="s">
        <v>8218</v>
      </c>
      <c r="H163" t="s">
        <v>8223</v>
      </c>
      <c r="I163" t="s">
        <v>8245</v>
      </c>
      <c r="J163">
        <v>1438374748</v>
      </c>
      <c r="K163" s="9">
        <v>42216.855879629627</v>
      </c>
      <c r="L163">
        <v>1435782748</v>
      </c>
      <c r="M163" s="9">
        <v>42186.855879629627</v>
      </c>
      <c r="N163" s="9"/>
      <c r="O163" s="18">
        <v>30</v>
      </c>
      <c r="P163" t="b">
        <v>0</v>
      </c>
      <c r="Q163">
        <v>20</v>
      </c>
      <c r="R163" s="14">
        <v>204.05</v>
      </c>
      <c r="S163" t="b">
        <v>1</v>
      </c>
      <c r="T163" t="s">
        <v>8275</v>
      </c>
      <c r="U163" t="s">
        <v>8276</v>
      </c>
    </row>
    <row r="164" spans="1:21" ht="59" customHeight="1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s="12">
        <v>2</v>
      </c>
      <c r="G164" t="s">
        <v>8218</v>
      </c>
      <c r="H164" t="s">
        <v>8223</v>
      </c>
      <c r="I164" t="s">
        <v>8245</v>
      </c>
      <c r="J164">
        <v>1465527600</v>
      </c>
      <c r="K164" s="9">
        <v>42531.125</v>
      </c>
      <c r="L164">
        <v>1462252542</v>
      </c>
      <c r="M164" s="9">
        <v>42493.219236111108</v>
      </c>
      <c r="N164" s="9"/>
      <c r="O164" s="18">
        <v>38</v>
      </c>
      <c r="P164" t="b">
        <v>0</v>
      </c>
      <c r="Q164">
        <v>54</v>
      </c>
      <c r="R164" s="14">
        <v>48.7</v>
      </c>
      <c r="S164" t="b">
        <v>1</v>
      </c>
      <c r="T164" t="s">
        <v>8275</v>
      </c>
      <c r="U164" t="s">
        <v>8276</v>
      </c>
    </row>
    <row r="165" spans="1:21" ht="59" customHeight="1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s="12">
        <v>1</v>
      </c>
      <c r="G165" t="s">
        <v>8218</v>
      </c>
      <c r="H165" t="s">
        <v>8223</v>
      </c>
      <c r="I165" t="s">
        <v>8245</v>
      </c>
      <c r="J165">
        <v>1463275339</v>
      </c>
      <c r="K165" s="9">
        <v>42505.057164351849</v>
      </c>
      <c r="L165">
        <v>1460683339</v>
      </c>
      <c r="M165" s="9">
        <v>42475.057164351849</v>
      </c>
      <c r="N165" s="9"/>
      <c r="O165" s="18">
        <v>30</v>
      </c>
      <c r="P165" t="b">
        <v>0</v>
      </c>
      <c r="Q165">
        <v>20</v>
      </c>
      <c r="R165" s="14">
        <v>53.34</v>
      </c>
      <c r="S165" t="b">
        <v>1</v>
      </c>
      <c r="T165" t="s">
        <v>8275</v>
      </c>
      <c r="U165" t="s">
        <v>8276</v>
      </c>
    </row>
    <row r="166" spans="1:21" ht="59" customHeight="1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s="12">
        <v>1</v>
      </c>
      <c r="G166" t="s">
        <v>8218</v>
      </c>
      <c r="H166" t="s">
        <v>8223</v>
      </c>
      <c r="I166" t="s">
        <v>8245</v>
      </c>
      <c r="J166">
        <v>1460581365</v>
      </c>
      <c r="K166" s="9">
        <v>42473.876909722225</v>
      </c>
      <c r="L166">
        <v>1458766965</v>
      </c>
      <c r="M166" s="9">
        <v>42452.876909722225</v>
      </c>
      <c r="N166" s="9"/>
      <c r="O166" s="18">
        <v>21</v>
      </c>
      <c r="P166" t="b">
        <v>0</v>
      </c>
      <c r="Q166">
        <v>57</v>
      </c>
      <c r="R166" s="14">
        <v>75.09</v>
      </c>
      <c r="S166" t="b">
        <v>1</v>
      </c>
      <c r="T166" t="s">
        <v>8275</v>
      </c>
      <c r="U166" t="s">
        <v>8276</v>
      </c>
    </row>
    <row r="167" spans="1:21" ht="59" customHeight="1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s="12">
        <v>1</v>
      </c>
      <c r="G167" t="s">
        <v>8218</v>
      </c>
      <c r="H167" t="s">
        <v>8223</v>
      </c>
      <c r="I167" t="s">
        <v>8245</v>
      </c>
      <c r="J167">
        <v>1444169825</v>
      </c>
      <c r="K167" s="9">
        <v>42283.928530092591</v>
      </c>
      <c r="L167">
        <v>1441577825</v>
      </c>
      <c r="M167" s="9">
        <v>42253.928530092591</v>
      </c>
      <c r="N167" s="9"/>
      <c r="O167" s="18">
        <v>30</v>
      </c>
      <c r="P167" t="b">
        <v>0</v>
      </c>
      <c r="Q167">
        <v>31</v>
      </c>
      <c r="R167" s="14">
        <v>209.84</v>
      </c>
      <c r="S167" t="b">
        <v>1</v>
      </c>
      <c r="T167" t="s">
        <v>8275</v>
      </c>
      <c r="U167" t="s">
        <v>8276</v>
      </c>
    </row>
    <row r="168" spans="1:21" ht="59" customHeight="1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s="12">
        <v>1</v>
      </c>
      <c r="G168" t="s">
        <v>8218</v>
      </c>
      <c r="H168" t="s">
        <v>8223</v>
      </c>
      <c r="I168" t="s">
        <v>8245</v>
      </c>
      <c r="J168">
        <v>1445065210</v>
      </c>
      <c r="K168" s="9">
        <v>42294.29178240741</v>
      </c>
      <c r="L168">
        <v>1442473210</v>
      </c>
      <c r="M168" s="9">
        <v>42264.29178240741</v>
      </c>
      <c r="N168" s="9"/>
      <c r="O168" s="18">
        <v>30</v>
      </c>
      <c r="P168" t="b">
        <v>0</v>
      </c>
      <c r="Q168">
        <v>45</v>
      </c>
      <c r="R168" s="14">
        <v>61.02</v>
      </c>
      <c r="S168" t="b">
        <v>1</v>
      </c>
      <c r="T168" t="s">
        <v>8275</v>
      </c>
      <c r="U168" t="s">
        <v>8276</v>
      </c>
    </row>
    <row r="169" spans="1:21" ht="59" customHeight="1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s="12">
        <v>1</v>
      </c>
      <c r="G169" t="s">
        <v>8218</v>
      </c>
      <c r="H169" t="s">
        <v>8223</v>
      </c>
      <c r="I169" t="s">
        <v>8245</v>
      </c>
      <c r="J169">
        <v>1478901600</v>
      </c>
      <c r="K169" s="9">
        <v>42685.916666666672</v>
      </c>
      <c r="L169">
        <v>1477077946</v>
      </c>
      <c r="M169" s="9">
        <v>42664.809560185182</v>
      </c>
      <c r="N169" s="9"/>
      <c r="O169" s="18">
        <v>21</v>
      </c>
      <c r="P169" t="b">
        <v>0</v>
      </c>
      <c r="Q169">
        <v>41</v>
      </c>
      <c r="R169" s="14">
        <v>61</v>
      </c>
      <c r="S169" t="b">
        <v>1</v>
      </c>
      <c r="T169" t="s">
        <v>8275</v>
      </c>
      <c r="U169" t="s">
        <v>8276</v>
      </c>
    </row>
    <row r="170" spans="1:21" ht="59" customHeight="1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s="12">
        <v>1</v>
      </c>
      <c r="G170" t="s">
        <v>8218</v>
      </c>
      <c r="H170" t="s">
        <v>8223</v>
      </c>
      <c r="I170" t="s">
        <v>8245</v>
      </c>
      <c r="J170">
        <v>1453856400</v>
      </c>
      <c r="K170" s="9">
        <v>42396.041666666672</v>
      </c>
      <c r="L170">
        <v>1452664317</v>
      </c>
      <c r="M170" s="9">
        <v>42382.244409722218</v>
      </c>
      <c r="N170" s="9"/>
      <c r="O170" s="18">
        <v>14</v>
      </c>
      <c r="P170" t="b">
        <v>0</v>
      </c>
      <c r="Q170">
        <v>29</v>
      </c>
      <c r="R170" s="14">
        <v>80.03</v>
      </c>
      <c r="S170" t="b">
        <v>1</v>
      </c>
      <c r="T170" t="s">
        <v>8275</v>
      </c>
      <c r="U170" t="s">
        <v>8276</v>
      </c>
    </row>
    <row r="171" spans="1:21" ht="59" customHeight="1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s="12">
        <v>1</v>
      </c>
      <c r="G171" t="s">
        <v>8218</v>
      </c>
      <c r="H171" t="s">
        <v>8223</v>
      </c>
      <c r="I171" t="s">
        <v>8245</v>
      </c>
      <c r="J171">
        <v>1407506040</v>
      </c>
      <c r="K171" s="9">
        <v>41859.579166666663</v>
      </c>
      <c r="L171">
        <v>1404680075</v>
      </c>
      <c r="M171" s="9">
        <v>41826.871238425927</v>
      </c>
      <c r="N171" s="9"/>
      <c r="O171" s="18">
        <v>33</v>
      </c>
      <c r="P171" t="b">
        <v>0</v>
      </c>
      <c r="Q171">
        <v>125</v>
      </c>
      <c r="R171" s="14">
        <v>93.98</v>
      </c>
      <c r="S171" t="b">
        <v>1</v>
      </c>
      <c r="T171" t="s">
        <v>8275</v>
      </c>
      <c r="U171" t="s">
        <v>8276</v>
      </c>
    </row>
    <row r="172" spans="1:21" ht="59" customHeight="1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s="12">
        <v>1</v>
      </c>
      <c r="G172" t="s">
        <v>8218</v>
      </c>
      <c r="H172" t="s">
        <v>8223</v>
      </c>
      <c r="I172" t="s">
        <v>8245</v>
      </c>
      <c r="J172">
        <v>1465347424</v>
      </c>
      <c r="K172" s="9">
        <v>42529.039629629631</v>
      </c>
      <c r="L172">
        <v>1462755424</v>
      </c>
      <c r="M172" s="9">
        <v>42499.039629629631</v>
      </c>
      <c r="N172" s="9"/>
      <c r="O172" s="18">
        <v>30</v>
      </c>
      <c r="P172" t="b">
        <v>0</v>
      </c>
      <c r="Q172">
        <v>18</v>
      </c>
      <c r="R172" s="14">
        <v>61.94</v>
      </c>
      <c r="S172" t="b">
        <v>1</v>
      </c>
      <c r="T172" t="s">
        <v>8275</v>
      </c>
      <c r="U172" t="s">
        <v>8276</v>
      </c>
    </row>
    <row r="173" spans="1:21" ht="59" customHeight="1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s="12">
        <v>1</v>
      </c>
      <c r="G173" t="s">
        <v>8218</v>
      </c>
      <c r="H173" t="s">
        <v>8223</v>
      </c>
      <c r="I173" t="s">
        <v>8245</v>
      </c>
      <c r="J173">
        <v>1466557557</v>
      </c>
      <c r="K173" s="9">
        <v>42543.045798611114</v>
      </c>
      <c r="L173">
        <v>1463965557</v>
      </c>
      <c r="M173" s="9">
        <v>42513.045798611114</v>
      </c>
      <c r="N173" s="9"/>
      <c r="O173" s="18">
        <v>30</v>
      </c>
      <c r="P173" t="b">
        <v>0</v>
      </c>
      <c r="Q173">
        <v>38</v>
      </c>
      <c r="R173" s="14">
        <v>66.45</v>
      </c>
      <c r="S173" t="b">
        <v>1</v>
      </c>
      <c r="T173" t="s">
        <v>8275</v>
      </c>
      <c r="U173" t="s">
        <v>8276</v>
      </c>
    </row>
    <row r="174" spans="1:21" ht="59" customHeight="1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s="12">
        <v>1</v>
      </c>
      <c r="G174" t="s">
        <v>8218</v>
      </c>
      <c r="H174" t="s">
        <v>8223</v>
      </c>
      <c r="I174" t="s">
        <v>8245</v>
      </c>
      <c r="J174">
        <v>1413431940</v>
      </c>
      <c r="K174" s="9">
        <v>41928.165972222225</v>
      </c>
      <c r="L174">
        <v>1412216665</v>
      </c>
      <c r="M174" s="9">
        <v>41914.100289351853</v>
      </c>
      <c r="N174" s="9"/>
      <c r="O174" s="18">
        <v>14</v>
      </c>
      <c r="P174" t="b">
        <v>0</v>
      </c>
      <c r="Q174">
        <v>15</v>
      </c>
      <c r="R174" s="14">
        <v>35.799999999999997</v>
      </c>
      <c r="S174" t="b">
        <v>1</v>
      </c>
      <c r="T174" t="s">
        <v>8275</v>
      </c>
      <c r="U174" t="s">
        <v>8276</v>
      </c>
    </row>
    <row r="175" spans="1:21" ht="59" customHeight="1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s="12">
        <v>1</v>
      </c>
      <c r="G175" t="s">
        <v>8218</v>
      </c>
      <c r="H175" t="s">
        <v>8223</v>
      </c>
      <c r="I175" t="s">
        <v>8245</v>
      </c>
      <c r="J175">
        <v>1466567700</v>
      </c>
      <c r="K175" s="9">
        <v>42543.163194444445</v>
      </c>
      <c r="L175">
        <v>1464653696</v>
      </c>
      <c r="M175" s="9">
        <v>42521.010370370372</v>
      </c>
      <c r="N175" s="9"/>
      <c r="O175" s="18">
        <v>22</v>
      </c>
      <c r="P175" t="b">
        <v>0</v>
      </c>
      <c r="Q175">
        <v>23</v>
      </c>
      <c r="R175" s="14">
        <v>145.65</v>
      </c>
      <c r="S175" t="b">
        <v>1</v>
      </c>
      <c r="T175" t="s">
        <v>8275</v>
      </c>
      <c r="U175" t="s">
        <v>8276</v>
      </c>
    </row>
    <row r="176" spans="1:21" ht="59" customHeight="1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s="12">
        <v>1</v>
      </c>
      <c r="G176" t="s">
        <v>8218</v>
      </c>
      <c r="H176" t="s">
        <v>8223</v>
      </c>
      <c r="I176" t="s">
        <v>8245</v>
      </c>
      <c r="J176">
        <v>1425830905</v>
      </c>
      <c r="K176" s="9">
        <v>42071.67251157407</v>
      </c>
      <c r="L176">
        <v>1423242505</v>
      </c>
      <c r="M176" s="9">
        <v>42041.714178240742</v>
      </c>
      <c r="N176" s="9"/>
      <c r="O176" s="18">
        <v>30</v>
      </c>
      <c r="P176" t="b">
        <v>0</v>
      </c>
      <c r="Q176">
        <v>57</v>
      </c>
      <c r="R176" s="14">
        <v>142.28</v>
      </c>
      <c r="S176" t="b">
        <v>1</v>
      </c>
      <c r="T176" t="s">
        <v>8275</v>
      </c>
      <c r="U176" t="s">
        <v>8276</v>
      </c>
    </row>
    <row r="177" spans="1:21" ht="59" customHeight="1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s="12">
        <v>1</v>
      </c>
      <c r="G177" t="s">
        <v>8218</v>
      </c>
      <c r="H177" t="s">
        <v>8223</v>
      </c>
      <c r="I177" t="s">
        <v>8245</v>
      </c>
      <c r="J177">
        <v>1404522000</v>
      </c>
      <c r="K177" s="9">
        <v>41825.041666666664</v>
      </c>
      <c r="L177">
        <v>1404308883</v>
      </c>
      <c r="M177" s="9">
        <v>41822.57503472222</v>
      </c>
      <c r="N177" s="9"/>
      <c r="O177" s="18">
        <v>2</v>
      </c>
      <c r="P177" t="b">
        <v>0</v>
      </c>
      <c r="Q177">
        <v>9</v>
      </c>
      <c r="R177" s="14">
        <v>292.77999999999997</v>
      </c>
      <c r="S177" t="b">
        <v>1</v>
      </c>
      <c r="T177" t="s">
        <v>8275</v>
      </c>
      <c r="U177" t="s">
        <v>8276</v>
      </c>
    </row>
    <row r="178" spans="1:21" ht="59" customHeight="1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s="12">
        <v>1</v>
      </c>
      <c r="G178" t="s">
        <v>8218</v>
      </c>
      <c r="H178" t="s">
        <v>8223</v>
      </c>
      <c r="I178" t="s">
        <v>8245</v>
      </c>
      <c r="J178">
        <v>1444149886</v>
      </c>
      <c r="K178" s="9">
        <v>42283.697754629626</v>
      </c>
      <c r="L178">
        <v>1441125886</v>
      </c>
      <c r="M178" s="9">
        <v>42248.697754629626</v>
      </c>
      <c r="N178" s="9"/>
      <c r="O178" s="18">
        <v>35</v>
      </c>
      <c r="P178" t="b">
        <v>0</v>
      </c>
      <c r="Q178">
        <v>65</v>
      </c>
      <c r="R178" s="14">
        <v>80.400000000000006</v>
      </c>
      <c r="S178" t="b">
        <v>1</v>
      </c>
      <c r="T178" t="s">
        <v>8275</v>
      </c>
      <c r="U178" t="s">
        <v>8276</v>
      </c>
    </row>
    <row r="179" spans="1:21" ht="59" customHeight="1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s="12">
        <v>1</v>
      </c>
      <c r="G179" t="s">
        <v>8218</v>
      </c>
      <c r="H179" t="s">
        <v>8223</v>
      </c>
      <c r="I179" t="s">
        <v>8245</v>
      </c>
      <c r="J179">
        <v>1405802330</v>
      </c>
      <c r="K179" s="9">
        <v>41839.860300925924</v>
      </c>
      <c r="L179">
        <v>1403210330</v>
      </c>
      <c r="M179" s="9">
        <v>41809.860300925924</v>
      </c>
      <c r="N179" s="9"/>
      <c r="O179" s="18">
        <v>30</v>
      </c>
      <c r="P179" t="b">
        <v>0</v>
      </c>
      <c r="Q179">
        <v>83</v>
      </c>
      <c r="R179" s="14">
        <v>72.290000000000006</v>
      </c>
      <c r="S179" t="b">
        <v>1</v>
      </c>
      <c r="T179" t="s">
        <v>8275</v>
      </c>
      <c r="U179" t="s">
        <v>8276</v>
      </c>
    </row>
    <row r="180" spans="1:21" ht="59" customHeight="1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s="12">
        <v>1</v>
      </c>
      <c r="G180" t="s">
        <v>8218</v>
      </c>
      <c r="H180" t="s">
        <v>8223</v>
      </c>
      <c r="I180" t="s">
        <v>8245</v>
      </c>
      <c r="J180">
        <v>1434384880</v>
      </c>
      <c r="K180" s="9">
        <v>42170.676851851851</v>
      </c>
      <c r="L180">
        <v>1432484080</v>
      </c>
      <c r="M180" s="9">
        <v>42148.676851851851</v>
      </c>
      <c r="N180" s="9"/>
      <c r="O180" s="18">
        <v>22</v>
      </c>
      <c r="P180" t="b">
        <v>0</v>
      </c>
      <c r="Q180">
        <v>111</v>
      </c>
      <c r="R180" s="14">
        <v>32.97</v>
      </c>
      <c r="S180" t="b">
        <v>1</v>
      </c>
      <c r="T180" t="s">
        <v>8275</v>
      </c>
      <c r="U180" t="s">
        <v>8276</v>
      </c>
    </row>
    <row r="181" spans="1:21" ht="59" customHeight="1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s="12">
        <v>1</v>
      </c>
      <c r="G181" t="s">
        <v>8218</v>
      </c>
      <c r="H181" t="s">
        <v>8223</v>
      </c>
      <c r="I181" t="s">
        <v>8245</v>
      </c>
      <c r="J181">
        <v>1438259422</v>
      </c>
      <c r="K181" s="9">
        <v>42215.521087962959</v>
      </c>
      <c r="L181">
        <v>1435667422</v>
      </c>
      <c r="M181" s="9">
        <v>42185.521087962959</v>
      </c>
      <c r="N181" s="9"/>
      <c r="O181" s="18">
        <v>30</v>
      </c>
      <c r="P181" t="b">
        <v>0</v>
      </c>
      <c r="Q181">
        <v>46</v>
      </c>
      <c r="R181" s="14">
        <v>116.65</v>
      </c>
      <c r="S181" t="b">
        <v>1</v>
      </c>
      <c r="T181" t="s">
        <v>8275</v>
      </c>
      <c r="U181" t="s">
        <v>8276</v>
      </c>
    </row>
    <row r="182" spans="1:21" ht="59" customHeight="1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s="12">
        <v>1</v>
      </c>
      <c r="G182" t="s">
        <v>8218</v>
      </c>
      <c r="H182" t="s">
        <v>8223</v>
      </c>
      <c r="I182" t="s">
        <v>8245</v>
      </c>
      <c r="J182">
        <v>1487944080</v>
      </c>
      <c r="K182" s="9">
        <v>42790.574999999997</v>
      </c>
      <c r="L182">
        <v>1486129680</v>
      </c>
      <c r="M182" s="9">
        <v>42769.574999999997</v>
      </c>
      <c r="N182" s="9"/>
      <c r="O182" s="18">
        <v>21</v>
      </c>
      <c r="P182" t="b">
        <v>0</v>
      </c>
      <c r="Q182">
        <v>112</v>
      </c>
      <c r="R182" s="14">
        <v>136.85</v>
      </c>
      <c r="S182" t="b">
        <v>1</v>
      </c>
      <c r="T182" t="s">
        <v>8275</v>
      </c>
      <c r="U182" t="s">
        <v>8276</v>
      </c>
    </row>
    <row r="183" spans="1:21" ht="59" customHeight="1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s="12">
        <v>1</v>
      </c>
      <c r="G183" t="s">
        <v>8218</v>
      </c>
      <c r="H183" t="s">
        <v>8223</v>
      </c>
      <c r="I183" t="s">
        <v>8245</v>
      </c>
      <c r="J183">
        <v>1469721518</v>
      </c>
      <c r="K183" s="9">
        <v>42579.665717592594</v>
      </c>
      <c r="L183">
        <v>1467129518</v>
      </c>
      <c r="M183" s="9">
        <v>42549.665717592594</v>
      </c>
      <c r="N183" s="9"/>
      <c r="O183" s="18">
        <v>30</v>
      </c>
      <c r="P183" t="b">
        <v>0</v>
      </c>
      <c r="Q183">
        <v>47</v>
      </c>
      <c r="R183" s="14">
        <v>177.62</v>
      </c>
      <c r="S183" t="b">
        <v>1</v>
      </c>
      <c r="T183" t="s">
        <v>8275</v>
      </c>
      <c r="U183" t="s">
        <v>8276</v>
      </c>
    </row>
    <row r="184" spans="1:21" ht="59" customHeight="1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s="12">
        <v>1</v>
      </c>
      <c r="G184" t="s">
        <v>8218</v>
      </c>
      <c r="H184" t="s">
        <v>8223</v>
      </c>
      <c r="I184" t="s">
        <v>8245</v>
      </c>
      <c r="J184">
        <v>1481066554</v>
      </c>
      <c r="K184" s="9">
        <v>42710.974004629628</v>
      </c>
      <c r="L184">
        <v>1478906554</v>
      </c>
      <c r="M184" s="9">
        <v>42685.974004629628</v>
      </c>
      <c r="N184" s="9"/>
      <c r="O184" s="18">
        <v>25</v>
      </c>
      <c r="P184" t="b">
        <v>0</v>
      </c>
      <c r="Q184">
        <v>38</v>
      </c>
      <c r="R184" s="14">
        <v>109.08</v>
      </c>
      <c r="S184" t="b">
        <v>1</v>
      </c>
      <c r="T184" t="s">
        <v>8275</v>
      </c>
      <c r="U184" t="s">
        <v>8276</v>
      </c>
    </row>
    <row r="185" spans="1:21" ht="59" customHeight="1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s="12">
        <v>1</v>
      </c>
      <c r="G185" t="s">
        <v>8218</v>
      </c>
      <c r="H185" t="s">
        <v>8223</v>
      </c>
      <c r="I185" t="s">
        <v>8245</v>
      </c>
      <c r="J185">
        <v>1427864340</v>
      </c>
      <c r="K185" s="9">
        <v>42095.207638888889</v>
      </c>
      <c r="L185">
        <v>1425020810</v>
      </c>
      <c r="M185" s="9">
        <v>42062.296412037038</v>
      </c>
      <c r="N185" s="9"/>
      <c r="O185" s="18">
        <v>33</v>
      </c>
      <c r="P185" t="b">
        <v>0</v>
      </c>
      <c r="Q185">
        <v>78</v>
      </c>
      <c r="R185" s="14">
        <v>78.209999999999994</v>
      </c>
      <c r="S185" t="b">
        <v>1</v>
      </c>
      <c r="T185" t="s">
        <v>8275</v>
      </c>
      <c r="U185" t="s">
        <v>8276</v>
      </c>
    </row>
    <row r="186" spans="1:21" ht="59" customHeight="1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s="12">
        <v>1</v>
      </c>
      <c r="G186" t="s">
        <v>8218</v>
      </c>
      <c r="H186" t="s">
        <v>8223</v>
      </c>
      <c r="I186" t="s">
        <v>8245</v>
      </c>
      <c r="J186">
        <v>1409374093</v>
      </c>
      <c r="K186" s="9">
        <v>41881.200150462959</v>
      </c>
      <c r="L186">
        <v>1406782093</v>
      </c>
      <c r="M186" s="9">
        <v>41851.200150462959</v>
      </c>
      <c r="N186" s="9"/>
      <c r="O186" s="18">
        <v>30</v>
      </c>
      <c r="P186" t="b">
        <v>0</v>
      </c>
      <c r="Q186">
        <v>40</v>
      </c>
      <c r="R186" s="14">
        <v>114.13</v>
      </c>
      <c r="S186" t="b">
        <v>1</v>
      </c>
      <c r="T186" t="s">
        <v>8275</v>
      </c>
      <c r="U186" t="s">
        <v>8276</v>
      </c>
    </row>
    <row r="187" spans="1:21" ht="59" customHeight="1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s="12">
        <v>1</v>
      </c>
      <c r="G187" t="s">
        <v>8218</v>
      </c>
      <c r="H187" t="s">
        <v>8223</v>
      </c>
      <c r="I187" t="s">
        <v>8245</v>
      </c>
      <c r="J187">
        <v>1429317420</v>
      </c>
      <c r="K187" s="9">
        <v>42112.025694444441</v>
      </c>
      <c r="L187">
        <v>1424226768</v>
      </c>
      <c r="M187" s="9">
        <v>42053.106111111112</v>
      </c>
      <c r="N187" s="9"/>
      <c r="O187" s="18">
        <v>59</v>
      </c>
      <c r="P187" t="b">
        <v>0</v>
      </c>
      <c r="Q187">
        <v>13</v>
      </c>
      <c r="R187" s="14">
        <v>50</v>
      </c>
      <c r="S187" t="b">
        <v>1</v>
      </c>
      <c r="T187" t="s">
        <v>8275</v>
      </c>
      <c r="U187" t="s">
        <v>8276</v>
      </c>
    </row>
    <row r="188" spans="1:21" ht="59" customHeight="1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s="12">
        <v>1</v>
      </c>
      <c r="G188" t="s">
        <v>8218</v>
      </c>
      <c r="H188" t="s">
        <v>8223</v>
      </c>
      <c r="I188" t="s">
        <v>8245</v>
      </c>
      <c r="J188">
        <v>1424910910</v>
      </c>
      <c r="K188" s="9">
        <v>42061.024421296301</v>
      </c>
      <c r="L188">
        <v>1424306110</v>
      </c>
      <c r="M188" s="9">
        <v>42054.024421296301</v>
      </c>
      <c r="N188" s="9"/>
      <c r="O188" s="18">
        <v>7</v>
      </c>
      <c r="P188" t="b">
        <v>0</v>
      </c>
      <c r="Q188">
        <v>18</v>
      </c>
      <c r="R188" s="14">
        <v>91.67</v>
      </c>
      <c r="S188" t="b">
        <v>1</v>
      </c>
      <c r="T188" t="s">
        <v>8275</v>
      </c>
      <c r="U188" t="s">
        <v>8276</v>
      </c>
    </row>
    <row r="189" spans="1:21" ht="59" customHeight="1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s="12">
        <v>1</v>
      </c>
      <c r="G189" t="s">
        <v>8218</v>
      </c>
      <c r="H189" t="s">
        <v>8223</v>
      </c>
      <c r="I189" t="s">
        <v>8245</v>
      </c>
      <c r="J189">
        <v>1461988740</v>
      </c>
      <c r="K189" s="9">
        <v>42490.165972222225</v>
      </c>
      <c r="L189">
        <v>1459949080</v>
      </c>
      <c r="M189" s="9">
        <v>42466.558796296296</v>
      </c>
      <c r="N189" s="9"/>
      <c r="O189" s="18">
        <v>24</v>
      </c>
      <c r="P189" t="b">
        <v>0</v>
      </c>
      <c r="Q189">
        <v>79</v>
      </c>
      <c r="R189" s="14">
        <v>69.819999999999993</v>
      </c>
      <c r="S189" t="b">
        <v>1</v>
      </c>
      <c r="T189" t="s">
        <v>8275</v>
      </c>
      <c r="U189" t="s">
        <v>8276</v>
      </c>
    </row>
    <row r="190" spans="1:21" ht="59" customHeight="1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s="12">
        <v>2</v>
      </c>
      <c r="G190" t="s">
        <v>8218</v>
      </c>
      <c r="H190" t="s">
        <v>8223</v>
      </c>
      <c r="I190" t="s">
        <v>8245</v>
      </c>
      <c r="J190">
        <v>1465837200</v>
      </c>
      <c r="K190" s="9">
        <v>42534.708333333328</v>
      </c>
      <c r="L190">
        <v>1463971172</v>
      </c>
      <c r="M190" s="9">
        <v>42513.110787037032</v>
      </c>
      <c r="N190" s="9"/>
      <c r="O190" s="18">
        <v>22</v>
      </c>
      <c r="P190" t="b">
        <v>0</v>
      </c>
      <c r="Q190">
        <v>14</v>
      </c>
      <c r="R190" s="14">
        <v>109.57</v>
      </c>
      <c r="S190" t="b">
        <v>1</v>
      </c>
      <c r="T190" t="s">
        <v>8275</v>
      </c>
      <c r="U190" t="s">
        <v>8276</v>
      </c>
    </row>
    <row r="191" spans="1:21" ht="59" customHeight="1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s="12">
        <v>1</v>
      </c>
      <c r="G191" t="s">
        <v>8218</v>
      </c>
      <c r="H191" t="s">
        <v>8223</v>
      </c>
      <c r="I191" t="s">
        <v>8245</v>
      </c>
      <c r="J191">
        <v>1446091260</v>
      </c>
      <c r="K191" s="9">
        <v>42306.167361111111</v>
      </c>
      <c r="L191">
        <v>1443029206</v>
      </c>
      <c r="M191" s="9">
        <v>42270.7269212963</v>
      </c>
      <c r="N191" s="9"/>
      <c r="O191" s="18">
        <v>35</v>
      </c>
      <c r="P191" t="b">
        <v>0</v>
      </c>
      <c r="Q191">
        <v>55</v>
      </c>
      <c r="R191" s="14">
        <v>55.6</v>
      </c>
      <c r="S191" t="b">
        <v>1</v>
      </c>
      <c r="T191" t="s">
        <v>8275</v>
      </c>
      <c r="U191" t="s">
        <v>8276</v>
      </c>
    </row>
    <row r="192" spans="1:21" ht="59" customHeight="1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s="12">
        <v>1</v>
      </c>
      <c r="G192" t="s">
        <v>8218</v>
      </c>
      <c r="H192" t="s">
        <v>8223</v>
      </c>
      <c r="I192" t="s">
        <v>8245</v>
      </c>
      <c r="J192">
        <v>1416385679</v>
      </c>
      <c r="K192" s="9">
        <v>41962.352766203709</v>
      </c>
      <c r="L192">
        <v>1413790079</v>
      </c>
      <c r="M192" s="9">
        <v>41932.311099537037</v>
      </c>
      <c r="N192" s="9"/>
      <c r="O192" s="18">
        <v>30</v>
      </c>
      <c r="P192" t="b">
        <v>0</v>
      </c>
      <c r="Q192">
        <v>162</v>
      </c>
      <c r="R192" s="14">
        <v>63.57</v>
      </c>
      <c r="S192" t="b">
        <v>1</v>
      </c>
      <c r="T192" t="s">
        <v>8275</v>
      </c>
      <c r="U192" t="s">
        <v>8276</v>
      </c>
    </row>
    <row r="193" spans="1:21" ht="59" customHeight="1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s="12">
        <v>1</v>
      </c>
      <c r="G193" t="s">
        <v>8218</v>
      </c>
      <c r="H193" t="s">
        <v>8223</v>
      </c>
      <c r="I193" t="s">
        <v>8245</v>
      </c>
      <c r="J193">
        <v>1487985734</v>
      </c>
      <c r="K193" s="9">
        <v>42791.057106481487</v>
      </c>
      <c r="L193">
        <v>1484097734</v>
      </c>
      <c r="M193" s="9">
        <v>42746.057106481487</v>
      </c>
      <c r="N193" s="9"/>
      <c r="O193" s="18">
        <v>45</v>
      </c>
      <c r="P193" t="b">
        <v>0</v>
      </c>
      <c r="Q193">
        <v>23</v>
      </c>
      <c r="R193" s="14">
        <v>184.78</v>
      </c>
      <c r="S193" t="b">
        <v>1</v>
      </c>
      <c r="T193" t="s">
        <v>8275</v>
      </c>
      <c r="U193" t="s">
        <v>8276</v>
      </c>
    </row>
    <row r="194" spans="1:21" ht="59" customHeight="1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s="12">
        <v>1</v>
      </c>
      <c r="G194" t="s">
        <v>8218</v>
      </c>
      <c r="H194" t="s">
        <v>8223</v>
      </c>
      <c r="I194" t="s">
        <v>8245</v>
      </c>
      <c r="J194">
        <v>1409587140</v>
      </c>
      <c r="K194" s="9">
        <v>41883.665972222225</v>
      </c>
      <c r="L194">
        <v>1408062990</v>
      </c>
      <c r="M194" s="9">
        <v>41866.025347222225</v>
      </c>
      <c r="N194" s="9"/>
      <c r="O194" s="18">
        <v>18</v>
      </c>
      <c r="P194" t="b">
        <v>0</v>
      </c>
      <c r="Q194">
        <v>68</v>
      </c>
      <c r="R194" s="14">
        <v>83.43</v>
      </c>
      <c r="S194" t="b">
        <v>1</v>
      </c>
      <c r="T194" t="s">
        <v>8275</v>
      </c>
      <c r="U194" t="s">
        <v>8276</v>
      </c>
    </row>
    <row r="195" spans="1:21" ht="59" customHeight="1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s="12">
        <v>2</v>
      </c>
      <c r="G195" t="s">
        <v>8218</v>
      </c>
      <c r="H195" t="s">
        <v>8223</v>
      </c>
      <c r="I195" t="s">
        <v>8245</v>
      </c>
      <c r="J195">
        <v>1425704100</v>
      </c>
      <c r="K195" s="9">
        <v>42070.204861111109</v>
      </c>
      <c r="L195">
        <v>1424484717</v>
      </c>
      <c r="M195" s="9">
        <v>42056.091631944444</v>
      </c>
      <c r="N195" s="9"/>
      <c r="O195" s="18">
        <v>14</v>
      </c>
      <c r="P195" t="b">
        <v>0</v>
      </c>
      <c r="Q195">
        <v>20</v>
      </c>
      <c r="R195" s="14">
        <v>54.5</v>
      </c>
      <c r="S195" t="b">
        <v>1</v>
      </c>
      <c r="T195" t="s">
        <v>8275</v>
      </c>
      <c r="U195" t="s">
        <v>8276</v>
      </c>
    </row>
    <row r="196" spans="1:21" ht="59" customHeight="1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s="12">
        <v>1</v>
      </c>
      <c r="G196" t="s">
        <v>8218</v>
      </c>
      <c r="H196" t="s">
        <v>8223</v>
      </c>
      <c r="I196" t="s">
        <v>8245</v>
      </c>
      <c r="J196">
        <v>1408464000</v>
      </c>
      <c r="K196" s="9">
        <v>41870.666666666664</v>
      </c>
      <c r="L196">
        <v>1406831445</v>
      </c>
      <c r="M196" s="9">
        <v>41851.771354166667</v>
      </c>
      <c r="N196" s="9"/>
      <c r="O196" s="18">
        <v>19</v>
      </c>
      <c r="P196" t="b">
        <v>0</v>
      </c>
      <c r="Q196">
        <v>26</v>
      </c>
      <c r="R196" s="14">
        <v>302.31</v>
      </c>
      <c r="S196" t="b">
        <v>1</v>
      </c>
      <c r="T196" t="s">
        <v>8275</v>
      </c>
      <c r="U196" t="s">
        <v>8276</v>
      </c>
    </row>
    <row r="197" spans="1:21" ht="59" customHeight="1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s="12">
        <v>1</v>
      </c>
      <c r="G197" t="s">
        <v>8218</v>
      </c>
      <c r="H197" t="s">
        <v>8223</v>
      </c>
      <c r="I197" t="s">
        <v>8245</v>
      </c>
      <c r="J197">
        <v>1449973592</v>
      </c>
      <c r="K197" s="9">
        <v>42351.101759259254</v>
      </c>
      <c r="L197">
        <v>1447381592</v>
      </c>
      <c r="M197" s="9">
        <v>42321.101759259254</v>
      </c>
      <c r="N197" s="9"/>
      <c r="O197" s="18">
        <v>30</v>
      </c>
      <c r="P197" t="b">
        <v>0</v>
      </c>
      <c r="Q197">
        <v>3</v>
      </c>
      <c r="R197" s="14">
        <v>866.67</v>
      </c>
      <c r="S197" t="b">
        <v>1</v>
      </c>
      <c r="T197" t="s">
        <v>8275</v>
      </c>
      <c r="U197" t="s">
        <v>8276</v>
      </c>
    </row>
    <row r="198" spans="1:21" ht="59" customHeight="1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s="12">
        <v>2</v>
      </c>
      <c r="G198" t="s">
        <v>8218</v>
      </c>
      <c r="H198" t="s">
        <v>8223</v>
      </c>
      <c r="I198" t="s">
        <v>8245</v>
      </c>
      <c r="J198">
        <v>1431481037</v>
      </c>
      <c r="K198" s="9">
        <v>42137.067557870367</v>
      </c>
      <c r="L198">
        <v>1428889037</v>
      </c>
      <c r="M198" s="9">
        <v>42107.067557870367</v>
      </c>
      <c r="N198" s="9"/>
      <c r="O198" s="18">
        <v>30</v>
      </c>
      <c r="P198" t="b">
        <v>0</v>
      </c>
      <c r="Q198">
        <v>18</v>
      </c>
      <c r="R198" s="14">
        <v>61.39</v>
      </c>
      <c r="S198" t="b">
        <v>1</v>
      </c>
      <c r="T198" t="s">
        <v>8275</v>
      </c>
      <c r="U198" t="s">
        <v>8276</v>
      </c>
    </row>
    <row r="199" spans="1:21" ht="59" customHeight="1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s="12">
        <v>1</v>
      </c>
      <c r="G199" t="s">
        <v>8218</v>
      </c>
      <c r="H199" t="s">
        <v>8223</v>
      </c>
      <c r="I199" t="s">
        <v>8245</v>
      </c>
      <c r="J199">
        <v>1420088400</v>
      </c>
      <c r="K199" s="9">
        <v>42005.208333333328</v>
      </c>
      <c r="L199">
        <v>1416977259</v>
      </c>
      <c r="M199" s="9">
        <v>41969.199756944443</v>
      </c>
      <c r="N199" s="9"/>
      <c r="O199" s="18">
        <v>36</v>
      </c>
      <c r="P199" t="b">
        <v>0</v>
      </c>
      <c r="Q199">
        <v>23</v>
      </c>
      <c r="R199" s="14">
        <v>45.48</v>
      </c>
      <c r="S199" t="b">
        <v>1</v>
      </c>
      <c r="T199" t="s">
        <v>8275</v>
      </c>
      <c r="U199" t="s">
        <v>8276</v>
      </c>
    </row>
    <row r="200" spans="1:21" ht="59" customHeight="1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s="12">
        <v>1</v>
      </c>
      <c r="G200" t="s">
        <v>8218</v>
      </c>
      <c r="H200" t="s">
        <v>8223</v>
      </c>
      <c r="I200" t="s">
        <v>8245</v>
      </c>
      <c r="J200">
        <v>1481961600</v>
      </c>
      <c r="K200" s="9">
        <v>42721.333333333328</v>
      </c>
      <c r="L200">
        <v>1479283285</v>
      </c>
      <c r="M200" s="9">
        <v>42690.334317129629</v>
      </c>
      <c r="N200" s="9"/>
      <c r="O200" s="18">
        <v>31</v>
      </c>
      <c r="P200" t="b">
        <v>0</v>
      </c>
      <c r="Q200">
        <v>26</v>
      </c>
      <c r="R200" s="14">
        <v>67.92</v>
      </c>
      <c r="S200" t="b">
        <v>1</v>
      </c>
      <c r="T200" t="s">
        <v>8275</v>
      </c>
      <c r="U200" t="s">
        <v>8276</v>
      </c>
    </row>
    <row r="201" spans="1:21" ht="59" customHeight="1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s="12">
        <v>1</v>
      </c>
      <c r="G201" t="s">
        <v>8218</v>
      </c>
      <c r="H201" t="s">
        <v>8223</v>
      </c>
      <c r="I201" t="s">
        <v>8245</v>
      </c>
      <c r="J201">
        <v>1449089965</v>
      </c>
      <c r="K201" s="9">
        <v>42340.874594907407</v>
      </c>
      <c r="L201">
        <v>1446670765</v>
      </c>
      <c r="M201" s="9">
        <v>42312.874594907407</v>
      </c>
      <c r="N201" s="9"/>
      <c r="O201" s="18">
        <v>28</v>
      </c>
      <c r="P201" t="b">
        <v>0</v>
      </c>
      <c r="Q201">
        <v>9</v>
      </c>
      <c r="R201" s="14">
        <v>30.78</v>
      </c>
      <c r="S201" t="b">
        <v>1</v>
      </c>
      <c r="T201" t="s">
        <v>8275</v>
      </c>
      <c r="U201" t="s">
        <v>8276</v>
      </c>
    </row>
    <row r="202" spans="1:21" ht="59" customHeight="1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s="12">
        <v>1</v>
      </c>
      <c r="G202" t="s">
        <v>8218</v>
      </c>
      <c r="H202" t="s">
        <v>8223</v>
      </c>
      <c r="I202" t="s">
        <v>8245</v>
      </c>
      <c r="J202">
        <v>1408942740</v>
      </c>
      <c r="K202" s="9">
        <v>41876.207638888889</v>
      </c>
      <c r="L202">
        <v>1407157756</v>
      </c>
      <c r="M202" s="9">
        <v>41855.548101851848</v>
      </c>
      <c r="N202" s="9"/>
      <c r="O202" s="18">
        <v>21</v>
      </c>
      <c r="P202" t="b">
        <v>0</v>
      </c>
      <c r="Q202">
        <v>27</v>
      </c>
      <c r="R202" s="14">
        <v>38.33</v>
      </c>
      <c r="S202" t="b">
        <v>1</v>
      </c>
      <c r="T202" t="s">
        <v>8275</v>
      </c>
      <c r="U202" t="s">
        <v>8276</v>
      </c>
    </row>
    <row r="203" spans="1:21" ht="59" customHeight="1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s="12">
        <v>1</v>
      </c>
      <c r="G203" t="s">
        <v>8218</v>
      </c>
      <c r="H203" t="s">
        <v>8223</v>
      </c>
      <c r="I203" t="s">
        <v>8245</v>
      </c>
      <c r="J203">
        <v>1429976994</v>
      </c>
      <c r="K203" s="9">
        <v>42119.659652777773</v>
      </c>
      <c r="L203">
        <v>1424796594</v>
      </c>
      <c r="M203" s="9">
        <v>42059.701319444444</v>
      </c>
      <c r="N203" s="9"/>
      <c r="O203" s="18">
        <v>60</v>
      </c>
      <c r="P203" t="b">
        <v>0</v>
      </c>
      <c r="Q203">
        <v>19</v>
      </c>
      <c r="R203" s="14">
        <v>421.11</v>
      </c>
      <c r="S203" t="b">
        <v>1</v>
      </c>
      <c r="T203" t="s">
        <v>8275</v>
      </c>
      <c r="U203" t="s">
        <v>8276</v>
      </c>
    </row>
    <row r="204" spans="1:21" ht="59" customHeight="1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s="12">
        <v>1</v>
      </c>
      <c r="G204" t="s">
        <v>8218</v>
      </c>
      <c r="H204" t="s">
        <v>8223</v>
      </c>
      <c r="I204" t="s">
        <v>8245</v>
      </c>
      <c r="J204">
        <v>1417305178</v>
      </c>
      <c r="K204" s="9">
        <v>41972.995115740741</v>
      </c>
      <c r="L204">
        <v>1414277578</v>
      </c>
      <c r="M204" s="9">
        <v>41937.953449074077</v>
      </c>
      <c r="N204" s="9"/>
      <c r="O204" s="18">
        <v>35</v>
      </c>
      <c r="P204" t="b">
        <v>0</v>
      </c>
      <c r="Q204">
        <v>28</v>
      </c>
      <c r="R204" s="14">
        <v>111.89</v>
      </c>
      <c r="S204" t="b">
        <v>1</v>
      </c>
      <c r="T204" t="s">
        <v>8275</v>
      </c>
      <c r="U204" t="s">
        <v>8276</v>
      </c>
    </row>
    <row r="205" spans="1:21" ht="59" customHeight="1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s="12">
        <v>1</v>
      </c>
      <c r="G205" t="s">
        <v>8218</v>
      </c>
      <c r="H205" t="s">
        <v>8223</v>
      </c>
      <c r="I205" t="s">
        <v>8245</v>
      </c>
      <c r="J205">
        <v>1426044383</v>
      </c>
      <c r="K205" s="9">
        <v>42074.143321759257</v>
      </c>
      <c r="L205">
        <v>1423455983</v>
      </c>
      <c r="M205" s="9">
        <v>42044.184988425928</v>
      </c>
      <c r="N205" s="9"/>
      <c r="O205" s="18">
        <v>30</v>
      </c>
      <c r="P205" t="b">
        <v>0</v>
      </c>
      <c r="Q205">
        <v>48</v>
      </c>
      <c r="R205" s="14">
        <v>85.21</v>
      </c>
      <c r="S205" t="b">
        <v>1</v>
      </c>
      <c r="T205" t="s">
        <v>8275</v>
      </c>
      <c r="U205" t="s">
        <v>8276</v>
      </c>
    </row>
    <row r="206" spans="1:21" ht="59" customHeight="1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s="12">
        <v>1</v>
      </c>
      <c r="G206" t="s">
        <v>8218</v>
      </c>
      <c r="H206" t="s">
        <v>8223</v>
      </c>
      <c r="I206" t="s">
        <v>8245</v>
      </c>
      <c r="J206">
        <v>1466707620</v>
      </c>
      <c r="K206" s="9">
        <v>42544.782638888893</v>
      </c>
      <c r="L206">
        <v>1464979620</v>
      </c>
      <c r="M206" s="9">
        <v>42524.782638888893</v>
      </c>
      <c r="N206" s="9"/>
      <c r="O206" s="18">
        <v>20</v>
      </c>
      <c r="P206" t="b">
        <v>0</v>
      </c>
      <c r="Q206">
        <v>30</v>
      </c>
      <c r="R206" s="14">
        <v>65.17</v>
      </c>
      <c r="S206" t="b">
        <v>1</v>
      </c>
      <c r="T206" t="s">
        <v>8275</v>
      </c>
      <c r="U206" t="s">
        <v>8276</v>
      </c>
    </row>
    <row r="207" spans="1:21" ht="59" customHeight="1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s="12">
        <v>1</v>
      </c>
      <c r="G207" t="s">
        <v>8218</v>
      </c>
      <c r="H207" t="s">
        <v>8223</v>
      </c>
      <c r="I207" t="s">
        <v>8245</v>
      </c>
      <c r="J207">
        <v>1448074800</v>
      </c>
      <c r="K207" s="9">
        <v>42329.125</v>
      </c>
      <c r="L207">
        <v>1444874768</v>
      </c>
      <c r="M207" s="9">
        <v>42292.087592592594</v>
      </c>
      <c r="N207" s="9"/>
      <c r="O207" s="18">
        <v>37</v>
      </c>
      <c r="P207" t="b">
        <v>0</v>
      </c>
      <c r="Q207">
        <v>64</v>
      </c>
      <c r="R207" s="14">
        <v>93.76</v>
      </c>
      <c r="S207" t="b">
        <v>1</v>
      </c>
      <c r="T207" t="s">
        <v>8275</v>
      </c>
      <c r="U207" t="s">
        <v>8276</v>
      </c>
    </row>
    <row r="208" spans="1:21" ht="59" customHeight="1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s="12">
        <v>1</v>
      </c>
      <c r="G208" t="s">
        <v>8218</v>
      </c>
      <c r="H208" t="s">
        <v>8223</v>
      </c>
      <c r="I208" t="s">
        <v>8245</v>
      </c>
      <c r="J208">
        <v>1418244552</v>
      </c>
      <c r="K208" s="9">
        <v>41983.8675</v>
      </c>
      <c r="L208">
        <v>1415652552</v>
      </c>
      <c r="M208" s="9">
        <v>41953.8675</v>
      </c>
      <c r="N208" s="9"/>
      <c r="O208" s="18">
        <v>30</v>
      </c>
      <c r="P208" t="b">
        <v>0</v>
      </c>
      <c r="Q208">
        <v>15</v>
      </c>
      <c r="R208" s="14">
        <v>133.33000000000001</v>
      </c>
      <c r="S208" t="b">
        <v>1</v>
      </c>
      <c r="T208" t="s">
        <v>8275</v>
      </c>
      <c r="U208" t="s">
        <v>8276</v>
      </c>
    </row>
    <row r="209" spans="1:21" ht="59" customHeight="1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s="12">
        <v>1</v>
      </c>
      <c r="G209" t="s">
        <v>8218</v>
      </c>
      <c r="H209" t="s">
        <v>8223</v>
      </c>
      <c r="I209" t="s">
        <v>8245</v>
      </c>
      <c r="J209">
        <v>1417620506</v>
      </c>
      <c r="K209" s="9">
        <v>41976.644745370373</v>
      </c>
      <c r="L209">
        <v>1415028506</v>
      </c>
      <c r="M209" s="9">
        <v>41946.644745370373</v>
      </c>
      <c r="N209" s="9"/>
      <c r="O209" s="18">
        <v>30</v>
      </c>
      <c r="P209" t="b">
        <v>0</v>
      </c>
      <c r="Q209">
        <v>41</v>
      </c>
      <c r="R209" s="14">
        <v>51.22</v>
      </c>
      <c r="S209" t="b">
        <v>1</v>
      </c>
      <c r="T209" t="s">
        <v>8275</v>
      </c>
      <c r="U209" t="s">
        <v>8276</v>
      </c>
    </row>
    <row r="210" spans="1:21" ht="59" customHeight="1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s="12">
        <v>1</v>
      </c>
      <c r="G210" t="s">
        <v>8218</v>
      </c>
      <c r="H210" t="s">
        <v>8223</v>
      </c>
      <c r="I210" t="s">
        <v>8245</v>
      </c>
      <c r="J210">
        <v>1418581088</v>
      </c>
      <c r="K210" s="9">
        <v>41987.762592592597</v>
      </c>
      <c r="L210">
        <v>1415125088</v>
      </c>
      <c r="M210" s="9">
        <v>41947.762592592597</v>
      </c>
      <c r="N210" s="9"/>
      <c r="O210" s="18">
        <v>40</v>
      </c>
      <c r="P210" t="b">
        <v>0</v>
      </c>
      <c r="Q210">
        <v>35</v>
      </c>
      <c r="R210" s="14">
        <v>100.17</v>
      </c>
      <c r="S210" t="b">
        <v>1</v>
      </c>
      <c r="T210" t="s">
        <v>8275</v>
      </c>
      <c r="U210" t="s">
        <v>8276</v>
      </c>
    </row>
    <row r="211" spans="1:21" ht="59" customHeight="1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s="12">
        <v>1</v>
      </c>
      <c r="G211" t="s">
        <v>8218</v>
      </c>
      <c r="H211" t="s">
        <v>8223</v>
      </c>
      <c r="I211" t="s">
        <v>8245</v>
      </c>
      <c r="J211">
        <v>1464960682</v>
      </c>
      <c r="K211" s="9">
        <v>42524.563449074078</v>
      </c>
      <c r="L211">
        <v>1462368682</v>
      </c>
      <c r="M211" s="9">
        <v>42494.563449074078</v>
      </c>
      <c r="N211" s="9"/>
      <c r="O211" s="18">
        <v>30</v>
      </c>
      <c r="P211" t="b">
        <v>0</v>
      </c>
      <c r="Q211">
        <v>62</v>
      </c>
      <c r="R211" s="14">
        <v>184.68</v>
      </c>
      <c r="S211" t="b">
        <v>1</v>
      </c>
      <c r="T211" t="s">
        <v>8275</v>
      </c>
      <c r="U211" t="s">
        <v>8276</v>
      </c>
    </row>
    <row r="212" spans="1:21" ht="59" customHeight="1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s="12">
        <v>1</v>
      </c>
      <c r="G212" t="s">
        <v>8218</v>
      </c>
      <c r="H212" t="s">
        <v>8223</v>
      </c>
      <c r="I212" t="s">
        <v>8245</v>
      </c>
      <c r="J212">
        <v>1405017345</v>
      </c>
      <c r="K212" s="9">
        <v>41830.774826388893</v>
      </c>
      <c r="L212">
        <v>1403721345</v>
      </c>
      <c r="M212" s="9">
        <v>41815.774826388893</v>
      </c>
      <c r="N212" s="9"/>
      <c r="O212" s="18">
        <v>15</v>
      </c>
      <c r="P212" t="b">
        <v>0</v>
      </c>
      <c r="Q212">
        <v>22</v>
      </c>
      <c r="R212" s="14">
        <v>69.819999999999993</v>
      </c>
      <c r="S212" t="b">
        <v>1</v>
      </c>
      <c r="T212" t="s">
        <v>8275</v>
      </c>
      <c r="U212" t="s">
        <v>8276</v>
      </c>
    </row>
    <row r="213" spans="1:21" ht="59" customHeight="1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s="12">
        <v>2</v>
      </c>
      <c r="G213" t="s">
        <v>8218</v>
      </c>
      <c r="H213" t="s">
        <v>8223</v>
      </c>
      <c r="I213" t="s">
        <v>8245</v>
      </c>
      <c r="J213">
        <v>1407536880</v>
      </c>
      <c r="K213" s="9">
        <v>41859.936111111107</v>
      </c>
      <c r="L213">
        <v>1404997548</v>
      </c>
      <c r="M213" s="9">
        <v>41830.545694444445</v>
      </c>
      <c r="N213" s="9"/>
      <c r="O213" s="18">
        <v>29</v>
      </c>
      <c r="P213" t="b">
        <v>0</v>
      </c>
      <c r="Q213">
        <v>18</v>
      </c>
      <c r="R213" s="14">
        <v>61.94</v>
      </c>
      <c r="S213" t="b">
        <v>1</v>
      </c>
      <c r="T213" t="s">
        <v>8275</v>
      </c>
      <c r="U213" t="s">
        <v>8276</v>
      </c>
    </row>
    <row r="214" spans="1:21" ht="59" customHeight="1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s="12">
        <v>1</v>
      </c>
      <c r="G214" t="s">
        <v>8218</v>
      </c>
      <c r="H214" t="s">
        <v>8223</v>
      </c>
      <c r="I214" t="s">
        <v>8245</v>
      </c>
      <c r="J214">
        <v>1415234760</v>
      </c>
      <c r="K214" s="9">
        <v>41949.031944444447</v>
      </c>
      <c r="L214">
        <v>1413065230</v>
      </c>
      <c r="M214" s="9">
        <v>41923.921643518523</v>
      </c>
      <c r="N214" s="9"/>
      <c r="O214" s="18">
        <v>25</v>
      </c>
      <c r="P214" t="b">
        <v>0</v>
      </c>
      <c r="Q214">
        <v>44</v>
      </c>
      <c r="R214" s="14">
        <v>36.07</v>
      </c>
      <c r="S214" t="b">
        <v>1</v>
      </c>
      <c r="T214" t="s">
        <v>8275</v>
      </c>
      <c r="U214" t="s">
        <v>8276</v>
      </c>
    </row>
    <row r="215" spans="1:21" ht="59" customHeight="1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s="12">
        <v>1</v>
      </c>
      <c r="G215" t="s">
        <v>8218</v>
      </c>
      <c r="H215" t="s">
        <v>8223</v>
      </c>
      <c r="I215" t="s">
        <v>8245</v>
      </c>
      <c r="J215">
        <v>1401595140</v>
      </c>
      <c r="K215" s="9">
        <v>41791.165972222225</v>
      </c>
      <c r="L215">
        <v>1399286589</v>
      </c>
      <c r="M215" s="9">
        <v>41764.446631944447</v>
      </c>
      <c r="N215" s="9"/>
      <c r="O215" s="18">
        <v>27</v>
      </c>
      <c r="P215" t="b">
        <v>0</v>
      </c>
      <c r="Q215">
        <v>28</v>
      </c>
      <c r="R215" s="14">
        <v>55.89</v>
      </c>
      <c r="S215" t="b">
        <v>1</v>
      </c>
      <c r="T215" t="s">
        <v>8275</v>
      </c>
      <c r="U215" t="s">
        <v>8276</v>
      </c>
    </row>
    <row r="216" spans="1:21" ht="59" customHeight="1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s="12">
        <v>1</v>
      </c>
      <c r="G216" t="s">
        <v>8218</v>
      </c>
      <c r="H216" t="s">
        <v>8223</v>
      </c>
      <c r="I216" t="s">
        <v>8245</v>
      </c>
      <c r="J216">
        <v>1416589200</v>
      </c>
      <c r="K216" s="9">
        <v>41964.708333333328</v>
      </c>
      <c r="L216">
        <v>1414605776</v>
      </c>
      <c r="M216" s="9">
        <v>41941.752037037033</v>
      </c>
      <c r="N216" s="9"/>
      <c r="O216" s="18">
        <v>23</v>
      </c>
      <c r="P216" t="b">
        <v>0</v>
      </c>
      <c r="Q216">
        <v>65</v>
      </c>
      <c r="R216" s="14">
        <v>68.349999999999994</v>
      </c>
      <c r="S216" t="b">
        <v>1</v>
      </c>
      <c r="T216" t="s">
        <v>8275</v>
      </c>
      <c r="U216" t="s">
        <v>8276</v>
      </c>
    </row>
    <row r="217" spans="1:21" ht="59" customHeight="1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s="12">
        <v>1</v>
      </c>
      <c r="G217" t="s">
        <v>8218</v>
      </c>
      <c r="H217" t="s">
        <v>8223</v>
      </c>
      <c r="I217" t="s">
        <v>8245</v>
      </c>
      <c r="J217">
        <v>1409266414</v>
      </c>
      <c r="K217" s="9">
        <v>41879.953865740739</v>
      </c>
      <c r="L217">
        <v>1405378414</v>
      </c>
      <c r="M217" s="9">
        <v>41834.953865740739</v>
      </c>
      <c r="N217" s="9"/>
      <c r="O217" s="18">
        <v>45</v>
      </c>
      <c r="P217" t="b">
        <v>0</v>
      </c>
      <c r="Q217">
        <v>85</v>
      </c>
      <c r="R217" s="14">
        <v>118.13</v>
      </c>
      <c r="S217" t="b">
        <v>1</v>
      </c>
      <c r="T217" t="s">
        <v>8275</v>
      </c>
      <c r="U217" t="s">
        <v>8276</v>
      </c>
    </row>
    <row r="218" spans="1:21" ht="59" customHeight="1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s="12">
        <v>1</v>
      </c>
      <c r="G218" t="s">
        <v>8218</v>
      </c>
      <c r="H218" t="s">
        <v>8223</v>
      </c>
      <c r="I218" t="s">
        <v>8245</v>
      </c>
      <c r="J218">
        <v>1447295460</v>
      </c>
      <c r="K218" s="9">
        <v>42320.104861111111</v>
      </c>
      <c r="L218">
        <v>1444747843</v>
      </c>
      <c r="M218" s="9">
        <v>42290.61855324074</v>
      </c>
      <c r="N218" s="9"/>
      <c r="O218" s="18">
        <v>29</v>
      </c>
      <c r="P218" t="b">
        <v>0</v>
      </c>
      <c r="Q218">
        <v>165</v>
      </c>
      <c r="R218" s="14">
        <v>99.79</v>
      </c>
      <c r="S218" t="b">
        <v>1</v>
      </c>
      <c r="T218" t="s">
        <v>8275</v>
      </c>
      <c r="U218" t="s">
        <v>8276</v>
      </c>
    </row>
    <row r="219" spans="1:21" ht="59" customHeight="1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s="12">
        <v>1</v>
      </c>
      <c r="G219" t="s">
        <v>8218</v>
      </c>
      <c r="H219" t="s">
        <v>8223</v>
      </c>
      <c r="I219" t="s">
        <v>8245</v>
      </c>
      <c r="J219">
        <v>1434542702</v>
      </c>
      <c r="K219" s="9">
        <v>42172.503495370373</v>
      </c>
      <c r="L219">
        <v>1432814702</v>
      </c>
      <c r="M219" s="9">
        <v>42152.503495370373</v>
      </c>
      <c r="N219" s="9"/>
      <c r="O219" s="18">
        <v>20</v>
      </c>
      <c r="P219" t="b">
        <v>0</v>
      </c>
      <c r="Q219">
        <v>3</v>
      </c>
      <c r="R219" s="14">
        <v>203.33</v>
      </c>
      <c r="S219" t="b">
        <v>1</v>
      </c>
      <c r="T219" t="s">
        <v>8275</v>
      </c>
      <c r="U219" t="s">
        <v>8276</v>
      </c>
    </row>
    <row r="220" spans="1:21" ht="59" customHeight="1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s="12">
        <v>1</v>
      </c>
      <c r="G220" t="s">
        <v>8218</v>
      </c>
      <c r="H220" t="s">
        <v>8223</v>
      </c>
      <c r="I220" t="s">
        <v>8245</v>
      </c>
      <c r="J220">
        <v>1405511376</v>
      </c>
      <c r="K220" s="9">
        <v>41836.492777777778</v>
      </c>
      <c r="L220">
        <v>1401623376</v>
      </c>
      <c r="M220" s="9">
        <v>41791.492777777778</v>
      </c>
      <c r="N220" s="9"/>
      <c r="O220" s="18">
        <v>45</v>
      </c>
      <c r="P220" t="b">
        <v>0</v>
      </c>
      <c r="Q220">
        <v>91</v>
      </c>
      <c r="R220" s="14">
        <v>110.23</v>
      </c>
      <c r="S220" t="b">
        <v>1</v>
      </c>
      <c r="T220" t="s">
        <v>8275</v>
      </c>
      <c r="U220" t="s">
        <v>8276</v>
      </c>
    </row>
    <row r="221" spans="1:21" ht="59" customHeight="1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s="12">
        <v>2</v>
      </c>
      <c r="G221" t="s">
        <v>8218</v>
      </c>
      <c r="H221" t="s">
        <v>8223</v>
      </c>
      <c r="I221" t="s">
        <v>8245</v>
      </c>
      <c r="J221">
        <v>1405727304</v>
      </c>
      <c r="K221" s="9">
        <v>41838.991944444446</v>
      </c>
      <c r="L221">
        <v>1403135304</v>
      </c>
      <c r="M221" s="9">
        <v>41808.991944444446</v>
      </c>
      <c r="N221" s="9"/>
      <c r="O221" s="18">
        <v>30</v>
      </c>
      <c r="P221" t="b">
        <v>0</v>
      </c>
      <c r="Q221">
        <v>18</v>
      </c>
      <c r="R221" s="14">
        <v>58.61</v>
      </c>
      <c r="S221" t="b">
        <v>1</v>
      </c>
      <c r="T221" t="s">
        <v>8275</v>
      </c>
      <c r="U221" t="s">
        <v>8276</v>
      </c>
    </row>
    <row r="222" spans="1:21" ht="59" customHeight="1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s="12">
        <v>1</v>
      </c>
      <c r="G222" t="s">
        <v>8218</v>
      </c>
      <c r="H222" t="s">
        <v>8223</v>
      </c>
      <c r="I222" t="s">
        <v>8245</v>
      </c>
      <c r="J222">
        <v>1465196400</v>
      </c>
      <c r="K222" s="9">
        <v>42527.291666666672</v>
      </c>
      <c r="L222">
        <v>1462841990</v>
      </c>
      <c r="M222" s="9">
        <v>42500.041550925926</v>
      </c>
      <c r="N222" s="9"/>
      <c r="O222" s="18">
        <v>27</v>
      </c>
      <c r="P222" t="b">
        <v>0</v>
      </c>
      <c r="Q222">
        <v>40</v>
      </c>
      <c r="R222" s="14">
        <v>81.38</v>
      </c>
      <c r="S222" t="b">
        <v>1</v>
      </c>
      <c r="T222" t="s">
        <v>8275</v>
      </c>
      <c r="U222" t="s">
        <v>8276</v>
      </c>
    </row>
    <row r="223" spans="1:21" ht="59" customHeight="1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s="12">
        <v>1</v>
      </c>
      <c r="G223" t="s">
        <v>8218</v>
      </c>
      <c r="H223" t="s">
        <v>8223</v>
      </c>
      <c r="I223" t="s">
        <v>8245</v>
      </c>
      <c r="J223">
        <v>1444264372</v>
      </c>
      <c r="K223" s="9">
        <v>42285.022824074069</v>
      </c>
      <c r="L223">
        <v>1442536372</v>
      </c>
      <c r="M223" s="9">
        <v>42265.022824074069</v>
      </c>
      <c r="N223" s="9"/>
      <c r="O223" s="18">
        <v>20</v>
      </c>
      <c r="P223" t="b">
        <v>0</v>
      </c>
      <c r="Q223">
        <v>78</v>
      </c>
      <c r="R223" s="14">
        <v>199.17</v>
      </c>
      <c r="S223" t="b">
        <v>1</v>
      </c>
      <c r="T223" t="s">
        <v>8275</v>
      </c>
      <c r="U223" t="s">
        <v>8276</v>
      </c>
    </row>
    <row r="224" spans="1:21" ht="59" customHeight="1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s="12">
        <v>1</v>
      </c>
      <c r="G224" t="s">
        <v>8218</v>
      </c>
      <c r="H224" t="s">
        <v>8223</v>
      </c>
      <c r="I224" t="s">
        <v>8245</v>
      </c>
      <c r="J224">
        <v>1425099540</v>
      </c>
      <c r="K224" s="9">
        <v>42063.207638888889</v>
      </c>
      <c r="L224">
        <v>1424280938</v>
      </c>
      <c r="M224" s="9">
        <v>42053.733078703706</v>
      </c>
      <c r="N224" s="9"/>
      <c r="O224" s="18">
        <v>9</v>
      </c>
      <c r="P224" t="b">
        <v>0</v>
      </c>
      <c r="Q224">
        <v>14</v>
      </c>
      <c r="R224" s="14">
        <v>46.43</v>
      </c>
      <c r="S224" t="b">
        <v>1</v>
      </c>
      <c r="T224" t="s">
        <v>8275</v>
      </c>
      <c r="U224" t="s">
        <v>8276</v>
      </c>
    </row>
    <row r="225" spans="1:21" ht="59" customHeight="1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s="12">
        <v>1</v>
      </c>
      <c r="G225" t="s">
        <v>8218</v>
      </c>
      <c r="H225" t="s">
        <v>8223</v>
      </c>
      <c r="I225" t="s">
        <v>8245</v>
      </c>
      <c r="J225">
        <v>1480579140</v>
      </c>
      <c r="K225" s="9">
        <v>42705.332638888889</v>
      </c>
      <c r="L225">
        <v>1478030325</v>
      </c>
      <c r="M225" s="9">
        <v>42675.832465277781</v>
      </c>
      <c r="N225" s="9"/>
      <c r="O225" s="18">
        <v>30</v>
      </c>
      <c r="P225" t="b">
        <v>0</v>
      </c>
      <c r="Q225">
        <v>44</v>
      </c>
      <c r="R225" s="14">
        <v>70.569999999999993</v>
      </c>
      <c r="S225" t="b">
        <v>1</v>
      </c>
      <c r="T225" t="s">
        <v>8275</v>
      </c>
      <c r="U225" t="s">
        <v>8276</v>
      </c>
    </row>
    <row r="226" spans="1:21" ht="59" customHeight="1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s="12">
        <v>1</v>
      </c>
      <c r="G226" t="s">
        <v>8218</v>
      </c>
      <c r="H226" t="s">
        <v>8223</v>
      </c>
      <c r="I226" t="s">
        <v>8245</v>
      </c>
      <c r="J226">
        <v>1460935800</v>
      </c>
      <c r="K226" s="9">
        <v>42477.979166666672</v>
      </c>
      <c r="L226">
        <v>1459999656</v>
      </c>
      <c r="M226" s="9">
        <v>42467.144166666665</v>
      </c>
      <c r="N226" s="9"/>
      <c r="O226" s="18">
        <v>11</v>
      </c>
      <c r="P226" t="b">
        <v>0</v>
      </c>
      <c r="Q226">
        <v>9</v>
      </c>
      <c r="R226" s="14">
        <v>22.22</v>
      </c>
      <c r="S226" t="b">
        <v>1</v>
      </c>
      <c r="T226" t="s">
        <v>8275</v>
      </c>
      <c r="U226" t="s">
        <v>8276</v>
      </c>
    </row>
    <row r="227" spans="1:21" ht="59" customHeight="1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s="12">
        <v>1</v>
      </c>
      <c r="G227" t="s">
        <v>8218</v>
      </c>
      <c r="H227" t="s">
        <v>8223</v>
      </c>
      <c r="I227" t="s">
        <v>8245</v>
      </c>
      <c r="J227">
        <v>1414284180</v>
      </c>
      <c r="K227" s="9">
        <v>41938.029861111107</v>
      </c>
      <c r="L227">
        <v>1410558948</v>
      </c>
      <c r="M227" s="9">
        <v>41894.91375</v>
      </c>
      <c r="N227" s="9"/>
      <c r="O227" s="18">
        <v>43</v>
      </c>
      <c r="P227" t="b">
        <v>0</v>
      </c>
      <c r="Q227">
        <v>45</v>
      </c>
      <c r="R227" s="14">
        <v>37.78</v>
      </c>
      <c r="S227" t="b">
        <v>1</v>
      </c>
      <c r="T227" t="s">
        <v>8275</v>
      </c>
      <c r="U227" t="s">
        <v>8276</v>
      </c>
    </row>
    <row r="228" spans="1:21" ht="59" customHeight="1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s="12">
        <v>1</v>
      </c>
      <c r="G228" t="s">
        <v>8218</v>
      </c>
      <c r="H228" t="s">
        <v>8223</v>
      </c>
      <c r="I228" t="s">
        <v>8245</v>
      </c>
      <c r="J228">
        <v>1400875307</v>
      </c>
      <c r="K228" s="9">
        <v>41782.83457175926</v>
      </c>
      <c r="L228">
        <v>1398283307</v>
      </c>
      <c r="M228" s="9">
        <v>41752.83457175926</v>
      </c>
      <c r="N228" s="9"/>
      <c r="O228" s="18">
        <v>30</v>
      </c>
      <c r="P228" t="b">
        <v>0</v>
      </c>
      <c r="Q228">
        <v>56</v>
      </c>
      <c r="R228" s="14">
        <v>72.05</v>
      </c>
      <c r="S228" t="b">
        <v>1</v>
      </c>
      <c r="T228" t="s">
        <v>8275</v>
      </c>
      <c r="U228" t="s">
        <v>8276</v>
      </c>
    </row>
    <row r="229" spans="1:21" ht="59" customHeight="1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s="12">
        <v>1</v>
      </c>
      <c r="G229" t="s">
        <v>8218</v>
      </c>
      <c r="H229" t="s">
        <v>8223</v>
      </c>
      <c r="I229" t="s">
        <v>8245</v>
      </c>
      <c r="J229">
        <v>1425495563</v>
      </c>
      <c r="K229" s="9">
        <v>42067.791238425925</v>
      </c>
      <c r="L229">
        <v>1422903563</v>
      </c>
      <c r="M229" s="9">
        <v>42037.791238425925</v>
      </c>
      <c r="N229" s="9"/>
      <c r="O229" s="18">
        <v>30</v>
      </c>
      <c r="P229" t="b">
        <v>0</v>
      </c>
      <c r="Q229">
        <v>98</v>
      </c>
      <c r="R229" s="14">
        <v>103.21</v>
      </c>
      <c r="S229" t="b">
        <v>1</v>
      </c>
      <c r="T229" t="s">
        <v>8275</v>
      </c>
      <c r="U229" t="s">
        <v>8276</v>
      </c>
    </row>
    <row r="230" spans="1:21" ht="59" customHeight="1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s="12">
        <v>1</v>
      </c>
      <c r="G230" t="s">
        <v>8218</v>
      </c>
      <c r="H230" t="s">
        <v>8223</v>
      </c>
      <c r="I230" t="s">
        <v>8245</v>
      </c>
      <c r="J230">
        <v>1429912341</v>
      </c>
      <c r="K230" s="9">
        <v>42118.911354166667</v>
      </c>
      <c r="L230">
        <v>1427320341</v>
      </c>
      <c r="M230" s="9">
        <v>42088.911354166667</v>
      </c>
      <c r="N230" s="9"/>
      <c r="O230" s="18">
        <v>30</v>
      </c>
      <c r="P230" t="b">
        <v>0</v>
      </c>
      <c r="Q230">
        <v>10</v>
      </c>
      <c r="R230" s="14">
        <v>35</v>
      </c>
      <c r="S230" t="b">
        <v>1</v>
      </c>
      <c r="T230" t="s">
        <v>8275</v>
      </c>
      <c r="U230" t="s">
        <v>8276</v>
      </c>
    </row>
    <row r="231" spans="1:21" ht="59" customHeight="1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s="12">
        <v>1</v>
      </c>
      <c r="G231" t="s">
        <v>8218</v>
      </c>
      <c r="H231" t="s">
        <v>8223</v>
      </c>
      <c r="I231" t="s">
        <v>8245</v>
      </c>
      <c r="J231">
        <v>1423119540</v>
      </c>
      <c r="K231" s="9">
        <v>42040.290972222225</v>
      </c>
      <c r="L231">
        <v>1421252084</v>
      </c>
      <c r="M231" s="9">
        <v>42018.676898148144</v>
      </c>
      <c r="N231" s="9"/>
      <c r="O231" s="18">
        <v>22</v>
      </c>
      <c r="P231" t="b">
        <v>0</v>
      </c>
      <c r="Q231">
        <v>76</v>
      </c>
      <c r="R231" s="14">
        <v>81.78</v>
      </c>
      <c r="S231" t="b">
        <v>1</v>
      </c>
      <c r="T231" t="s">
        <v>8275</v>
      </c>
      <c r="U231" t="s">
        <v>8276</v>
      </c>
    </row>
    <row r="232" spans="1:21" ht="59" customHeight="1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s="12">
        <v>1</v>
      </c>
      <c r="G232" t="s">
        <v>8218</v>
      </c>
      <c r="H232" t="s">
        <v>8223</v>
      </c>
      <c r="I232" t="s">
        <v>8245</v>
      </c>
      <c r="J232">
        <v>1412434136</v>
      </c>
      <c r="K232" s="9">
        <v>41916.617314814815</v>
      </c>
      <c r="L232">
        <v>1409669336</v>
      </c>
      <c r="M232" s="9">
        <v>41884.617314814815</v>
      </c>
      <c r="N232" s="9"/>
      <c r="O232" s="18">
        <v>32</v>
      </c>
      <c r="P232" t="b">
        <v>0</v>
      </c>
      <c r="Q232">
        <v>104</v>
      </c>
      <c r="R232" s="14">
        <v>297.02999999999997</v>
      </c>
      <c r="S232" t="b">
        <v>1</v>
      </c>
      <c r="T232" t="s">
        <v>8275</v>
      </c>
      <c r="U232" t="s">
        <v>8276</v>
      </c>
    </row>
    <row r="233" spans="1:21" ht="59" customHeight="1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s="12">
        <v>1</v>
      </c>
      <c r="G233" t="s">
        <v>8218</v>
      </c>
      <c r="H233" t="s">
        <v>8223</v>
      </c>
      <c r="I233" t="s">
        <v>8245</v>
      </c>
      <c r="J233">
        <v>1411264800</v>
      </c>
      <c r="K233" s="9">
        <v>41903.083333333336</v>
      </c>
      <c r="L233">
        <v>1409620903</v>
      </c>
      <c r="M233" s="9">
        <v>41884.056747685187</v>
      </c>
      <c r="N233" s="9"/>
      <c r="O233" s="18">
        <v>19</v>
      </c>
      <c r="P233" t="b">
        <v>0</v>
      </c>
      <c r="Q233">
        <v>87</v>
      </c>
      <c r="R233" s="14">
        <v>46.61</v>
      </c>
      <c r="S233" t="b">
        <v>1</v>
      </c>
      <c r="T233" t="s">
        <v>8275</v>
      </c>
      <c r="U233" t="s">
        <v>8276</v>
      </c>
    </row>
    <row r="234" spans="1:21" ht="59" customHeight="1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s="12">
        <v>1</v>
      </c>
      <c r="G234" t="s">
        <v>8218</v>
      </c>
      <c r="H234" t="s">
        <v>8223</v>
      </c>
      <c r="I234" t="s">
        <v>8245</v>
      </c>
      <c r="J234">
        <v>1408383153</v>
      </c>
      <c r="K234" s="9">
        <v>41869.730937500004</v>
      </c>
      <c r="L234">
        <v>1405791153</v>
      </c>
      <c r="M234" s="9">
        <v>41839.730937500004</v>
      </c>
      <c r="N234" s="9"/>
      <c r="O234" s="18">
        <v>30</v>
      </c>
      <c r="P234" t="b">
        <v>0</v>
      </c>
      <c r="Q234">
        <v>21</v>
      </c>
      <c r="R234" s="14">
        <v>95.24</v>
      </c>
      <c r="S234" t="b">
        <v>1</v>
      </c>
      <c r="T234" t="s">
        <v>8275</v>
      </c>
      <c r="U234" t="s">
        <v>8276</v>
      </c>
    </row>
    <row r="235" spans="1:21" ht="59" customHeight="1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s="12">
        <v>1</v>
      </c>
      <c r="G235" t="s">
        <v>8218</v>
      </c>
      <c r="H235" t="s">
        <v>8223</v>
      </c>
      <c r="I235" t="s">
        <v>8245</v>
      </c>
      <c r="J235">
        <v>1454709600</v>
      </c>
      <c r="K235" s="9">
        <v>42405.916666666672</v>
      </c>
      <c r="L235">
        <v>1452520614</v>
      </c>
      <c r="M235" s="9">
        <v>42380.581180555557</v>
      </c>
      <c r="N235" s="9"/>
      <c r="O235" s="18">
        <v>25</v>
      </c>
      <c r="P235" t="b">
        <v>0</v>
      </c>
      <c r="Q235">
        <v>42</v>
      </c>
      <c r="R235" s="14">
        <v>52.21</v>
      </c>
      <c r="S235" t="b">
        <v>1</v>
      </c>
      <c r="T235" t="s">
        <v>8275</v>
      </c>
      <c r="U235" t="s">
        <v>8276</v>
      </c>
    </row>
    <row r="236" spans="1:21" ht="59" customHeight="1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s="12">
        <v>1</v>
      </c>
      <c r="G236" t="s">
        <v>8218</v>
      </c>
      <c r="H236" t="s">
        <v>8223</v>
      </c>
      <c r="I236" t="s">
        <v>8245</v>
      </c>
      <c r="J236">
        <v>1402974000</v>
      </c>
      <c r="K236" s="9">
        <v>41807.125</v>
      </c>
      <c r="L236">
        <v>1400290255</v>
      </c>
      <c r="M236" s="9">
        <v>41776.06313657407</v>
      </c>
      <c r="N236" s="9"/>
      <c r="O236" s="18">
        <v>31</v>
      </c>
      <c r="P236" t="b">
        <v>0</v>
      </c>
      <c r="Q236">
        <v>71</v>
      </c>
      <c r="R236" s="14">
        <v>134.15</v>
      </c>
      <c r="S236" t="b">
        <v>1</v>
      </c>
      <c r="T236" t="s">
        <v>8275</v>
      </c>
      <c r="U236" t="s">
        <v>8276</v>
      </c>
    </row>
    <row r="237" spans="1:21" ht="59" customHeight="1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s="12">
        <v>1</v>
      </c>
      <c r="G237" t="s">
        <v>8218</v>
      </c>
      <c r="H237" t="s">
        <v>8223</v>
      </c>
      <c r="I237" t="s">
        <v>8245</v>
      </c>
      <c r="J237">
        <v>1404983269</v>
      </c>
      <c r="K237" s="9">
        <v>41830.380428240736</v>
      </c>
      <c r="L237">
        <v>1402391269</v>
      </c>
      <c r="M237" s="9">
        <v>41800.380428240736</v>
      </c>
      <c r="N237" s="9"/>
      <c r="O237" s="18">
        <v>30</v>
      </c>
      <c r="P237" t="b">
        <v>0</v>
      </c>
      <c r="Q237">
        <v>168</v>
      </c>
      <c r="R237" s="14">
        <v>62.83</v>
      </c>
      <c r="S237" t="b">
        <v>1</v>
      </c>
      <c r="T237" t="s">
        <v>8275</v>
      </c>
      <c r="U237" t="s">
        <v>8276</v>
      </c>
    </row>
    <row r="238" spans="1:21" ht="59" customHeight="1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s="12">
        <v>1</v>
      </c>
      <c r="G238" t="s">
        <v>8218</v>
      </c>
      <c r="H238" t="s">
        <v>8223</v>
      </c>
      <c r="I238" t="s">
        <v>8245</v>
      </c>
      <c r="J238">
        <v>1470538800</v>
      </c>
      <c r="K238" s="9">
        <v>42589.125</v>
      </c>
      <c r="L238">
        <v>1469112493</v>
      </c>
      <c r="M238" s="9">
        <v>42572.61681712963</v>
      </c>
      <c r="N238" s="9"/>
      <c r="O238" s="18">
        <v>17</v>
      </c>
      <c r="P238" t="b">
        <v>0</v>
      </c>
      <c r="Q238">
        <v>19</v>
      </c>
      <c r="R238" s="14">
        <v>58.95</v>
      </c>
      <c r="S238" t="b">
        <v>1</v>
      </c>
      <c r="T238" t="s">
        <v>8275</v>
      </c>
      <c r="U238" t="s">
        <v>8276</v>
      </c>
    </row>
    <row r="239" spans="1:21" ht="59" customHeight="1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s="12">
        <v>1</v>
      </c>
      <c r="G239" t="s">
        <v>8218</v>
      </c>
      <c r="H239" t="s">
        <v>8223</v>
      </c>
      <c r="I239" t="s">
        <v>8245</v>
      </c>
      <c r="J239">
        <v>1408638480</v>
      </c>
      <c r="K239" s="9">
        <v>41872.686111111107</v>
      </c>
      <c r="L239">
        <v>1406811593</v>
      </c>
      <c r="M239" s="9">
        <v>41851.541585648149</v>
      </c>
      <c r="N239" s="9"/>
      <c r="O239" s="18">
        <v>21</v>
      </c>
      <c r="P239" t="b">
        <v>0</v>
      </c>
      <c r="Q239">
        <v>37</v>
      </c>
      <c r="R239" s="14">
        <v>143.11000000000001</v>
      </c>
      <c r="S239" t="b">
        <v>1</v>
      </c>
      <c r="T239" t="s">
        <v>8275</v>
      </c>
      <c r="U239" t="s">
        <v>8276</v>
      </c>
    </row>
    <row r="240" spans="1:21" ht="59" customHeight="1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s="12">
        <v>1</v>
      </c>
      <c r="G240" t="s">
        <v>8218</v>
      </c>
      <c r="H240" t="s">
        <v>8223</v>
      </c>
      <c r="I240" t="s">
        <v>8245</v>
      </c>
      <c r="J240">
        <v>1440003820</v>
      </c>
      <c r="K240" s="9">
        <v>42235.710879629631</v>
      </c>
      <c r="L240">
        <v>1437411820</v>
      </c>
      <c r="M240" s="9">
        <v>42205.710879629631</v>
      </c>
      <c r="N240" s="9"/>
      <c r="O240" s="18">
        <v>30</v>
      </c>
      <c r="P240" t="b">
        <v>0</v>
      </c>
      <c r="Q240">
        <v>36</v>
      </c>
      <c r="R240" s="14">
        <v>84.17</v>
      </c>
      <c r="S240" t="b">
        <v>1</v>
      </c>
      <c r="T240" t="s">
        <v>8275</v>
      </c>
      <c r="U240" t="s">
        <v>8276</v>
      </c>
    </row>
    <row r="241" spans="1:21" ht="59" customHeight="1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s="12">
        <v>1</v>
      </c>
      <c r="G241" t="s">
        <v>8218</v>
      </c>
      <c r="H241" t="s">
        <v>8223</v>
      </c>
      <c r="I241" t="s">
        <v>8245</v>
      </c>
      <c r="J241">
        <v>1453179540</v>
      </c>
      <c r="K241" s="9">
        <v>42388.207638888889</v>
      </c>
      <c r="L241">
        <v>1452030730</v>
      </c>
      <c r="M241" s="9">
        <v>42374.911226851851</v>
      </c>
      <c r="N241" s="9"/>
      <c r="O241" s="18">
        <v>13</v>
      </c>
      <c r="P241" t="b">
        <v>0</v>
      </c>
      <c r="Q241">
        <v>18</v>
      </c>
      <c r="R241" s="14">
        <v>89.79</v>
      </c>
      <c r="S241" t="b">
        <v>1</v>
      </c>
      <c r="T241" t="s">
        <v>8275</v>
      </c>
      <c r="U241" t="s">
        <v>8276</v>
      </c>
    </row>
    <row r="242" spans="1:21" ht="59" customHeight="1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s="12">
        <v>1</v>
      </c>
      <c r="G242" t="s">
        <v>8218</v>
      </c>
      <c r="H242" t="s">
        <v>8223</v>
      </c>
      <c r="I242" t="s">
        <v>8245</v>
      </c>
      <c r="J242">
        <v>1405095300</v>
      </c>
      <c r="K242" s="9">
        <v>41831.677083333336</v>
      </c>
      <c r="L242">
        <v>1403146628</v>
      </c>
      <c r="M242" s="9">
        <v>41809.12300925926</v>
      </c>
      <c r="N242" s="9"/>
      <c r="O242" s="18">
        <v>23</v>
      </c>
      <c r="P242" t="b">
        <v>0</v>
      </c>
      <c r="Q242">
        <v>82</v>
      </c>
      <c r="R242" s="14">
        <v>64.16</v>
      </c>
      <c r="S242" t="b">
        <v>1</v>
      </c>
      <c r="T242" t="s">
        <v>8275</v>
      </c>
      <c r="U242" t="s">
        <v>8276</v>
      </c>
    </row>
    <row r="243" spans="1:21" ht="59" customHeight="1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s="12">
        <v>1</v>
      </c>
      <c r="G243" t="s">
        <v>8218</v>
      </c>
      <c r="H243" t="s">
        <v>8223</v>
      </c>
      <c r="I243" t="s">
        <v>8245</v>
      </c>
      <c r="J243">
        <v>1447445820</v>
      </c>
      <c r="K243" s="9">
        <v>42321.845138888893</v>
      </c>
      <c r="L243">
        <v>1445077121</v>
      </c>
      <c r="M243" s="9">
        <v>42294.429641203707</v>
      </c>
      <c r="N243" s="9"/>
      <c r="O243" s="18">
        <v>27</v>
      </c>
      <c r="P243" t="b">
        <v>0</v>
      </c>
      <c r="Q243">
        <v>43</v>
      </c>
      <c r="R243" s="14">
        <v>59.65</v>
      </c>
      <c r="S243" t="b">
        <v>1</v>
      </c>
      <c r="T243" t="s">
        <v>8275</v>
      </c>
      <c r="U243" t="s">
        <v>8276</v>
      </c>
    </row>
    <row r="244" spans="1:21" ht="59" customHeight="1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s="12">
        <v>1</v>
      </c>
      <c r="G244" t="s">
        <v>8218</v>
      </c>
      <c r="H244" t="s">
        <v>8223</v>
      </c>
      <c r="I244" t="s">
        <v>8245</v>
      </c>
      <c r="J244">
        <v>1433016672</v>
      </c>
      <c r="K244" s="9">
        <v>42154.841111111113</v>
      </c>
      <c r="L244">
        <v>1430424672</v>
      </c>
      <c r="M244" s="9">
        <v>42124.841111111113</v>
      </c>
      <c r="N244" s="9"/>
      <c r="O244" s="18">
        <v>30</v>
      </c>
      <c r="P244" t="b">
        <v>0</v>
      </c>
      <c r="Q244">
        <v>8</v>
      </c>
      <c r="R244" s="14">
        <v>31.25</v>
      </c>
      <c r="S244" t="b">
        <v>1</v>
      </c>
      <c r="T244" t="s">
        <v>8275</v>
      </c>
      <c r="U244" t="s">
        <v>8276</v>
      </c>
    </row>
    <row r="245" spans="1:21" ht="59" customHeight="1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s="12">
        <v>2</v>
      </c>
      <c r="G245" t="s">
        <v>8218</v>
      </c>
      <c r="H245" t="s">
        <v>8223</v>
      </c>
      <c r="I245" t="s">
        <v>8245</v>
      </c>
      <c r="J245">
        <v>1410266146</v>
      </c>
      <c r="K245" s="9">
        <v>41891.524837962963</v>
      </c>
      <c r="L245">
        <v>1407674146</v>
      </c>
      <c r="M245" s="9">
        <v>41861.524837962963</v>
      </c>
      <c r="N245" s="9"/>
      <c r="O245" s="18">
        <v>30</v>
      </c>
      <c r="P245" t="b">
        <v>0</v>
      </c>
      <c r="Q245">
        <v>45</v>
      </c>
      <c r="R245" s="14">
        <v>41.22</v>
      </c>
      <c r="S245" t="b">
        <v>1</v>
      </c>
      <c r="T245" t="s">
        <v>8275</v>
      </c>
      <c r="U245" t="s">
        <v>8276</v>
      </c>
    </row>
    <row r="246" spans="1:21" ht="59" customHeight="1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s="12">
        <v>1</v>
      </c>
      <c r="G246" t="s">
        <v>8218</v>
      </c>
      <c r="H246" t="s">
        <v>8223</v>
      </c>
      <c r="I246" t="s">
        <v>8245</v>
      </c>
      <c r="J246">
        <v>1458332412</v>
      </c>
      <c r="K246" s="9">
        <v>42447.847361111111</v>
      </c>
      <c r="L246">
        <v>1454448012</v>
      </c>
      <c r="M246" s="9">
        <v>42402.889027777783</v>
      </c>
      <c r="N246" s="9"/>
      <c r="O246" s="18">
        <v>45</v>
      </c>
      <c r="P246" t="b">
        <v>0</v>
      </c>
      <c r="Q246">
        <v>14</v>
      </c>
      <c r="R246" s="14">
        <v>77</v>
      </c>
      <c r="S246" t="b">
        <v>1</v>
      </c>
      <c r="T246" t="s">
        <v>8275</v>
      </c>
      <c r="U246" t="s">
        <v>8276</v>
      </c>
    </row>
    <row r="247" spans="1:21" ht="59" customHeight="1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s="12">
        <v>1</v>
      </c>
      <c r="G247" t="s">
        <v>8218</v>
      </c>
      <c r="H247" t="s">
        <v>8223</v>
      </c>
      <c r="I247" t="s">
        <v>8245</v>
      </c>
      <c r="J247">
        <v>1418784689</v>
      </c>
      <c r="K247" s="9">
        <v>41990.119085648148</v>
      </c>
      <c r="L247">
        <v>1416192689</v>
      </c>
      <c r="M247" s="9">
        <v>41960.119085648148</v>
      </c>
      <c r="N247" s="9"/>
      <c r="O247" s="18">
        <v>30</v>
      </c>
      <c r="P247" t="b">
        <v>0</v>
      </c>
      <c r="Q247">
        <v>45</v>
      </c>
      <c r="R247" s="14">
        <v>51.22</v>
      </c>
      <c r="S247" t="b">
        <v>1</v>
      </c>
      <c r="T247" t="s">
        <v>8275</v>
      </c>
      <c r="U247" t="s">
        <v>8276</v>
      </c>
    </row>
    <row r="248" spans="1:21" ht="59" customHeight="1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s="12">
        <v>2</v>
      </c>
      <c r="G248" t="s">
        <v>8218</v>
      </c>
      <c r="H248" t="s">
        <v>8223</v>
      </c>
      <c r="I248" t="s">
        <v>8245</v>
      </c>
      <c r="J248">
        <v>1468036800</v>
      </c>
      <c r="K248" s="9">
        <v>42560.166666666672</v>
      </c>
      <c r="L248">
        <v>1465607738</v>
      </c>
      <c r="M248" s="9">
        <v>42532.052523148144</v>
      </c>
      <c r="N248" s="9"/>
      <c r="O248" s="18">
        <v>28</v>
      </c>
      <c r="P248" t="b">
        <v>0</v>
      </c>
      <c r="Q248">
        <v>20</v>
      </c>
      <c r="R248" s="14">
        <v>68.25</v>
      </c>
      <c r="S248" t="b">
        <v>1</v>
      </c>
      <c r="T248" t="s">
        <v>8275</v>
      </c>
      <c r="U248" t="s">
        <v>8276</v>
      </c>
    </row>
    <row r="249" spans="1:21" ht="59" customHeight="1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s="12">
        <v>1</v>
      </c>
      <c r="G249" t="s">
        <v>8218</v>
      </c>
      <c r="H249" t="s">
        <v>8223</v>
      </c>
      <c r="I249" t="s">
        <v>8245</v>
      </c>
      <c r="J249">
        <v>1429636927</v>
      </c>
      <c r="K249" s="9">
        <v>42115.723692129628</v>
      </c>
      <c r="L249">
        <v>1427304127</v>
      </c>
      <c r="M249" s="9">
        <v>42088.723692129628</v>
      </c>
      <c r="N249" s="9"/>
      <c r="O249" s="18">
        <v>27</v>
      </c>
      <c r="P249" t="b">
        <v>0</v>
      </c>
      <c r="Q249">
        <v>16</v>
      </c>
      <c r="R249" s="14">
        <v>41.13</v>
      </c>
      <c r="S249" t="b">
        <v>1</v>
      </c>
      <c r="T249" t="s">
        <v>8275</v>
      </c>
      <c r="U249" t="s">
        <v>8276</v>
      </c>
    </row>
    <row r="250" spans="1:21" ht="59" customHeight="1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s="12">
        <v>2</v>
      </c>
      <c r="G250" t="s">
        <v>8218</v>
      </c>
      <c r="H250" t="s">
        <v>8223</v>
      </c>
      <c r="I250" t="s">
        <v>8245</v>
      </c>
      <c r="J250">
        <v>1406087940</v>
      </c>
      <c r="K250" s="9">
        <v>41843.165972222225</v>
      </c>
      <c r="L250">
        <v>1404141626</v>
      </c>
      <c r="M250" s="9">
        <v>41820.639189814814</v>
      </c>
      <c r="N250" s="9"/>
      <c r="O250" s="18">
        <v>23</v>
      </c>
      <c r="P250" t="b">
        <v>0</v>
      </c>
      <c r="Q250">
        <v>37</v>
      </c>
      <c r="R250" s="14">
        <v>41.41</v>
      </c>
      <c r="S250" t="b">
        <v>1</v>
      </c>
      <c r="T250" t="s">
        <v>8275</v>
      </c>
      <c r="U250" t="s">
        <v>8276</v>
      </c>
    </row>
    <row r="251" spans="1:21" ht="59" customHeight="1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s="12">
        <v>1</v>
      </c>
      <c r="G251" t="s">
        <v>8218</v>
      </c>
      <c r="H251" t="s">
        <v>8223</v>
      </c>
      <c r="I251" t="s">
        <v>8245</v>
      </c>
      <c r="J251">
        <v>1476381627</v>
      </c>
      <c r="K251" s="9">
        <v>42656.7503125</v>
      </c>
      <c r="L251">
        <v>1473789627</v>
      </c>
      <c r="M251" s="9">
        <v>42626.7503125</v>
      </c>
      <c r="N251" s="9"/>
      <c r="O251" s="18">
        <v>30</v>
      </c>
      <c r="P251" t="b">
        <v>0</v>
      </c>
      <c r="Q251">
        <v>69</v>
      </c>
      <c r="R251" s="14">
        <v>145.87</v>
      </c>
      <c r="S251" t="b">
        <v>1</v>
      </c>
      <c r="T251" t="s">
        <v>8275</v>
      </c>
      <c r="U251" t="s">
        <v>8276</v>
      </c>
    </row>
    <row r="252" spans="1:21" ht="59" customHeight="1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s="12">
        <v>2</v>
      </c>
      <c r="G252" t="s">
        <v>8218</v>
      </c>
      <c r="H252" t="s">
        <v>8223</v>
      </c>
      <c r="I252" t="s">
        <v>8245</v>
      </c>
      <c r="J252">
        <v>1406876340</v>
      </c>
      <c r="K252" s="9">
        <v>41852.290972222225</v>
      </c>
      <c r="L252">
        <v>1404190567</v>
      </c>
      <c r="M252" s="9">
        <v>41821.205636574072</v>
      </c>
      <c r="N252" s="9"/>
      <c r="O252" s="18">
        <v>31</v>
      </c>
      <c r="P252" t="b">
        <v>0</v>
      </c>
      <c r="Q252">
        <v>16</v>
      </c>
      <c r="R252" s="14">
        <v>358.69</v>
      </c>
      <c r="S252" t="b">
        <v>1</v>
      </c>
      <c r="T252" t="s">
        <v>8275</v>
      </c>
      <c r="U252" t="s">
        <v>8276</v>
      </c>
    </row>
    <row r="253" spans="1:21" ht="59" customHeight="1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s="12">
        <v>1</v>
      </c>
      <c r="G253" t="s">
        <v>8218</v>
      </c>
      <c r="H253" t="s">
        <v>8223</v>
      </c>
      <c r="I253" t="s">
        <v>8245</v>
      </c>
      <c r="J253">
        <v>1423720740</v>
      </c>
      <c r="K253" s="9">
        <v>42047.249305555553</v>
      </c>
      <c r="L253">
        <v>1421081857</v>
      </c>
      <c r="M253" s="9">
        <v>42016.706678240742</v>
      </c>
      <c r="N253" s="9"/>
      <c r="O253" s="18">
        <v>31</v>
      </c>
      <c r="P253" t="b">
        <v>0</v>
      </c>
      <c r="Q253">
        <v>55</v>
      </c>
      <c r="R253" s="14">
        <v>50.98</v>
      </c>
      <c r="S253" t="b">
        <v>1</v>
      </c>
      <c r="T253" t="s">
        <v>8275</v>
      </c>
      <c r="U253" t="s">
        <v>8276</v>
      </c>
    </row>
    <row r="254" spans="1:21" ht="59" customHeight="1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s="12">
        <v>1</v>
      </c>
      <c r="G254" t="s">
        <v>8218</v>
      </c>
      <c r="H254" t="s">
        <v>8223</v>
      </c>
      <c r="I254" t="s">
        <v>8245</v>
      </c>
      <c r="J254">
        <v>1422937620</v>
      </c>
      <c r="K254" s="9">
        <v>42038.185416666667</v>
      </c>
      <c r="L254">
        <v>1420606303</v>
      </c>
      <c r="M254" s="9">
        <v>42011.202581018515</v>
      </c>
      <c r="N254" s="9"/>
      <c r="O254" s="18">
        <v>27</v>
      </c>
      <c r="P254" t="b">
        <v>0</v>
      </c>
      <c r="Q254">
        <v>27</v>
      </c>
      <c r="R254" s="14">
        <v>45.04</v>
      </c>
      <c r="S254" t="b">
        <v>1</v>
      </c>
      <c r="T254" t="s">
        <v>8275</v>
      </c>
      <c r="U254" t="s">
        <v>8276</v>
      </c>
    </row>
    <row r="255" spans="1:21" ht="59" customHeight="1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s="12">
        <v>1</v>
      </c>
      <c r="G255" t="s">
        <v>8218</v>
      </c>
      <c r="H255" t="s">
        <v>8223</v>
      </c>
      <c r="I255" t="s">
        <v>8245</v>
      </c>
      <c r="J255">
        <v>1477710000</v>
      </c>
      <c r="K255" s="9">
        <v>42672.125</v>
      </c>
      <c r="L255">
        <v>1475248279</v>
      </c>
      <c r="M255" s="9">
        <v>42643.632858796293</v>
      </c>
      <c r="N255" s="9"/>
      <c r="O255" s="18">
        <v>28</v>
      </c>
      <c r="P255" t="b">
        <v>0</v>
      </c>
      <c r="Q255">
        <v>12</v>
      </c>
      <c r="R255" s="14">
        <v>57.92</v>
      </c>
      <c r="S255" t="b">
        <v>1</v>
      </c>
      <c r="T255" t="s">
        <v>8275</v>
      </c>
      <c r="U255" t="s">
        <v>8276</v>
      </c>
    </row>
    <row r="256" spans="1:21" ht="59" customHeight="1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s="12">
        <v>2</v>
      </c>
      <c r="G256" t="s">
        <v>8218</v>
      </c>
      <c r="H256" t="s">
        <v>8223</v>
      </c>
      <c r="I256" t="s">
        <v>8245</v>
      </c>
      <c r="J256">
        <v>1436551200</v>
      </c>
      <c r="K256" s="9">
        <v>42195.75</v>
      </c>
      <c r="L256">
        <v>1435181628</v>
      </c>
      <c r="M256" s="9">
        <v>42179.898472222223</v>
      </c>
      <c r="N256" s="9"/>
      <c r="O256" s="18">
        <v>16</v>
      </c>
      <c r="P256" t="b">
        <v>0</v>
      </c>
      <c r="Q256">
        <v>17</v>
      </c>
      <c r="R256" s="14">
        <v>29.71</v>
      </c>
      <c r="S256" t="b">
        <v>1</v>
      </c>
      <c r="T256" t="s">
        <v>8275</v>
      </c>
      <c r="U256" t="s">
        <v>8276</v>
      </c>
    </row>
    <row r="257" spans="1:21" ht="59" customHeight="1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s="12">
        <v>1</v>
      </c>
      <c r="G257" t="s">
        <v>8218</v>
      </c>
      <c r="H257" t="s">
        <v>8223</v>
      </c>
      <c r="I257" t="s">
        <v>8245</v>
      </c>
      <c r="J257">
        <v>1471921637</v>
      </c>
      <c r="K257" s="9">
        <v>42605.130057870367</v>
      </c>
      <c r="L257">
        <v>1469329637</v>
      </c>
      <c r="M257" s="9">
        <v>42575.130057870367</v>
      </c>
      <c r="N257" s="9"/>
      <c r="O257" s="18">
        <v>30</v>
      </c>
      <c r="P257" t="b">
        <v>0</v>
      </c>
      <c r="Q257">
        <v>93</v>
      </c>
      <c r="R257" s="14">
        <v>55.01</v>
      </c>
      <c r="S257" t="b">
        <v>1</v>
      </c>
      <c r="T257" t="s">
        <v>8275</v>
      </c>
      <c r="U257" t="s">
        <v>8276</v>
      </c>
    </row>
    <row r="258" spans="1:21" ht="59" customHeight="1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s="12">
        <v>1</v>
      </c>
      <c r="G258" t="s">
        <v>8218</v>
      </c>
      <c r="H258" t="s">
        <v>8223</v>
      </c>
      <c r="I258" t="s">
        <v>8245</v>
      </c>
      <c r="J258">
        <v>1461108450</v>
      </c>
      <c r="K258" s="9">
        <v>42479.977430555555</v>
      </c>
      <c r="L258">
        <v>1455928050</v>
      </c>
      <c r="M258" s="9">
        <v>42420.019097222219</v>
      </c>
      <c r="N258" s="9"/>
      <c r="O258" s="18">
        <v>60</v>
      </c>
      <c r="P258" t="b">
        <v>0</v>
      </c>
      <c r="Q258">
        <v>61</v>
      </c>
      <c r="R258" s="14">
        <v>72.95</v>
      </c>
      <c r="S258" t="b">
        <v>1</v>
      </c>
      <c r="T258" t="s">
        <v>8275</v>
      </c>
      <c r="U258" t="s">
        <v>8276</v>
      </c>
    </row>
    <row r="259" spans="1:21" ht="59" customHeight="1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s="12">
        <v>1</v>
      </c>
      <c r="G259" t="s">
        <v>8218</v>
      </c>
      <c r="H259" t="s">
        <v>8223</v>
      </c>
      <c r="I259" t="s">
        <v>8245</v>
      </c>
      <c r="J259">
        <v>1426864032</v>
      </c>
      <c r="K259" s="9">
        <v>42083.630000000005</v>
      </c>
      <c r="L259">
        <v>1424275632</v>
      </c>
      <c r="M259" s="9">
        <v>42053.671666666662</v>
      </c>
      <c r="N259" s="9"/>
      <c r="O259" s="18">
        <v>30</v>
      </c>
      <c r="P259" t="b">
        <v>0</v>
      </c>
      <c r="Q259">
        <v>47</v>
      </c>
      <c r="R259" s="14">
        <v>64.47</v>
      </c>
      <c r="S259" t="b">
        <v>1</v>
      </c>
      <c r="T259" t="s">
        <v>8275</v>
      </c>
      <c r="U259" t="s">
        <v>8276</v>
      </c>
    </row>
    <row r="260" spans="1:21" ht="59" customHeight="1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s="12">
        <v>1</v>
      </c>
      <c r="G260" t="s">
        <v>8218</v>
      </c>
      <c r="H260" t="s">
        <v>8223</v>
      </c>
      <c r="I260" t="s">
        <v>8245</v>
      </c>
      <c r="J260">
        <v>1474426800</v>
      </c>
      <c r="K260" s="9">
        <v>42634.125</v>
      </c>
      <c r="L260">
        <v>1471976529</v>
      </c>
      <c r="M260" s="9">
        <v>42605.765381944446</v>
      </c>
      <c r="N260" s="9"/>
      <c r="O260" s="18">
        <v>28</v>
      </c>
      <c r="P260" t="b">
        <v>0</v>
      </c>
      <c r="Q260">
        <v>17</v>
      </c>
      <c r="R260" s="14">
        <v>716.35</v>
      </c>
      <c r="S260" t="b">
        <v>1</v>
      </c>
      <c r="T260" t="s">
        <v>8275</v>
      </c>
      <c r="U260" t="s">
        <v>8276</v>
      </c>
    </row>
    <row r="261" spans="1:21" ht="59" customHeight="1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s="12">
        <v>1</v>
      </c>
      <c r="G261" t="s">
        <v>8218</v>
      </c>
      <c r="H261" t="s">
        <v>8223</v>
      </c>
      <c r="I261" t="s">
        <v>8245</v>
      </c>
      <c r="J261">
        <v>1461857045</v>
      </c>
      <c r="K261" s="9">
        <v>42488.641724537039</v>
      </c>
      <c r="L261">
        <v>1459265045</v>
      </c>
      <c r="M261" s="9">
        <v>42458.641724537039</v>
      </c>
      <c r="N261" s="9"/>
      <c r="O261" s="18">
        <v>30</v>
      </c>
      <c r="P261" t="b">
        <v>0</v>
      </c>
      <c r="Q261">
        <v>63</v>
      </c>
      <c r="R261" s="14">
        <v>50.4</v>
      </c>
      <c r="S261" t="b">
        <v>1</v>
      </c>
      <c r="T261" t="s">
        <v>8275</v>
      </c>
      <c r="U261" t="s">
        <v>8276</v>
      </c>
    </row>
    <row r="262" spans="1:21" ht="59" customHeight="1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s="12">
        <v>2</v>
      </c>
      <c r="G262" t="s">
        <v>8218</v>
      </c>
      <c r="H262" t="s">
        <v>8223</v>
      </c>
      <c r="I262" t="s">
        <v>8245</v>
      </c>
      <c r="J262">
        <v>1468618680</v>
      </c>
      <c r="K262" s="9">
        <v>42566.901388888888</v>
      </c>
      <c r="L262">
        <v>1465345902</v>
      </c>
      <c r="M262" s="9">
        <v>42529.022013888884</v>
      </c>
      <c r="N262" s="9"/>
      <c r="O262" s="18">
        <v>38</v>
      </c>
      <c r="P262" t="b">
        <v>0</v>
      </c>
      <c r="Q262">
        <v>9</v>
      </c>
      <c r="R262" s="14">
        <v>41.67</v>
      </c>
      <c r="S262" t="b">
        <v>1</v>
      </c>
      <c r="T262" t="s">
        <v>8275</v>
      </c>
      <c r="U262" t="s">
        <v>8276</v>
      </c>
    </row>
    <row r="263" spans="1:21" ht="59" customHeight="1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s="12">
        <v>1</v>
      </c>
      <c r="G263" t="s">
        <v>8218</v>
      </c>
      <c r="H263" t="s">
        <v>8223</v>
      </c>
      <c r="I263" t="s">
        <v>8245</v>
      </c>
      <c r="J263">
        <v>1415253540</v>
      </c>
      <c r="K263" s="9">
        <v>41949.249305555553</v>
      </c>
      <c r="L263">
        <v>1413432331</v>
      </c>
      <c r="M263" s="9">
        <v>41928.170497685183</v>
      </c>
      <c r="N263" s="9"/>
      <c r="O263" s="18">
        <v>21</v>
      </c>
      <c r="P263" t="b">
        <v>0</v>
      </c>
      <c r="Q263">
        <v>23</v>
      </c>
      <c r="R263" s="14">
        <v>88.74</v>
      </c>
      <c r="S263" t="b">
        <v>1</v>
      </c>
      <c r="T263" t="s">
        <v>8275</v>
      </c>
      <c r="U263" t="s">
        <v>8276</v>
      </c>
    </row>
    <row r="264" spans="1:21" ht="59" customHeight="1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s="12">
        <v>1</v>
      </c>
      <c r="G264" t="s">
        <v>8218</v>
      </c>
      <c r="H264" t="s">
        <v>8223</v>
      </c>
      <c r="I264" t="s">
        <v>8245</v>
      </c>
      <c r="J264">
        <v>1426883220</v>
      </c>
      <c r="K264" s="9">
        <v>42083.852083333331</v>
      </c>
      <c r="L264">
        <v>1425067296</v>
      </c>
      <c r="M264" s="9">
        <v>42062.834444444445</v>
      </c>
      <c r="N264" s="9"/>
      <c r="O264" s="18">
        <v>21</v>
      </c>
      <c r="P264" t="b">
        <v>0</v>
      </c>
      <c r="Q264">
        <v>33</v>
      </c>
      <c r="R264" s="14">
        <v>148.47999999999999</v>
      </c>
      <c r="S264" t="b">
        <v>1</v>
      </c>
      <c r="T264" t="s">
        <v>8275</v>
      </c>
      <c r="U264" t="s">
        <v>8276</v>
      </c>
    </row>
    <row r="265" spans="1:21" ht="59" customHeight="1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s="12">
        <v>1</v>
      </c>
      <c r="G265" t="s">
        <v>8218</v>
      </c>
      <c r="H265" t="s">
        <v>8223</v>
      </c>
      <c r="I265" t="s">
        <v>8245</v>
      </c>
      <c r="J265">
        <v>1414378800</v>
      </c>
      <c r="K265" s="9">
        <v>41939.125</v>
      </c>
      <c r="L265">
        <v>1412836990</v>
      </c>
      <c r="M265" s="9">
        <v>41921.279976851853</v>
      </c>
      <c r="N265" s="9"/>
      <c r="O265" s="18">
        <v>18</v>
      </c>
      <c r="P265" t="b">
        <v>0</v>
      </c>
      <c r="Q265">
        <v>6</v>
      </c>
      <c r="R265" s="14">
        <v>52</v>
      </c>
      <c r="S265" t="b">
        <v>1</v>
      </c>
      <c r="T265" t="s">
        <v>8275</v>
      </c>
      <c r="U265" t="s">
        <v>8276</v>
      </c>
    </row>
    <row r="266" spans="1:21" ht="59" customHeight="1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s="12">
        <v>1</v>
      </c>
      <c r="G266" t="s">
        <v>8218</v>
      </c>
      <c r="H266" t="s">
        <v>8223</v>
      </c>
      <c r="I266" t="s">
        <v>8245</v>
      </c>
      <c r="J266">
        <v>1431831600</v>
      </c>
      <c r="K266" s="9">
        <v>42141.125</v>
      </c>
      <c r="L266">
        <v>1430761243</v>
      </c>
      <c r="M266" s="9">
        <v>42128.736608796295</v>
      </c>
      <c r="N266" s="9"/>
      <c r="O266" s="18">
        <v>12</v>
      </c>
      <c r="P266" t="b">
        <v>0</v>
      </c>
      <c r="Q266">
        <v>39</v>
      </c>
      <c r="R266" s="14">
        <v>53.23</v>
      </c>
      <c r="S266" t="b">
        <v>1</v>
      </c>
      <c r="T266" t="s">
        <v>8275</v>
      </c>
      <c r="U266" t="s">
        <v>8276</v>
      </c>
    </row>
    <row r="267" spans="1:21" ht="59" customHeight="1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s="12">
        <v>1</v>
      </c>
      <c r="G267" t="s">
        <v>8218</v>
      </c>
      <c r="H267" t="s">
        <v>8223</v>
      </c>
      <c r="I267" t="s">
        <v>8245</v>
      </c>
      <c r="J267">
        <v>1426539600</v>
      </c>
      <c r="K267" s="9">
        <v>42079.875</v>
      </c>
      <c r="L267">
        <v>1424296822</v>
      </c>
      <c r="M267" s="9">
        <v>42053.916921296295</v>
      </c>
      <c r="N267" s="9"/>
      <c r="O267" s="18">
        <v>26</v>
      </c>
      <c r="P267" t="b">
        <v>0</v>
      </c>
      <c r="Q267">
        <v>57</v>
      </c>
      <c r="R267" s="14">
        <v>39.6</v>
      </c>
      <c r="S267" t="b">
        <v>1</v>
      </c>
      <c r="T267" t="s">
        <v>8275</v>
      </c>
      <c r="U267" t="s">
        <v>8276</v>
      </c>
    </row>
    <row r="268" spans="1:21" ht="59" customHeight="1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s="12">
        <v>1</v>
      </c>
      <c r="G268" t="s">
        <v>8218</v>
      </c>
      <c r="H268" t="s">
        <v>8223</v>
      </c>
      <c r="I268" t="s">
        <v>8245</v>
      </c>
      <c r="J268">
        <v>1436562000</v>
      </c>
      <c r="K268" s="9">
        <v>42195.875</v>
      </c>
      <c r="L268">
        <v>1434440227</v>
      </c>
      <c r="M268" s="9">
        <v>42171.317442129628</v>
      </c>
      <c r="N268" s="9"/>
      <c r="O268" s="18">
        <v>25</v>
      </c>
      <c r="P268" t="b">
        <v>0</v>
      </c>
      <c r="Q268">
        <v>13</v>
      </c>
      <c r="R268" s="14">
        <v>164.62</v>
      </c>
      <c r="S268" t="b">
        <v>1</v>
      </c>
      <c r="T268" t="s">
        <v>8275</v>
      </c>
      <c r="U268" t="s">
        <v>8276</v>
      </c>
    </row>
    <row r="269" spans="1:21" ht="59" customHeight="1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s="12">
        <v>2</v>
      </c>
      <c r="G269" t="s">
        <v>8218</v>
      </c>
      <c r="H269" t="s">
        <v>8223</v>
      </c>
      <c r="I269" t="s">
        <v>8245</v>
      </c>
      <c r="J269">
        <v>1404403381</v>
      </c>
      <c r="K269" s="9">
        <v>41823.668761574074</v>
      </c>
      <c r="L269">
        <v>1401811381</v>
      </c>
      <c r="M269" s="9">
        <v>41793.668761574074</v>
      </c>
      <c r="N269" s="9"/>
      <c r="O269" s="18">
        <v>30</v>
      </c>
      <c r="P269" t="b">
        <v>0</v>
      </c>
      <c r="Q269">
        <v>133</v>
      </c>
      <c r="R269" s="14">
        <v>40.29</v>
      </c>
      <c r="S269" t="b">
        <v>1</v>
      </c>
      <c r="T269" t="s">
        <v>8275</v>
      </c>
      <c r="U269" t="s">
        <v>8276</v>
      </c>
    </row>
    <row r="270" spans="1:21" ht="59" customHeight="1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s="12">
        <v>1</v>
      </c>
      <c r="G270" t="s">
        <v>8218</v>
      </c>
      <c r="H270" t="s">
        <v>8223</v>
      </c>
      <c r="I270" t="s">
        <v>8245</v>
      </c>
      <c r="J270">
        <v>1466014499</v>
      </c>
      <c r="K270" s="9">
        <v>42536.760405092587</v>
      </c>
      <c r="L270">
        <v>1463422499</v>
      </c>
      <c r="M270" s="9">
        <v>42506.760405092587</v>
      </c>
      <c r="N270" s="9"/>
      <c r="O270" s="18">
        <v>30</v>
      </c>
      <c r="P270" t="b">
        <v>0</v>
      </c>
      <c r="Q270">
        <v>44</v>
      </c>
      <c r="R270" s="14">
        <v>64.91</v>
      </c>
      <c r="S270" t="b">
        <v>1</v>
      </c>
      <c r="T270" t="s">
        <v>8275</v>
      </c>
      <c r="U270" t="s">
        <v>8276</v>
      </c>
    </row>
    <row r="271" spans="1:21" ht="59" customHeight="1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s="12">
        <v>1</v>
      </c>
      <c r="G271" t="s">
        <v>8218</v>
      </c>
      <c r="H271" t="s">
        <v>8223</v>
      </c>
      <c r="I271" t="s">
        <v>8245</v>
      </c>
      <c r="J271">
        <v>1454431080</v>
      </c>
      <c r="K271" s="9">
        <v>42402.693055555559</v>
      </c>
      <c r="L271">
        <v>1451839080</v>
      </c>
      <c r="M271" s="9">
        <v>42372.693055555559</v>
      </c>
      <c r="N271" s="9"/>
      <c r="O271" s="18">
        <v>30</v>
      </c>
      <c r="P271" t="b">
        <v>0</v>
      </c>
      <c r="Q271">
        <v>30</v>
      </c>
      <c r="R271" s="14">
        <v>55.33</v>
      </c>
      <c r="S271" t="b">
        <v>1</v>
      </c>
      <c r="T271" t="s">
        <v>8275</v>
      </c>
      <c r="U271" t="s">
        <v>8276</v>
      </c>
    </row>
    <row r="272" spans="1:21" ht="59" customHeight="1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s="12">
        <v>2</v>
      </c>
      <c r="G272" t="s">
        <v>8218</v>
      </c>
      <c r="H272" t="s">
        <v>8223</v>
      </c>
      <c r="I272" t="s">
        <v>8245</v>
      </c>
      <c r="J272">
        <v>1433314740</v>
      </c>
      <c r="K272" s="9">
        <v>42158.290972222225</v>
      </c>
      <c r="L272">
        <v>1430600401</v>
      </c>
      <c r="M272" s="9">
        <v>42126.87501157407</v>
      </c>
      <c r="N272" s="9"/>
      <c r="O272" s="18">
        <v>31</v>
      </c>
      <c r="P272" t="b">
        <v>0</v>
      </c>
      <c r="Q272">
        <v>56</v>
      </c>
      <c r="R272" s="14">
        <v>83.14</v>
      </c>
      <c r="S272" t="b">
        <v>1</v>
      </c>
      <c r="T272" t="s">
        <v>8275</v>
      </c>
      <c r="U272" t="s">
        <v>8276</v>
      </c>
    </row>
    <row r="273" spans="1:21" ht="59" customHeight="1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s="12">
        <v>1</v>
      </c>
      <c r="G273" t="s">
        <v>8218</v>
      </c>
      <c r="H273" t="s">
        <v>8223</v>
      </c>
      <c r="I273" t="s">
        <v>8245</v>
      </c>
      <c r="J273">
        <v>1429286400</v>
      </c>
      <c r="K273" s="9">
        <v>42111.666666666672</v>
      </c>
      <c r="L273">
        <v>1427221560</v>
      </c>
      <c r="M273" s="9">
        <v>42087.768055555556</v>
      </c>
      <c r="N273" s="9"/>
      <c r="O273" s="18">
        <v>24</v>
      </c>
      <c r="P273" t="b">
        <v>0</v>
      </c>
      <c r="Q273">
        <v>29</v>
      </c>
      <c r="R273" s="14">
        <v>125.38</v>
      </c>
      <c r="S273" t="b">
        <v>1</v>
      </c>
      <c r="T273" t="s">
        <v>8275</v>
      </c>
      <c r="U273" t="s">
        <v>8276</v>
      </c>
    </row>
    <row r="274" spans="1:21" ht="59" customHeight="1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s="12">
        <v>1</v>
      </c>
      <c r="G274" t="s">
        <v>8218</v>
      </c>
      <c r="H274" t="s">
        <v>8223</v>
      </c>
      <c r="I274" t="s">
        <v>8245</v>
      </c>
      <c r="J274">
        <v>1460574924</v>
      </c>
      <c r="K274" s="9">
        <v>42473.802361111113</v>
      </c>
      <c r="L274">
        <v>1457982924</v>
      </c>
      <c r="M274" s="9">
        <v>42443.802361111113</v>
      </c>
      <c r="N274" s="9"/>
      <c r="O274" s="18">
        <v>30</v>
      </c>
      <c r="P274" t="b">
        <v>0</v>
      </c>
      <c r="Q274">
        <v>27</v>
      </c>
      <c r="R274" s="14">
        <v>47.22</v>
      </c>
      <c r="S274" t="b">
        <v>1</v>
      </c>
      <c r="T274" t="s">
        <v>8275</v>
      </c>
      <c r="U274" t="s">
        <v>8276</v>
      </c>
    </row>
    <row r="275" spans="1:21" ht="59" customHeight="1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s="12">
        <v>2</v>
      </c>
      <c r="G275" t="s">
        <v>8218</v>
      </c>
      <c r="H275" t="s">
        <v>8223</v>
      </c>
      <c r="I275" t="s">
        <v>8245</v>
      </c>
      <c r="J275">
        <v>1431928784</v>
      </c>
      <c r="K275" s="9">
        <v>42142.249814814815</v>
      </c>
      <c r="L275">
        <v>1430114384</v>
      </c>
      <c r="M275" s="9">
        <v>42121.249814814815</v>
      </c>
      <c r="N275" s="9"/>
      <c r="O275" s="18">
        <v>21</v>
      </c>
      <c r="P275" t="b">
        <v>0</v>
      </c>
      <c r="Q275">
        <v>10</v>
      </c>
      <c r="R275" s="14">
        <v>79.099999999999994</v>
      </c>
      <c r="S275" t="b">
        <v>1</v>
      </c>
      <c r="T275" t="s">
        <v>8275</v>
      </c>
      <c r="U275" t="s">
        <v>8276</v>
      </c>
    </row>
    <row r="276" spans="1:21" ht="59" customHeight="1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s="12">
        <v>1</v>
      </c>
      <c r="G276" t="s">
        <v>8218</v>
      </c>
      <c r="H276" t="s">
        <v>8223</v>
      </c>
      <c r="I276" t="s">
        <v>8245</v>
      </c>
      <c r="J276">
        <v>1445818397</v>
      </c>
      <c r="K276" s="9">
        <v>42303.009224537032</v>
      </c>
      <c r="L276">
        <v>1442794397</v>
      </c>
      <c r="M276" s="9">
        <v>42268.009224537032</v>
      </c>
      <c r="N276" s="9"/>
      <c r="O276" s="18">
        <v>35</v>
      </c>
      <c r="P276" t="b">
        <v>0</v>
      </c>
      <c r="Q276">
        <v>35</v>
      </c>
      <c r="R276" s="14">
        <v>114.29</v>
      </c>
      <c r="S276" t="b">
        <v>1</v>
      </c>
      <c r="T276" t="s">
        <v>8275</v>
      </c>
      <c r="U276" t="s">
        <v>8276</v>
      </c>
    </row>
    <row r="277" spans="1:21" ht="59" customHeight="1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s="12">
        <v>1</v>
      </c>
      <c r="G277" t="s">
        <v>8218</v>
      </c>
      <c r="H277" t="s">
        <v>8223</v>
      </c>
      <c r="I277" t="s">
        <v>8245</v>
      </c>
      <c r="J277">
        <v>1408252260</v>
      </c>
      <c r="K277" s="9">
        <v>41868.21597222222</v>
      </c>
      <c r="L277">
        <v>1406580436</v>
      </c>
      <c r="M277" s="9">
        <v>41848.866157407407</v>
      </c>
      <c r="N277" s="9"/>
      <c r="O277" s="18">
        <v>19</v>
      </c>
      <c r="P277" t="b">
        <v>0</v>
      </c>
      <c r="Q277">
        <v>29</v>
      </c>
      <c r="R277" s="14">
        <v>51.72</v>
      </c>
      <c r="S277" t="b">
        <v>1</v>
      </c>
      <c r="T277" t="s">
        <v>8275</v>
      </c>
      <c r="U277" t="s">
        <v>8276</v>
      </c>
    </row>
    <row r="278" spans="1:21" ht="59" customHeight="1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s="12">
        <v>1</v>
      </c>
      <c r="G278" t="s">
        <v>8218</v>
      </c>
      <c r="H278" t="s">
        <v>8223</v>
      </c>
      <c r="I278" t="s">
        <v>8245</v>
      </c>
      <c r="J278">
        <v>1480140000</v>
      </c>
      <c r="K278" s="9">
        <v>42700.25</v>
      </c>
      <c r="L278">
        <v>1479186575</v>
      </c>
      <c r="M278" s="9">
        <v>42689.214988425927</v>
      </c>
      <c r="N278" s="9"/>
      <c r="O278" s="18">
        <v>11</v>
      </c>
      <c r="P278" t="b">
        <v>0</v>
      </c>
      <c r="Q278">
        <v>13</v>
      </c>
      <c r="R278" s="14">
        <v>30.77</v>
      </c>
      <c r="S278" t="b">
        <v>1</v>
      </c>
      <c r="T278" t="s">
        <v>8275</v>
      </c>
      <c r="U278" t="s">
        <v>8276</v>
      </c>
    </row>
    <row r="279" spans="1:21" ht="59" customHeight="1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s="12">
        <v>1</v>
      </c>
      <c r="G279" t="s">
        <v>8218</v>
      </c>
      <c r="H279" t="s">
        <v>8223</v>
      </c>
      <c r="I279" t="s">
        <v>8245</v>
      </c>
      <c r="J279">
        <v>1473625166</v>
      </c>
      <c r="K279" s="9">
        <v>42624.846828703703</v>
      </c>
      <c r="L279">
        <v>1470169166</v>
      </c>
      <c r="M279" s="9">
        <v>42584.846828703703</v>
      </c>
      <c r="N279" s="9"/>
      <c r="O279" s="18">
        <v>40</v>
      </c>
      <c r="P279" t="b">
        <v>0</v>
      </c>
      <c r="Q279">
        <v>78</v>
      </c>
      <c r="R279" s="14">
        <v>47.85</v>
      </c>
      <c r="S279" t="b">
        <v>1</v>
      </c>
      <c r="T279" t="s">
        <v>8275</v>
      </c>
      <c r="U279" t="s">
        <v>8276</v>
      </c>
    </row>
    <row r="280" spans="1:21" ht="59" customHeight="1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s="12">
        <v>1</v>
      </c>
      <c r="G280" t="s">
        <v>8218</v>
      </c>
      <c r="H280" t="s">
        <v>8223</v>
      </c>
      <c r="I280" t="s">
        <v>8245</v>
      </c>
      <c r="J280">
        <v>1464904800</v>
      </c>
      <c r="K280" s="9">
        <v>42523.916666666672</v>
      </c>
      <c r="L280">
        <v>1463852904</v>
      </c>
      <c r="M280" s="9">
        <v>42511.741944444446</v>
      </c>
      <c r="N280" s="9"/>
      <c r="O280" s="18">
        <v>12</v>
      </c>
      <c r="P280" t="b">
        <v>0</v>
      </c>
      <c r="Q280">
        <v>49</v>
      </c>
      <c r="R280" s="14">
        <v>34.409999999999997</v>
      </c>
      <c r="S280" t="b">
        <v>1</v>
      </c>
      <c r="T280" t="s">
        <v>8275</v>
      </c>
      <c r="U280" t="s">
        <v>8276</v>
      </c>
    </row>
    <row r="281" spans="1:21" ht="59" customHeight="1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s="12">
        <v>1</v>
      </c>
      <c r="G281" t="s">
        <v>8218</v>
      </c>
      <c r="H281" t="s">
        <v>8223</v>
      </c>
      <c r="I281" t="s">
        <v>8245</v>
      </c>
      <c r="J281">
        <v>1435733940</v>
      </c>
      <c r="K281" s="9">
        <v>42186.290972222225</v>
      </c>
      <c r="L281">
        <v>1431046325</v>
      </c>
      <c r="M281" s="9">
        <v>42132.036168981482</v>
      </c>
      <c r="N281" s="9"/>
      <c r="O281" s="18">
        <v>54</v>
      </c>
      <c r="P281" t="b">
        <v>0</v>
      </c>
      <c r="Q281">
        <v>35</v>
      </c>
      <c r="R281" s="14">
        <v>60.29</v>
      </c>
      <c r="S281" t="b">
        <v>1</v>
      </c>
      <c r="T281" t="s">
        <v>8275</v>
      </c>
      <c r="U281" t="s">
        <v>8276</v>
      </c>
    </row>
    <row r="282" spans="1:21" ht="59" customHeight="1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s="12">
        <v>1</v>
      </c>
      <c r="G282" t="s">
        <v>8218</v>
      </c>
      <c r="H282" t="s">
        <v>8223</v>
      </c>
      <c r="I282" t="s">
        <v>8245</v>
      </c>
      <c r="J282">
        <v>1457326740</v>
      </c>
      <c r="K282" s="9">
        <v>42436.207638888889</v>
      </c>
      <c r="L282">
        <v>1455919438</v>
      </c>
      <c r="M282" s="9">
        <v>42419.919421296298</v>
      </c>
      <c r="N282" s="9"/>
      <c r="O282" s="18">
        <v>16</v>
      </c>
      <c r="P282" t="b">
        <v>0</v>
      </c>
      <c r="Q282">
        <v>42</v>
      </c>
      <c r="R282" s="14">
        <v>25.31</v>
      </c>
      <c r="S282" t="b">
        <v>1</v>
      </c>
      <c r="T282" t="s">
        <v>8275</v>
      </c>
      <c r="U282" t="s">
        <v>8276</v>
      </c>
    </row>
    <row r="283" spans="1:21" ht="59" customHeight="1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s="12">
        <v>1</v>
      </c>
      <c r="G283" t="s">
        <v>8218</v>
      </c>
      <c r="H283" t="s">
        <v>8223</v>
      </c>
      <c r="I283" t="s">
        <v>8245</v>
      </c>
      <c r="J283">
        <v>1458100740</v>
      </c>
      <c r="K283" s="9">
        <v>42445.165972222225</v>
      </c>
      <c r="L283">
        <v>1456862924</v>
      </c>
      <c r="M283" s="9">
        <v>42430.839398148149</v>
      </c>
      <c r="N283" s="9"/>
      <c r="O283" s="18">
        <v>14</v>
      </c>
      <c r="P283" t="b">
        <v>0</v>
      </c>
      <c r="Q283">
        <v>31</v>
      </c>
      <c r="R283" s="14">
        <v>136</v>
      </c>
      <c r="S283" t="b">
        <v>1</v>
      </c>
      <c r="T283" t="s">
        <v>8275</v>
      </c>
      <c r="U283" t="s">
        <v>8276</v>
      </c>
    </row>
    <row r="284" spans="1:21" ht="59" customHeight="1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s="12">
        <v>1</v>
      </c>
      <c r="G284" t="s">
        <v>8218</v>
      </c>
      <c r="H284" t="s">
        <v>8223</v>
      </c>
      <c r="I284" t="s">
        <v>8245</v>
      </c>
      <c r="J284">
        <v>1447959491</v>
      </c>
      <c r="K284" s="9">
        <v>42327.790405092594</v>
      </c>
      <c r="L284">
        <v>1445363891</v>
      </c>
      <c r="M284" s="9">
        <v>42297.748738425929</v>
      </c>
      <c r="N284" s="9"/>
      <c r="O284" s="18">
        <v>30</v>
      </c>
      <c r="P284" t="b">
        <v>0</v>
      </c>
      <c r="Q284">
        <v>8</v>
      </c>
      <c r="R284" s="14">
        <v>125</v>
      </c>
      <c r="S284" t="b">
        <v>1</v>
      </c>
      <c r="T284" t="s">
        <v>8275</v>
      </c>
      <c r="U284" t="s">
        <v>8276</v>
      </c>
    </row>
    <row r="285" spans="1:21" ht="59" customHeight="1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s="12">
        <v>1</v>
      </c>
      <c r="G285" t="s">
        <v>8218</v>
      </c>
      <c r="H285" t="s">
        <v>8223</v>
      </c>
      <c r="I285" t="s">
        <v>8245</v>
      </c>
      <c r="J285">
        <v>1399953600</v>
      </c>
      <c r="K285" s="9">
        <v>41772.166666666664</v>
      </c>
      <c r="L285">
        <v>1398983245</v>
      </c>
      <c r="M285" s="9">
        <v>41760.935706018521</v>
      </c>
      <c r="N285" s="9"/>
      <c r="O285" s="18">
        <v>11</v>
      </c>
      <c r="P285" t="b">
        <v>0</v>
      </c>
      <c r="Q285">
        <v>39</v>
      </c>
      <c r="R285" s="14">
        <v>66.510000000000005</v>
      </c>
      <c r="S285" t="b">
        <v>1</v>
      </c>
      <c r="T285" t="s">
        <v>8275</v>
      </c>
      <c r="U285" t="s">
        <v>8276</v>
      </c>
    </row>
    <row r="286" spans="1:21" ht="59" customHeight="1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s="12">
        <v>1</v>
      </c>
      <c r="G286" t="s">
        <v>8218</v>
      </c>
      <c r="H286" t="s">
        <v>8223</v>
      </c>
      <c r="I286" t="s">
        <v>8245</v>
      </c>
      <c r="J286">
        <v>1408815440</v>
      </c>
      <c r="K286" s="9">
        <v>41874.734259259261</v>
      </c>
      <c r="L286">
        <v>1404927440</v>
      </c>
      <c r="M286" s="9">
        <v>41829.734259259261</v>
      </c>
      <c r="N286" s="9"/>
      <c r="O286" s="18">
        <v>45</v>
      </c>
      <c r="P286" t="b">
        <v>0</v>
      </c>
      <c r="Q286">
        <v>29</v>
      </c>
      <c r="R286" s="14">
        <v>105</v>
      </c>
      <c r="S286" t="b">
        <v>1</v>
      </c>
      <c r="T286" t="s">
        <v>8275</v>
      </c>
      <c r="U286" t="s">
        <v>8276</v>
      </c>
    </row>
    <row r="287" spans="1:21" ht="59" customHeight="1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s="12">
        <v>1</v>
      </c>
      <c r="G287" t="s">
        <v>8218</v>
      </c>
      <c r="H287" t="s">
        <v>8223</v>
      </c>
      <c r="I287" t="s">
        <v>8245</v>
      </c>
      <c r="J287">
        <v>1464732537</v>
      </c>
      <c r="K287" s="9">
        <v>42521.92288194444</v>
      </c>
      <c r="L287">
        <v>1462140537</v>
      </c>
      <c r="M287" s="9">
        <v>42491.92288194444</v>
      </c>
      <c r="N287" s="9"/>
      <c r="O287" s="18">
        <v>30</v>
      </c>
      <c r="P287" t="b">
        <v>0</v>
      </c>
      <c r="Q287">
        <v>72</v>
      </c>
      <c r="R287" s="14">
        <v>145</v>
      </c>
      <c r="S287" t="b">
        <v>1</v>
      </c>
      <c r="T287" t="s">
        <v>8275</v>
      </c>
      <c r="U287" t="s">
        <v>8276</v>
      </c>
    </row>
    <row r="288" spans="1:21" ht="59" customHeight="1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s="12">
        <v>1</v>
      </c>
      <c r="G288" t="s">
        <v>8218</v>
      </c>
      <c r="H288" t="s">
        <v>8223</v>
      </c>
      <c r="I288" t="s">
        <v>8245</v>
      </c>
      <c r="J288">
        <v>1416545700</v>
      </c>
      <c r="K288" s="9">
        <v>41964.204861111109</v>
      </c>
      <c r="L288">
        <v>1415392666</v>
      </c>
      <c r="M288" s="9">
        <v>41950.859560185185</v>
      </c>
      <c r="N288" s="9"/>
      <c r="O288" s="18">
        <v>13</v>
      </c>
      <c r="P288" t="b">
        <v>0</v>
      </c>
      <c r="Q288">
        <v>33</v>
      </c>
      <c r="R288" s="14">
        <v>96.67</v>
      </c>
      <c r="S288" t="b">
        <v>1</v>
      </c>
      <c r="T288" t="s">
        <v>8275</v>
      </c>
      <c r="U288" t="s">
        <v>8276</v>
      </c>
    </row>
    <row r="289" spans="1:21" ht="59" customHeight="1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s="12">
        <v>1</v>
      </c>
      <c r="G289" t="s">
        <v>8218</v>
      </c>
      <c r="H289" t="s">
        <v>8223</v>
      </c>
      <c r="I289" t="s">
        <v>8245</v>
      </c>
      <c r="J289">
        <v>1404312846</v>
      </c>
      <c r="K289" s="9">
        <v>41822.62090277778</v>
      </c>
      <c r="L289">
        <v>1402584846</v>
      </c>
      <c r="M289" s="9">
        <v>41802.62090277778</v>
      </c>
      <c r="N289" s="9"/>
      <c r="O289" s="18">
        <v>20</v>
      </c>
      <c r="P289" t="b">
        <v>0</v>
      </c>
      <c r="Q289">
        <v>15</v>
      </c>
      <c r="R289" s="14">
        <v>60.33</v>
      </c>
      <c r="S289" t="b">
        <v>1</v>
      </c>
      <c r="T289" t="s">
        <v>8275</v>
      </c>
      <c r="U289" t="s">
        <v>8276</v>
      </c>
    </row>
    <row r="290" spans="1:21" ht="59" customHeight="1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s="12">
        <v>1</v>
      </c>
      <c r="G290" t="s">
        <v>8218</v>
      </c>
      <c r="H290" t="s">
        <v>8223</v>
      </c>
      <c r="I290" t="s">
        <v>8245</v>
      </c>
      <c r="J290">
        <v>1401857940</v>
      </c>
      <c r="K290" s="9">
        <v>41794.207638888889</v>
      </c>
      <c r="L290">
        <v>1400725112</v>
      </c>
      <c r="M290" s="9">
        <v>41781.096203703702</v>
      </c>
      <c r="N290" s="9"/>
      <c r="O290" s="18">
        <v>13</v>
      </c>
      <c r="P290" t="b">
        <v>0</v>
      </c>
      <c r="Q290">
        <v>44</v>
      </c>
      <c r="R290" s="14">
        <v>75.34</v>
      </c>
      <c r="S290" t="b">
        <v>1</v>
      </c>
      <c r="T290" t="s">
        <v>8275</v>
      </c>
      <c r="U290" t="s">
        <v>8276</v>
      </c>
    </row>
    <row r="291" spans="1:21" ht="59" customHeight="1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s="12">
        <v>1</v>
      </c>
      <c r="G291" t="s">
        <v>8218</v>
      </c>
      <c r="H291" t="s">
        <v>8223</v>
      </c>
      <c r="I291" t="s">
        <v>8245</v>
      </c>
      <c r="J291">
        <v>1422853140</v>
      </c>
      <c r="K291" s="9">
        <v>42037.207638888889</v>
      </c>
      <c r="L291">
        <v>1421439552</v>
      </c>
      <c r="M291" s="9">
        <v>42020.846666666665</v>
      </c>
      <c r="N291" s="9"/>
      <c r="O291" s="18">
        <v>16</v>
      </c>
      <c r="P291" t="b">
        <v>0</v>
      </c>
      <c r="Q291">
        <v>10</v>
      </c>
      <c r="R291" s="14">
        <v>55</v>
      </c>
      <c r="S291" t="b">
        <v>1</v>
      </c>
      <c r="T291" t="s">
        <v>8275</v>
      </c>
      <c r="U291" t="s">
        <v>8276</v>
      </c>
    </row>
    <row r="292" spans="1:21" ht="59" customHeight="1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s="12">
        <v>1</v>
      </c>
      <c r="G292" t="s">
        <v>8218</v>
      </c>
      <c r="H292" t="s">
        <v>8223</v>
      </c>
      <c r="I292" t="s">
        <v>8245</v>
      </c>
      <c r="J292">
        <v>1433097171</v>
      </c>
      <c r="K292" s="9">
        <v>42155.772812499999</v>
      </c>
      <c r="L292">
        <v>1430505171</v>
      </c>
      <c r="M292" s="9">
        <v>42125.772812499999</v>
      </c>
      <c r="N292" s="9"/>
      <c r="O292" s="18">
        <v>30</v>
      </c>
      <c r="P292" t="b">
        <v>0</v>
      </c>
      <c r="Q292">
        <v>46</v>
      </c>
      <c r="R292" s="14">
        <v>66.959999999999994</v>
      </c>
      <c r="S292" t="b">
        <v>1</v>
      </c>
      <c r="T292" t="s">
        <v>8275</v>
      </c>
      <c r="U292" t="s">
        <v>8276</v>
      </c>
    </row>
    <row r="293" spans="1:21" ht="59" customHeight="1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s="12">
        <v>1</v>
      </c>
      <c r="G293" t="s">
        <v>8218</v>
      </c>
      <c r="H293" t="s">
        <v>8223</v>
      </c>
      <c r="I293" t="s">
        <v>8245</v>
      </c>
      <c r="J293">
        <v>1410145200</v>
      </c>
      <c r="K293" s="9">
        <v>41890.125</v>
      </c>
      <c r="L293">
        <v>1407197670</v>
      </c>
      <c r="M293" s="9">
        <v>41856.010069444441</v>
      </c>
      <c r="N293" s="9"/>
      <c r="O293" s="18">
        <v>34</v>
      </c>
      <c r="P293" t="b">
        <v>0</v>
      </c>
      <c r="Q293">
        <v>11</v>
      </c>
      <c r="R293" s="14">
        <v>227.27</v>
      </c>
      <c r="S293" t="b">
        <v>1</v>
      </c>
      <c r="T293" t="s">
        <v>8275</v>
      </c>
      <c r="U293" t="s">
        <v>8276</v>
      </c>
    </row>
    <row r="294" spans="1:21" ht="59" customHeight="1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s="12">
        <v>1</v>
      </c>
      <c r="G294" t="s">
        <v>8218</v>
      </c>
      <c r="H294" t="s">
        <v>8223</v>
      </c>
      <c r="I294" t="s">
        <v>8245</v>
      </c>
      <c r="J294">
        <v>1412259660</v>
      </c>
      <c r="K294" s="9">
        <v>41914.597916666666</v>
      </c>
      <c r="L294">
        <v>1410461299</v>
      </c>
      <c r="M294" s="9">
        <v>41893.783553240741</v>
      </c>
      <c r="N294" s="9"/>
      <c r="O294" s="18">
        <v>21</v>
      </c>
      <c r="P294" t="b">
        <v>0</v>
      </c>
      <c r="Q294">
        <v>33</v>
      </c>
      <c r="R294" s="14">
        <v>50.02</v>
      </c>
      <c r="S294" t="b">
        <v>1</v>
      </c>
      <c r="T294" t="s">
        <v>8275</v>
      </c>
      <c r="U294" t="s">
        <v>8276</v>
      </c>
    </row>
    <row r="295" spans="1:21" ht="59" customHeight="1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s="12">
        <v>2</v>
      </c>
      <c r="G295" t="s">
        <v>8218</v>
      </c>
      <c r="H295" t="s">
        <v>8223</v>
      </c>
      <c r="I295" t="s">
        <v>8245</v>
      </c>
      <c r="J295">
        <v>1411980020</v>
      </c>
      <c r="K295" s="9">
        <v>41911.361342592594</v>
      </c>
      <c r="L295">
        <v>1409388020</v>
      </c>
      <c r="M295" s="9">
        <v>41881.361342592594</v>
      </c>
      <c r="N295" s="9"/>
      <c r="O295" s="18">
        <v>30</v>
      </c>
      <c r="P295" t="b">
        <v>0</v>
      </c>
      <c r="Q295">
        <v>13</v>
      </c>
      <c r="R295" s="14">
        <v>45.62</v>
      </c>
      <c r="S295" t="b">
        <v>1</v>
      </c>
      <c r="T295" t="s">
        <v>8275</v>
      </c>
      <c r="U295" t="s">
        <v>8276</v>
      </c>
    </row>
    <row r="296" spans="1:21" ht="59" customHeight="1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s="12">
        <v>1</v>
      </c>
      <c r="G296" t="s">
        <v>8218</v>
      </c>
      <c r="H296" t="s">
        <v>8223</v>
      </c>
      <c r="I296" t="s">
        <v>8245</v>
      </c>
      <c r="J296">
        <v>1410580800</v>
      </c>
      <c r="K296" s="9">
        <v>41895.166666666664</v>
      </c>
      <c r="L296">
        <v>1409336373</v>
      </c>
      <c r="M296" s="9">
        <v>41880.76357638889</v>
      </c>
      <c r="N296" s="9"/>
      <c r="O296" s="18">
        <v>14</v>
      </c>
      <c r="P296" t="b">
        <v>0</v>
      </c>
      <c r="Q296">
        <v>74</v>
      </c>
      <c r="R296" s="14">
        <v>137.24</v>
      </c>
      <c r="S296" t="b">
        <v>1</v>
      </c>
      <c r="T296" t="s">
        <v>8275</v>
      </c>
      <c r="U296" t="s">
        <v>8276</v>
      </c>
    </row>
    <row r="297" spans="1:21" ht="59" customHeight="1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s="12">
        <v>1</v>
      </c>
      <c r="G297" t="s">
        <v>8218</v>
      </c>
      <c r="H297" t="s">
        <v>8223</v>
      </c>
      <c r="I297" t="s">
        <v>8245</v>
      </c>
      <c r="J297">
        <v>1439136000</v>
      </c>
      <c r="K297" s="9">
        <v>42225.666666666672</v>
      </c>
      <c r="L297">
        <v>1438188106</v>
      </c>
      <c r="M297" s="9">
        <v>42214.6956712963</v>
      </c>
      <c r="N297" s="9"/>
      <c r="O297" s="18">
        <v>11</v>
      </c>
      <c r="P297" t="b">
        <v>0</v>
      </c>
      <c r="Q297">
        <v>7</v>
      </c>
      <c r="R297" s="14">
        <v>75.709999999999994</v>
      </c>
      <c r="S297" t="b">
        <v>1</v>
      </c>
      <c r="T297" t="s">
        <v>8275</v>
      </c>
      <c r="U297" t="s">
        <v>8276</v>
      </c>
    </row>
    <row r="298" spans="1:21" ht="59" customHeight="1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s="12">
        <v>1</v>
      </c>
      <c r="G298" t="s">
        <v>8218</v>
      </c>
      <c r="H298" t="s">
        <v>8223</v>
      </c>
      <c r="I298" t="s">
        <v>8245</v>
      </c>
      <c r="J298">
        <v>1461823140</v>
      </c>
      <c r="K298" s="9">
        <v>42488.249305555553</v>
      </c>
      <c r="L298">
        <v>1459411371</v>
      </c>
      <c r="M298" s="9">
        <v>42460.335312499999</v>
      </c>
      <c r="N298" s="9"/>
      <c r="O298" s="18">
        <v>28</v>
      </c>
      <c r="P298" t="b">
        <v>0</v>
      </c>
      <c r="Q298">
        <v>34</v>
      </c>
      <c r="R298" s="14">
        <v>99</v>
      </c>
      <c r="S298" t="b">
        <v>1</v>
      </c>
      <c r="T298" t="s">
        <v>8275</v>
      </c>
      <c r="U298" t="s">
        <v>8276</v>
      </c>
    </row>
    <row r="299" spans="1:21" ht="59" customHeight="1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s="12">
        <v>1</v>
      </c>
      <c r="G299" t="s">
        <v>8218</v>
      </c>
      <c r="H299" t="s">
        <v>8223</v>
      </c>
      <c r="I299" t="s">
        <v>8245</v>
      </c>
      <c r="J299">
        <v>1436587140</v>
      </c>
      <c r="K299" s="9">
        <v>42196.165972222225</v>
      </c>
      <c r="L299">
        <v>1434069205</v>
      </c>
      <c r="M299" s="9">
        <v>42167.023206018523</v>
      </c>
      <c r="N299" s="9"/>
      <c r="O299" s="18">
        <v>29</v>
      </c>
      <c r="P299" t="b">
        <v>0</v>
      </c>
      <c r="Q299">
        <v>86</v>
      </c>
      <c r="R299" s="14">
        <v>81.569999999999993</v>
      </c>
      <c r="S299" t="b">
        <v>1</v>
      </c>
      <c r="T299" t="s">
        <v>8275</v>
      </c>
      <c r="U299" t="s">
        <v>8276</v>
      </c>
    </row>
    <row r="300" spans="1:21" ht="59" customHeight="1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s="12">
        <v>1</v>
      </c>
      <c r="G300" t="s">
        <v>8218</v>
      </c>
      <c r="H300" t="s">
        <v>8223</v>
      </c>
      <c r="I300" t="s">
        <v>8245</v>
      </c>
      <c r="J300">
        <v>1436749200</v>
      </c>
      <c r="K300" s="9">
        <v>42198.041666666672</v>
      </c>
      <c r="L300">
        <v>1434997018</v>
      </c>
      <c r="M300" s="9">
        <v>42177.761782407411</v>
      </c>
      <c r="N300" s="9"/>
      <c r="O300" s="18">
        <v>20</v>
      </c>
      <c r="P300" t="b">
        <v>0</v>
      </c>
      <c r="Q300">
        <v>18</v>
      </c>
      <c r="R300" s="14">
        <v>36.67</v>
      </c>
      <c r="S300" t="b">
        <v>1</v>
      </c>
      <c r="T300" t="s">
        <v>8275</v>
      </c>
      <c r="U300" t="s">
        <v>8276</v>
      </c>
    </row>
    <row r="301" spans="1:21" ht="59" customHeight="1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s="12">
        <v>1</v>
      </c>
      <c r="G301" t="s">
        <v>8218</v>
      </c>
      <c r="H301" t="s">
        <v>8223</v>
      </c>
      <c r="I301" t="s">
        <v>8245</v>
      </c>
      <c r="J301">
        <v>1467301334</v>
      </c>
      <c r="K301" s="9">
        <v>42551.654328703706</v>
      </c>
      <c r="L301">
        <v>1464709334</v>
      </c>
      <c r="M301" s="9">
        <v>42521.654328703706</v>
      </c>
      <c r="N301" s="9"/>
      <c r="O301" s="18">
        <v>30</v>
      </c>
      <c r="P301" t="b">
        <v>0</v>
      </c>
      <c r="Q301">
        <v>26</v>
      </c>
      <c r="R301" s="14">
        <v>49.23</v>
      </c>
      <c r="S301" t="b">
        <v>1</v>
      </c>
      <c r="T301" t="s">
        <v>8275</v>
      </c>
      <c r="U301" t="s">
        <v>8276</v>
      </c>
    </row>
    <row r="302" spans="1:21" ht="59" customHeight="1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s="12">
        <v>1</v>
      </c>
      <c r="G302" t="s">
        <v>8218</v>
      </c>
      <c r="H302" t="s">
        <v>8223</v>
      </c>
      <c r="I302" t="s">
        <v>8245</v>
      </c>
      <c r="J302">
        <v>1411012740</v>
      </c>
      <c r="K302" s="9">
        <v>41900.165972222225</v>
      </c>
      <c r="L302">
        <v>1409667827</v>
      </c>
      <c r="M302" s="9">
        <v>41884.599849537037</v>
      </c>
      <c r="N302" s="9"/>
      <c r="O302" s="18">
        <v>16</v>
      </c>
      <c r="P302" t="b">
        <v>0</v>
      </c>
      <c r="Q302">
        <v>27</v>
      </c>
      <c r="R302" s="14">
        <v>42.3</v>
      </c>
      <c r="S302" t="b">
        <v>1</v>
      </c>
      <c r="T302" t="s">
        <v>8275</v>
      </c>
      <c r="U302" t="s">
        <v>8276</v>
      </c>
    </row>
    <row r="303" spans="1:21" ht="59" customHeight="1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s="12">
        <v>1</v>
      </c>
      <c r="G303" t="s">
        <v>8218</v>
      </c>
      <c r="H303" t="s">
        <v>8223</v>
      </c>
      <c r="I303" t="s">
        <v>8245</v>
      </c>
      <c r="J303">
        <v>1447269367</v>
      </c>
      <c r="K303" s="9">
        <v>42319.802858796298</v>
      </c>
      <c r="L303">
        <v>1444673767</v>
      </c>
      <c r="M303" s="9">
        <v>42289.761192129634</v>
      </c>
      <c r="N303" s="9"/>
      <c r="O303" s="18">
        <v>30</v>
      </c>
      <c r="P303" t="b">
        <v>0</v>
      </c>
      <c r="Q303">
        <v>8</v>
      </c>
      <c r="R303" s="14">
        <v>78.88</v>
      </c>
      <c r="S303" t="b">
        <v>1</v>
      </c>
      <c r="T303" t="s">
        <v>8275</v>
      </c>
      <c r="U303" t="s">
        <v>8276</v>
      </c>
    </row>
    <row r="304" spans="1:21" ht="59" customHeight="1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s="12">
        <v>2</v>
      </c>
      <c r="G304" t="s">
        <v>8218</v>
      </c>
      <c r="H304" t="s">
        <v>8223</v>
      </c>
      <c r="I304" t="s">
        <v>8245</v>
      </c>
      <c r="J304">
        <v>1443711623</v>
      </c>
      <c r="K304" s="9">
        <v>42278.6252662037</v>
      </c>
      <c r="L304">
        <v>1440687623</v>
      </c>
      <c r="M304" s="9">
        <v>42243.6252662037</v>
      </c>
      <c r="N304" s="9"/>
      <c r="O304" s="18">
        <v>35</v>
      </c>
      <c r="P304" t="b">
        <v>0</v>
      </c>
      <c r="Q304">
        <v>204</v>
      </c>
      <c r="R304" s="14">
        <v>38.28</v>
      </c>
      <c r="S304" t="b">
        <v>1</v>
      </c>
      <c r="T304" t="s">
        <v>8275</v>
      </c>
      <c r="U304" t="s">
        <v>8276</v>
      </c>
    </row>
    <row r="305" spans="1:21" ht="59" customHeight="1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s="12">
        <v>1</v>
      </c>
      <c r="G305" t="s">
        <v>8218</v>
      </c>
      <c r="H305" t="s">
        <v>8223</v>
      </c>
      <c r="I305" t="s">
        <v>8245</v>
      </c>
      <c r="J305">
        <v>1473358122</v>
      </c>
      <c r="K305" s="9">
        <v>42621.756041666667</v>
      </c>
      <c r="L305">
        <v>1471543722</v>
      </c>
      <c r="M305" s="9">
        <v>42600.756041666667</v>
      </c>
      <c r="N305" s="9"/>
      <c r="O305" s="18">
        <v>21</v>
      </c>
      <c r="P305" t="b">
        <v>0</v>
      </c>
      <c r="Q305">
        <v>13</v>
      </c>
      <c r="R305" s="14">
        <v>55.23</v>
      </c>
      <c r="S305" t="b">
        <v>1</v>
      </c>
      <c r="T305" t="s">
        <v>8275</v>
      </c>
      <c r="U305" t="s">
        <v>8276</v>
      </c>
    </row>
    <row r="306" spans="1:21" ht="59" customHeight="1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s="12">
        <v>1</v>
      </c>
      <c r="G306" t="s">
        <v>8218</v>
      </c>
      <c r="H306" t="s">
        <v>8223</v>
      </c>
      <c r="I306" t="s">
        <v>8245</v>
      </c>
      <c r="J306">
        <v>1410099822</v>
      </c>
      <c r="K306" s="9">
        <v>41889.599791666667</v>
      </c>
      <c r="L306">
        <v>1404915822</v>
      </c>
      <c r="M306" s="9">
        <v>41829.599791666667</v>
      </c>
      <c r="N306" s="9"/>
      <c r="O306" s="18">
        <v>60</v>
      </c>
      <c r="P306" t="b">
        <v>0</v>
      </c>
      <c r="Q306">
        <v>85</v>
      </c>
      <c r="R306" s="14">
        <v>66.150000000000006</v>
      </c>
      <c r="S306" t="b">
        <v>1</v>
      </c>
      <c r="T306" t="s">
        <v>8275</v>
      </c>
      <c r="U306" t="s">
        <v>8276</v>
      </c>
    </row>
    <row r="307" spans="1:21" ht="59" customHeight="1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s="12">
        <v>1</v>
      </c>
      <c r="G307" t="s">
        <v>8218</v>
      </c>
      <c r="H307" t="s">
        <v>8223</v>
      </c>
      <c r="I307" t="s">
        <v>8245</v>
      </c>
      <c r="J307">
        <v>1425758257</v>
      </c>
      <c r="K307" s="9">
        <v>42070.831678240742</v>
      </c>
      <c r="L307">
        <v>1423166257</v>
      </c>
      <c r="M307" s="9">
        <v>42040.831678240742</v>
      </c>
      <c r="N307" s="9"/>
      <c r="O307" s="18">
        <v>30</v>
      </c>
      <c r="P307" t="b">
        <v>0</v>
      </c>
      <c r="Q307">
        <v>24</v>
      </c>
      <c r="R307" s="14">
        <v>104.17</v>
      </c>
      <c r="S307" t="b">
        <v>1</v>
      </c>
      <c r="T307" t="s">
        <v>8275</v>
      </c>
      <c r="U307" t="s">
        <v>8276</v>
      </c>
    </row>
    <row r="308" spans="1:21" ht="59" customHeight="1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s="12">
        <v>1</v>
      </c>
      <c r="G308" t="s">
        <v>8218</v>
      </c>
      <c r="H308" t="s">
        <v>8223</v>
      </c>
      <c r="I308" t="s">
        <v>8245</v>
      </c>
      <c r="J308">
        <v>1428780159</v>
      </c>
      <c r="K308" s="9">
        <v>42105.807395833333</v>
      </c>
      <c r="L308">
        <v>1426188159</v>
      </c>
      <c r="M308" s="9">
        <v>42075.807395833333</v>
      </c>
      <c r="N308" s="9"/>
      <c r="O308" s="18">
        <v>30</v>
      </c>
      <c r="P308" t="b">
        <v>0</v>
      </c>
      <c r="Q308">
        <v>8</v>
      </c>
      <c r="R308" s="14">
        <v>31.38</v>
      </c>
      <c r="S308" t="b">
        <v>1</v>
      </c>
      <c r="T308" t="s">
        <v>8275</v>
      </c>
      <c r="U308" t="s">
        <v>8276</v>
      </c>
    </row>
    <row r="309" spans="1:21" ht="59" customHeight="1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s="12">
        <v>1</v>
      </c>
      <c r="G309" t="s">
        <v>8218</v>
      </c>
      <c r="H309" t="s">
        <v>8223</v>
      </c>
      <c r="I309" t="s">
        <v>8245</v>
      </c>
      <c r="J309">
        <v>1427860740</v>
      </c>
      <c r="K309" s="9">
        <v>42095.165972222225</v>
      </c>
      <c r="L309">
        <v>1426002684</v>
      </c>
      <c r="M309" s="9">
        <v>42073.660694444443</v>
      </c>
      <c r="N309" s="9"/>
      <c r="O309" s="18">
        <v>22</v>
      </c>
      <c r="P309" t="b">
        <v>0</v>
      </c>
      <c r="Q309">
        <v>19</v>
      </c>
      <c r="R309" s="14">
        <v>59.21</v>
      </c>
      <c r="S309" t="b">
        <v>1</v>
      </c>
      <c r="T309" t="s">
        <v>8275</v>
      </c>
      <c r="U309" t="s">
        <v>8276</v>
      </c>
    </row>
    <row r="310" spans="1:21" ht="59" customHeight="1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s="12">
        <v>1</v>
      </c>
      <c r="G310" t="s">
        <v>8218</v>
      </c>
      <c r="H310" t="s">
        <v>8223</v>
      </c>
      <c r="I310" t="s">
        <v>8245</v>
      </c>
      <c r="J310">
        <v>1463198340</v>
      </c>
      <c r="K310" s="9">
        <v>42504.165972222225</v>
      </c>
      <c r="L310">
        <v>1461117201</v>
      </c>
      <c r="M310" s="9">
        <v>42480.078715277778</v>
      </c>
      <c r="N310" s="9"/>
      <c r="O310" s="18">
        <v>24</v>
      </c>
      <c r="P310" t="b">
        <v>0</v>
      </c>
      <c r="Q310">
        <v>336</v>
      </c>
      <c r="R310" s="14">
        <v>119.18</v>
      </c>
      <c r="S310" t="b">
        <v>1</v>
      </c>
      <c r="T310" t="s">
        <v>8275</v>
      </c>
      <c r="U310" t="s">
        <v>8276</v>
      </c>
    </row>
    <row r="311" spans="1:21" ht="59" customHeight="1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s="12">
        <v>1</v>
      </c>
      <c r="G311" t="s">
        <v>8218</v>
      </c>
      <c r="H311" t="s">
        <v>8223</v>
      </c>
      <c r="I311" t="s">
        <v>8245</v>
      </c>
      <c r="J311">
        <v>1457139600</v>
      </c>
      <c r="K311" s="9">
        <v>42434.041666666672</v>
      </c>
      <c r="L311">
        <v>1455230214</v>
      </c>
      <c r="M311" s="9">
        <v>42411.942291666666</v>
      </c>
      <c r="N311" s="9"/>
      <c r="O311" s="18">
        <v>22</v>
      </c>
      <c r="P311" t="b">
        <v>0</v>
      </c>
      <c r="Q311">
        <v>13</v>
      </c>
      <c r="R311" s="14">
        <v>164.62</v>
      </c>
      <c r="S311" t="b">
        <v>1</v>
      </c>
      <c r="T311" t="s">
        <v>8275</v>
      </c>
      <c r="U311" t="s">
        <v>8276</v>
      </c>
    </row>
    <row r="312" spans="1:21" ht="59" customHeight="1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s="12">
        <v>1</v>
      </c>
      <c r="G312" t="s">
        <v>8218</v>
      </c>
      <c r="H312" t="s">
        <v>8223</v>
      </c>
      <c r="I312" t="s">
        <v>8245</v>
      </c>
      <c r="J312">
        <v>1400796420</v>
      </c>
      <c r="K312" s="9">
        <v>41781.921527777777</v>
      </c>
      <c r="L312">
        <v>1398342170</v>
      </c>
      <c r="M312" s="9">
        <v>41753.515856481477</v>
      </c>
      <c r="N312" s="9"/>
      <c r="O312" s="18">
        <v>28</v>
      </c>
      <c r="P312" t="b">
        <v>0</v>
      </c>
      <c r="Q312">
        <v>25</v>
      </c>
      <c r="R312" s="14">
        <v>61.1</v>
      </c>
      <c r="S312" t="b">
        <v>1</v>
      </c>
      <c r="T312" t="s">
        <v>8275</v>
      </c>
      <c r="U312" t="s">
        <v>8276</v>
      </c>
    </row>
    <row r="313" spans="1:21" ht="59" customHeight="1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s="12">
        <v>1</v>
      </c>
      <c r="G313" t="s">
        <v>8218</v>
      </c>
      <c r="H313" t="s">
        <v>8223</v>
      </c>
      <c r="I313" t="s">
        <v>8245</v>
      </c>
      <c r="J313">
        <v>1439337600</v>
      </c>
      <c r="K313" s="9">
        <v>42228</v>
      </c>
      <c r="L313">
        <v>1436575280</v>
      </c>
      <c r="M313" s="9">
        <v>42196.028703703705</v>
      </c>
      <c r="N313" s="9"/>
      <c r="O313" s="18">
        <v>32</v>
      </c>
      <c r="P313" t="b">
        <v>0</v>
      </c>
      <c r="Q313">
        <v>104</v>
      </c>
      <c r="R313" s="14">
        <v>56.2</v>
      </c>
      <c r="S313" t="b">
        <v>1</v>
      </c>
      <c r="T313" t="s">
        <v>8275</v>
      </c>
      <c r="U313" t="s">
        <v>8276</v>
      </c>
    </row>
    <row r="314" spans="1:21" ht="59" customHeight="1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s="12">
        <v>1</v>
      </c>
      <c r="G314" t="s">
        <v>8218</v>
      </c>
      <c r="H314" t="s">
        <v>8223</v>
      </c>
      <c r="I314" t="s">
        <v>8245</v>
      </c>
      <c r="J314">
        <v>1423674000</v>
      </c>
      <c r="K314" s="9">
        <v>42046.708333333328</v>
      </c>
      <c r="L314">
        <v>1421025159</v>
      </c>
      <c r="M314" s="9">
        <v>42016.050451388888</v>
      </c>
      <c r="N314" s="9"/>
      <c r="O314" s="18">
        <v>31</v>
      </c>
      <c r="P314" t="b">
        <v>0</v>
      </c>
      <c r="Q314">
        <v>53</v>
      </c>
      <c r="R314" s="14">
        <v>107</v>
      </c>
      <c r="S314" t="b">
        <v>1</v>
      </c>
      <c r="T314" t="s">
        <v>8275</v>
      </c>
      <c r="U314" t="s">
        <v>8276</v>
      </c>
    </row>
    <row r="315" spans="1:21" ht="59" customHeight="1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s="12">
        <v>1</v>
      </c>
      <c r="G315" t="s">
        <v>8218</v>
      </c>
      <c r="H315" t="s">
        <v>8223</v>
      </c>
      <c r="I315" t="s">
        <v>8245</v>
      </c>
      <c r="J315">
        <v>1399271911</v>
      </c>
      <c r="K315" s="9">
        <v>41764.276747685188</v>
      </c>
      <c r="L315">
        <v>1396334311</v>
      </c>
      <c r="M315" s="9">
        <v>41730.276747685188</v>
      </c>
      <c r="N315" s="9"/>
      <c r="O315" s="18">
        <v>34</v>
      </c>
      <c r="P315" t="b">
        <v>0</v>
      </c>
      <c r="Q315">
        <v>558</v>
      </c>
      <c r="R315" s="14">
        <v>179.28</v>
      </c>
      <c r="S315" t="b">
        <v>1</v>
      </c>
      <c r="T315" t="s">
        <v>8275</v>
      </c>
      <c r="U315" t="s">
        <v>8276</v>
      </c>
    </row>
    <row r="316" spans="1:21" ht="59" customHeight="1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s="12">
        <v>1</v>
      </c>
      <c r="G316" t="s">
        <v>8218</v>
      </c>
      <c r="H316" t="s">
        <v>8223</v>
      </c>
      <c r="I316" t="s">
        <v>8245</v>
      </c>
      <c r="J316">
        <v>1438799760</v>
      </c>
      <c r="K316" s="9">
        <v>42221.775000000001</v>
      </c>
      <c r="L316">
        <v>1437236378</v>
      </c>
      <c r="M316" s="9">
        <v>42203.680300925931</v>
      </c>
      <c r="N316" s="9"/>
      <c r="O316" s="18">
        <v>18</v>
      </c>
      <c r="P316" t="b">
        <v>0</v>
      </c>
      <c r="Q316">
        <v>54</v>
      </c>
      <c r="R316" s="14">
        <v>47.41</v>
      </c>
      <c r="S316" t="b">
        <v>1</v>
      </c>
      <c r="T316" t="s">
        <v>8275</v>
      </c>
      <c r="U316" t="s">
        <v>8276</v>
      </c>
    </row>
    <row r="317" spans="1:21" ht="59" customHeight="1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s="12">
        <v>1</v>
      </c>
      <c r="G317" t="s">
        <v>8218</v>
      </c>
      <c r="H317" t="s">
        <v>8223</v>
      </c>
      <c r="I317" t="s">
        <v>8245</v>
      </c>
      <c r="J317">
        <v>1420048208</v>
      </c>
      <c r="K317" s="9">
        <v>42004.743148148147</v>
      </c>
      <c r="L317">
        <v>1417456208</v>
      </c>
      <c r="M317" s="9">
        <v>41974.743148148147</v>
      </c>
      <c r="N317" s="9"/>
      <c r="O317" s="18">
        <v>30</v>
      </c>
      <c r="P317" t="b">
        <v>0</v>
      </c>
      <c r="Q317">
        <v>12</v>
      </c>
      <c r="R317" s="14">
        <v>97.92</v>
      </c>
      <c r="S317" t="b">
        <v>1</v>
      </c>
      <c r="T317" t="s">
        <v>8275</v>
      </c>
      <c r="U317" t="s">
        <v>8276</v>
      </c>
    </row>
    <row r="318" spans="1:21" ht="59" customHeight="1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s="12">
        <v>1</v>
      </c>
      <c r="G318" t="s">
        <v>8218</v>
      </c>
      <c r="H318" t="s">
        <v>8223</v>
      </c>
      <c r="I318" t="s">
        <v>8245</v>
      </c>
      <c r="J318">
        <v>1410975994</v>
      </c>
      <c r="K318" s="9">
        <v>41899.740671296298</v>
      </c>
      <c r="L318">
        <v>1408383994</v>
      </c>
      <c r="M318" s="9">
        <v>41869.740671296298</v>
      </c>
      <c r="N318" s="9"/>
      <c r="O318" s="18">
        <v>30</v>
      </c>
      <c r="P318" t="b">
        <v>0</v>
      </c>
      <c r="Q318">
        <v>19</v>
      </c>
      <c r="R318" s="14">
        <v>58.42</v>
      </c>
      <c r="S318" t="b">
        <v>1</v>
      </c>
      <c r="T318" t="s">
        <v>8275</v>
      </c>
      <c r="U318" t="s">
        <v>8276</v>
      </c>
    </row>
    <row r="319" spans="1:21" ht="59" customHeight="1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s="12">
        <v>1</v>
      </c>
      <c r="G319" t="s">
        <v>8218</v>
      </c>
      <c r="H319" t="s">
        <v>8223</v>
      </c>
      <c r="I319" t="s">
        <v>8245</v>
      </c>
      <c r="J319">
        <v>1420734696</v>
      </c>
      <c r="K319" s="9">
        <v>42012.688611111109</v>
      </c>
      <c r="L319">
        <v>1418142696</v>
      </c>
      <c r="M319" s="9">
        <v>41982.688611111109</v>
      </c>
      <c r="N319" s="9"/>
      <c r="O319" s="18">
        <v>30</v>
      </c>
      <c r="P319" t="b">
        <v>0</v>
      </c>
      <c r="Q319">
        <v>41</v>
      </c>
      <c r="R319" s="14">
        <v>122.54</v>
      </c>
      <c r="S319" t="b">
        <v>1</v>
      </c>
      <c r="T319" t="s">
        <v>8275</v>
      </c>
      <c r="U319" t="s">
        <v>8276</v>
      </c>
    </row>
    <row r="320" spans="1:21" ht="59" customHeight="1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s="12">
        <v>1</v>
      </c>
      <c r="G320" t="s">
        <v>8218</v>
      </c>
      <c r="H320" t="s">
        <v>8223</v>
      </c>
      <c r="I320" t="s">
        <v>8245</v>
      </c>
      <c r="J320">
        <v>1420009200</v>
      </c>
      <c r="K320" s="9">
        <v>42004.291666666672</v>
      </c>
      <c r="L320">
        <v>1417593483</v>
      </c>
      <c r="M320" s="9">
        <v>41976.331979166665</v>
      </c>
      <c r="N320" s="9"/>
      <c r="O320" s="18">
        <v>28</v>
      </c>
      <c r="P320" t="b">
        <v>0</v>
      </c>
      <c r="Q320">
        <v>26</v>
      </c>
      <c r="R320" s="14">
        <v>87.96</v>
      </c>
      <c r="S320" t="b">
        <v>1</v>
      </c>
      <c r="T320" t="s">
        <v>8275</v>
      </c>
      <c r="U320" t="s">
        <v>8276</v>
      </c>
    </row>
    <row r="321" spans="1:21" ht="59" customHeight="1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s="12">
        <v>1</v>
      </c>
      <c r="G321" t="s">
        <v>8218</v>
      </c>
      <c r="H321" t="s">
        <v>8223</v>
      </c>
      <c r="I321" t="s">
        <v>8245</v>
      </c>
      <c r="J321">
        <v>1415921848</v>
      </c>
      <c r="K321" s="9">
        <v>41956.984351851846</v>
      </c>
      <c r="L321">
        <v>1413326248</v>
      </c>
      <c r="M321" s="9">
        <v>41926.942685185189</v>
      </c>
      <c r="N321" s="9"/>
      <c r="O321" s="18">
        <v>30</v>
      </c>
      <c r="P321" t="b">
        <v>0</v>
      </c>
      <c r="Q321">
        <v>45</v>
      </c>
      <c r="R321" s="14">
        <v>136.78</v>
      </c>
      <c r="S321" t="b">
        <v>1</v>
      </c>
      <c r="T321" t="s">
        <v>8275</v>
      </c>
      <c r="U321" t="s">
        <v>8276</v>
      </c>
    </row>
    <row r="322" spans="1:21" ht="59" customHeight="1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s="12">
        <v>1</v>
      </c>
      <c r="G322" t="s">
        <v>8218</v>
      </c>
      <c r="H322" t="s">
        <v>8223</v>
      </c>
      <c r="I322" t="s">
        <v>8245</v>
      </c>
      <c r="J322">
        <v>1470887940</v>
      </c>
      <c r="K322" s="9">
        <v>42593.165972222225</v>
      </c>
      <c r="L322">
        <v>1468176527</v>
      </c>
      <c r="M322" s="9">
        <v>42561.783877314811</v>
      </c>
      <c r="N322" s="9"/>
      <c r="O322" s="18">
        <v>31</v>
      </c>
      <c r="P322" t="b">
        <v>0</v>
      </c>
      <c r="Q322">
        <v>102</v>
      </c>
      <c r="R322" s="14">
        <v>99.34</v>
      </c>
      <c r="S322" t="b">
        <v>1</v>
      </c>
      <c r="T322" t="s">
        <v>8275</v>
      </c>
      <c r="U322" t="s">
        <v>8276</v>
      </c>
    </row>
    <row r="323" spans="1:21" ht="59" customHeight="1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s="12">
        <v>1</v>
      </c>
      <c r="G323" t="s">
        <v>8218</v>
      </c>
      <c r="H323" t="s">
        <v>8223</v>
      </c>
      <c r="I323" t="s">
        <v>8245</v>
      </c>
      <c r="J323">
        <v>1480947054</v>
      </c>
      <c r="K323" s="9">
        <v>42709.590902777782</v>
      </c>
      <c r="L323">
        <v>1475759454</v>
      </c>
      <c r="M323" s="9">
        <v>42649.54923611111</v>
      </c>
      <c r="N323" s="9"/>
      <c r="O323" s="18">
        <v>60</v>
      </c>
      <c r="P323" t="b">
        <v>0</v>
      </c>
      <c r="Q323">
        <v>5</v>
      </c>
      <c r="R323" s="14">
        <v>20</v>
      </c>
      <c r="S323" t="b">
        <v>1</v>
      </c>
      <c r="T323" t="s">
        <v>8275</v>
      </c>
      <c r="U323" t="s">
        <v>8276</v>
      </c>
    </row>
    <row r="324" spans="1:21" ht="59" customHeight="1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s="12">
        <v>1</v>
      </c>
      <c r="G324" t="s">
        <v>8218</v>
      </c>
      <c r="H324" t="s">
        <v>8223</v>
      </c>
      <c r="I324" t="s">
        <v>8245</v>
      </c>
      <c r="J324">
        <v>1430029680</v>
      </c>
      <c r="K324" s="9">
        <v>42120.26944444445</v>
      </c>
      <c r="L324">
        <v>1427741583</v>
      </c>
      <c r="M324" s="9">
        <v>42093.786840277782</v>
      </c>
      <c r="N324" s="9"/>
      <c r="O324" s="18">
        <v>26</v>
      </c>
      <c r="P324" t="b">
        <v>0</v>
      </c>
      <c r="Q324">
        <v>27</v>
      </c>
      <c r="R324" s="14">
        <v>28.89</v>
      </c>
      <c r="S324" t="b">
        <v>1</v>
      </c>
      <c r="T324" t="s">
        <v>8275</v>
      </c>
      <c r="U324" t="s">
        <v>8276</v>
      </c>
    </row>
    <row r="325" spans="1:21" ht="59" customHeight="1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s="12">
        <v>1</v>
      </c>
      <c r="G325" t="s">
        <v>8218</v>
      </c>
      <c r="H325" t="s">
        <v>8223</v>
      </c>
      <c r="I325" t="s">
        <v>8245</v>
      </c>
      <c r="J325">
        <v>1425185940</v>
      </c>
      <c r="K325" s="9">
        <v>42064.207638888889</v>
      </c>
      <c r="L325">
        <v>1421900022</v>
      </c>
      <c r="M325" s="9">
        <v>42026.176180555558</v>
      </c>
      <c r="N325" s="9"/>
      <c r="O325" s="18">
        <v>38</v>
      </c>
      <c r="P325" t="b">
        <v>0</v>
      </c>
      <c r="Q325">
        <v>27</v>
      </c>
      <c r="R325" s="14">
        <v>37.96</v>
      </c>
      <c r="S325" t="b">
        <v>1</v>
      </c>
      <c r="T325" t="s">
        <v>8275</v>
      </c>
      <c r="U325" t="s">
        <v>8276</v>
      </c>
    </row>
    <row r="326" spans="1:21" ht="59" customHeight="1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s="12">
        <v>3</v>
      </c>
      <c r="G326" t="s">
        <v>8218</v>
      </c>
      <c r="H326" t="s">
        <v>8223</v>
      </c>
      <c r="I326" t="s">
        <v>8245</v>
      </c>
      <c r="J326">
        <v>1459822682</v>
      </c>
      <c r="K326" s="9">
        <v>42465.095856481479</v>
      </c>
      <c r="L326">
        <v>1458613082</v>
      </c>
      <c r="M326" s="9">
        <v>42451.095856481479</v>
      </c>
      <c r="N326" s="9"/>
      <c r="O326" s="18">
        <v>14</v>
      </c>
      <c r="P326" t="b">
        <v>0</v>
      </c>
      <c r="Q326">
        <v>49</v>
      </c>
      <c r="R326" s="14">
        <v>58.57</v>
      </c>
      <c r="S326" t="b">
        <v>1</v>
      </c>
      <c r="T326" t="s">
        <v>8275</v>
      </c>
      <c r="U326" t="s">
        <v>8276</v>
      </c>
    </row>
    <row r="327" spans="1:21" ht="59" customHeight="1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s="12">
        <v>1</v>
      </c>
      <c r="G327" t="s">
        <v>8218</v>
      </c>
      <c r="H327" t="s">
        <v>8223</v>
      </c>
      <c r="I327" t="s">
        <v>8245</v>
      </c>
      <c r="J327">
        <v>1460970805</v>
      </c>
      <c r="K327" s="9">
        <v>42478.384317129632</v>
      </c>
      <c r="L327">
        <v>1455790405</v>
      </c>
      <c r="M327" s="9">
        <v>42418.425983796296</v>
      </c>
      <c r="N327" s="9"/>
      <c r="O327" s="18">
        <v>60</v>
      </c>
      <c r="P327" t="b">
        <v>0</v>
      </c>
      <c r="Q327">
        <v>24</v>
      </c>
      <c r="R327" s="14">
        <v>135.63</v>
      </c>
      <c r="S327" t="b">
        <v>1</v>
      </c>
      <c r="T327" t="s">
        <v>8275</v>
      </c>
      <c r="U327" t="s">
        <v>8276</v>
      </c>
    </row>
    <row r="328" spans="1:21" ht="59" customHeight="1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s="12">
        <v>1</v>
      </c>
      <c r="G328" t="s">
        <v>8218</v>
      </c>
      <c r="H328" t="s">
        <v>8223</v>
      </c>
      <c r="I328" t="s">
        <v>8245</v>
      </c>
      <c r="J328">
        <v>1419181890</v>
      </c>
      <c r="K328" s="9">
        <v>41994.716319444444</v>
      </c>
      <c r="L328">
        <v>1416589890</v>
      </c>
      <c r="M328" s="9">
        <v>41964.716319444444</v>
      </c>
      <c r="N328" s="9"/>
      <c r="O328" s="18">
        <v>30</v>
      </c>
      <c r="P328" t="b">
        <v>0</v>
      </c>
      <c r="Q328">
        <v>23</v>
      </c>
      <c r="R328" s="14">
        <v>176.09</v>
      </c>
      <c r="S328" t="b">
        <v>1</v>
      </c>
      <c r="T328" t="s">
        <v>8275</v>
      </c>
      <c r="U328" t="s">
        <v>8276</v>
      </c>
    </row>
    <row r="329" spans="1:21" ht="59" customHeight="1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s="12">
        <v>1</v>
      </c>
      <c r="G329" t="s">
        <v>8218</v>
      </c>
      <c r="H329" t="s">
        <v>8223</v>
      </c>
      <c r="I329" t="s">
        <v>8245</v>
      </c>
      <c r="J329">
        <v>1474649070</v>
      </c>
      <c r="K329" s="9">
        <v>42636.697569444441</v>
      </c>
      <c r="L329">
        <v>1469465070</v>
      </c>
      <c r="M329" s="9">
        <v>42576.697569444441</v>
      </c>
      <c r="N329" s="9"/>
      <c r="O329" s="18">
        <v>60</v>
      </c>
      <c r="P329" t="b">
        <v>0</v>
      </c>
      <c r="Q329">
        <v>54</v>
      </c>
      <c r="R329" s="14">
        <v>151.97999999999999</v>
      </c>
      <c r="S329" t="b">
        <v>1</v>
      </c>
      <c r="T329" t="s">
        <v>8275</v>
      </c>
      <c r="U329" t="s">
        <v>8276</v>
      </c>
    </row>
    <row r="330" spans="1:21" ht="59" customHeight="1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s="12">
        <v>1</v>
      </c>
      <c r="G330" t="s">
        <v>8218</v>
      </c>
      <c r="H330" t="s">
        <v>8223</v>
      </c>
      <c r="I330" t="s">
        <v>8245</v>
      </c>
      <c r="J330">
        <v>1432654347</v>
      </c>
      <c r="K330" s="9">
        <v>42150.647534722222</v>
      </c>
      <c r="L330">
        <v>1430494347</v>
      </c>
      <c r="M330" s="9">
        <v>42125.647534722222</v>
      </c>
      <c r="N330" s="9"/>
      <c r="O330" s="18">
        <v>25</v>
      </c>
      <c r="P330" t="b">
        <v>0</v>
      </c>
      <c r="Q330">
        <v>62</v>
      </c>
      <c r="R330" s="14">
        <v>82.26</v>
      </c>
      <c r="S330" t="b">
        <v>1</v>
      </c>
      <c r="T330" t="s">
        <v>8275</v>
      </c>
      <c r="U330" t="s">
        <v>8276</v>
      </c>
    </row>
    <row r="331" spans="1:21" ht="59" customHeight="1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s="12">
        <v>2</v>
      </c>
      <c r="G331" t="s">
        <v>8218</v>
      </c>
      <c r="H331" t="s">
        <v>8223</v>
      </c>
      <c r="I331" t="s">
        <v>8245</v>
      </c>
      <c r="J331">
        <v>1422075540</v>
      </c>
      <c r="K331" s="9">
        <v>42028.207638888889</v>
      </c>
      <c r="L331">
        <v>1419979544</v>
      </c>
      <c r="M331" s="9">
        <v>42003.948425925926</v>
      </c>
      <c r="N331" s="9"/>
      <c r="O331" s="18">
        <v>24</v>
      </c>
      <c r="P331" t="b">
        <v>0</v>
      </c>
      <c r="Q331">
        <v>18</v>
      </c>
      <c r="R331" s="14">
        <v>68.06</v>
      </c>
      <c r="S331" t="b">
        <v>1</v>
      </c>
      <c r="T331" t="s">
        <v>8275</v>
      </c>
      <c r="U331" t="s">
        <v>8276</v>
      </c>
    </row>
    <row r="332" spans="1:21" ht="59" customHeight="1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s="12">
        <v>1</v>
      </c>
      <c r="G332" t="s">
        <v>8218</v>
      </c>
      <c r="H332" t="s">
        <v>8223</v>
      </c>
      <c r="I332" t="s">
        <v>8245</v>
      </c>
      <c r="J332">
        <v>1423630740</v>
      </c>
      <c r="K332" s="9">
        <v>42046.207638888889</v>
      </c>
      <c r="L332">
        <v>1418673307</v>
      </c>
      <c r="M332" s="9">
        <v>41988.829942129625</v>
      </c>
      <c r="N332" s="9"/>
      <c r="O332" s="18">
        <v>57</v>
      </c>
      <c r="P332" t="b">
        <v>0</v>
      </c>
      <c r="Q332">
        <v>35</v>
      </c>
      <c r="R332" s="14">
        <v>72.709999999999994</v>
      </c>
      <c r="S332" t="b">
        <v>1</v>
      </c>
      <c r="T332" t="s">
        <v>8275</v>
      </c>
      <c r="U332" t="s">
        <v>8276</v>
      </c>
    </row>
    <row r="333" spans="1:21" ht="59" customHeight="1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s="12">
        <v>1</v>
      </c>
      <c r="G333" t="s">
        <v>8218</v>
      </c>
      <c r="H333" t="s">
        <v>8223</v>
      </c>
      <c r="I333" t="s">
        <v>8245</v>
      </c>
      <c r="J333">
        <v>1420489560</v>
      </c>
      <c r="K333" s="9">
        <v>42009.851388888885</v>
      </c>
      <c r="L333">
        <v>1417469639</v>
      </c>
      <c r="M333" s="9">
        <v>41974.898599537039</v>
      </c>
      <c r="N333" s="9"/>
      <c r="O333" s="18">
        <v>35</v>
      </c>
      <c r="P333" t="b">
        <v>0</v>
      </c>
      <c r="Q333">
        <v>43</v>
      </c>
      <c r="R333" s="14">
        <v>77.19</v>
      </c>
      <c r="S333" t="b">
        <v>1</v>
      </c>
      <c r="T333" t="s">
        <v>8275</v>
      </c>
      <c r="U333" t="s">
        <v>8276</v>
      </c>
    </row>
    <row r="334" spans="1:21" ht="59" customHeight="1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s="12">
        <v>1</v>
      </c>
      <c r="G334" t="s">
        <v>8218</v>
      </c>
      <c r="H334" t="s">
        <v>8223</v>
      </c>
      <c r="I334" t="s">
        <v>8245</v>
      </c>
      <c r="J334">
        <v>1472952982</v>
      </c>
      <c r="K334" s="9">
        <v>42617.066921296297</v>
      </c>
      <c r="L334">
        <v>1470792982</v>
      </c>
      <c r="M334" s="9">
        <v>42592.066921296297</v>
      </c>
      <c r="N334" s="9"/>
      <c r="O334" s="18">
        <v>25</v>
      </c>
      <c r="P334" t="b">
        <v>0</v>
      </c>
      <c r="Q334">
        <v>36</v>
      </c>
      <c r="R334" s="14">
        <v>55.97</v>
      </c>
      <c r="S334" t="b">
        <v>1</v>
      </c>
      <c r="T334" t="s">
        <v>8275</v>
      </c>
      <c r="U334" t="s">
        <v>8276</v>
      </c>
    </row>
    <row r="335" spans="1:21" ht="59" customHeight="1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s="12">
        <v>1</v>
      </c>
      <c r="G335" t="s">
        <v>8218</v>
      </c>
      <c r="H335" t="s">
        <v>8223</v>
      </c>
      <c r="I335" t="s">
        <v>8245</v>
      </c>
      <c r="J335">
        <v>1426229940</v>
      </c>
      <c r="K335" s="9">
        <v>42076.290972222225</v>
      </c>
      <c r="L335">
        <v>1423959123</v>
      </c>
      <c r="M335" s="9">
        <v>42050.008368055554</v>
      </c>
      <c r="N335" s="9"/>
      <c r="O335" s="18">
        <v>26</v>
      </c>
      <c r="P335" t="b">
        <v>0</v>
      </c>
      <c r="Q335">
        <v>62</v>
      </c>
      <c r="R335" s="14">
        <v>49.69</v>
      </c>
      <c r="S335" t="b">
        <v>1</v>
      </c>
      <c r="T335" t="s">
        <v>8275</v>
      </c>
      <c r="U335" t="s">
        <v>8276</v>
      </c>
    </row>
    <row r="336" spans="1:21" ht="59" customHeight="1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s="12">
        <v>1</v>
      </c>
      <c r="G336" t="s">
        <v>8218</v>
      </c>
      <c r="H336" t="s">
        <v>8223</v>
      </c>
      <c r="I336" t="s">
        <v>8245</v>
      </c>
      <c r="J336">
        <v>1456984740</v>
      </c>
      <c r="K336" s="9">
        <v>42432.249305555553</v>
      </c>
      <c r="L336">
        <v>1455717790</v>
      </c>
      <c r="M336" s="9">
        <v>42417.585532407407</v>
      </c>
      <c r="N336" s="9"/>
      <c r="O336" s="18">
        <v>15</v>
      </c>
      <c r="P336" t="b">
        <v>0</v>
      </c>
      <c r="Q336">
        <v>33</v>
      </c>
      <c r="R336" s="14">
        <v>77.73</v>
      </c>
      <c r="S336" t="b">
        <v>1</v>
      </c>
      <c r="T336" t="s">
        <v>8275</v>
      </c>
      <c r="U336" t="s">
        <v>8276</v>
      </c>
    </row>
    <row r="337" spans="1:21" ht="59" customHeight="1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s="12">
        <v>1</v>
      </c>
      <c r="G337" t="s">
        <v>8218</v>
      </c>
      <c r="H337" t="s">
        <v>8223</v>
      </c>
      <c r="I337" t="s">
        <v>8245</v>
      </c>
      <c r="J337">
        <v>1409720340</v>
      </c>
      <c r="K337" s="9">
        <v>41885.207638888889</v>
      </c>
      <c r="L337">
        <v>1408129822</v>
      </c>
      <c r="M337" s="9">
        <v>41866.79886574074</v>
      </c>
      <c r="N337" s="9"/>
      <c r="O337" s="18">
        <v>18</v>
      </c>
      <c r="P337" t="b">
        <v>0</v>
      </c>
      <c r="Q337">
        <v>27</v>
      </c>
      <c r="R337" s="14">
        <v>40.78</v>
      </c>
      <c r="S337" t="b">
        <v>1</v>
      </c>
      <c r="T337" t="s">
        <v>8275</v>
      </c>
      <c r="U337" t="s">
        <v>8276</v>
      </c>
    </row>
    <row r="338" spans="1:21" ht="59" customHeight="1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s="12">
        <v>2</v>
      </c>
      <c r="G338" t="s">
        <v>8218</v>
      </c>
      <c r="H338" t="s">
        <v>8223</v>
      </c>
      <c r="I338" t="s">
        <v>8245</v>
      </c>
      <c r="J338">
        <v>1440892800</v>
      </c>
      <c r="K338" s="9">
        <v>42246</v>
      </c>
      <c r="L338">
        <v>1438715077</v>
      </c>
      <c r="M338" s="9">
        <v>42220.79487268519</v>
      </c>
      <c r="N338" s="9"/>
      <c r="O338" s="18">
        <v>25</v>
      </c>
      <c r="P338" t="b">
        <v>0</v>
      </c>
      <c r="Q338">
        <v>17</v>
      </c>
      <c r="R338" s="14">
        <v>59.41</v>
      </c>
      <c r="S338" t="b">
        <v>1</v>
      </c>
      <c r="T338" t="s">
        <v>8275</v>
      </c>
      <c r="U338" t="s">
        <v>8276</v>
      </c>
    </row>
    <row r="339" spans="1:21" ht="59" customHeight="1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s="12">
        <v>1</v>
      </c>
      <c r="G339" t="s">
        <v>8218</v>
      </c>
      <c r="H339" t="s">
        <v>8223</v>
      </c>
      <c r="I339" t="s">
        <v>8245</v>
      </c>
      <c r="J339">
        <v>1476390164</v>
      </c>
      <c r="K339" s="9">
        <v>42656.849120370374</v>
      </c>
      <c r="L339">
        <v>1473970964</v>
      </c>
      <c r="M339" s="9">
        <v>42628.849120370374</v>
      </c>
      <c r="N339" s="9"/>
      <c r="O339" s="18">
        <v>28</v>
      </c>
      <c r="P339" t="b">
        <v>0</v>
      </c>
      <c r="Q339">
        <v>4</v>
      </c>
      <c r="R339" s="14">
        <v>3.25</v>
      </c>
      <c r="S339" t="b">
        <v>1</v>
      </c>
      <c r="T339" t="s">
        <v>8275</v>
      </c>
      <c r="U339" t="s">
        <v>8276</v>
      </c>
    </row>
    <row r="340" spans="1:21" ht="59" customHeight="1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s="12">
        <v>1</v>
      </c>
      <c r="G340" t="s">
        <v>8218</v>
      </c>
      <c r="H340" t="s">
        <v>8223</v>
      </c>
      <c r="I340" t="s">
        <v>8245</v>
      </c>
      <c r="J340">
        <v>1463520479</v>
      </c>
      <c r="K340" s="9">
        <v>42507.894432870366</v>
      </c>
      <c r="L340">
        <v>1458336479</v>
      </c>
      <c r="M340" s="9">
        <v>42447.894432870366</v>
      </c>
      <c r="N340" s="9"/>
      <c r="O340" s="18">
        <v>60</v>
      </c>
      <c r="P340" t="b">
        <v>0</v>
      </c>
      <c r="Q340">
        <v>49</v>
      </c>
      <c r="R340" s="14">
        <v>81.67</v>
      </c>
      <c r="S340" t="b">
        <v>1</v>
      </c>
      <c r="T340" t="s">
        <v>8275</v>
      </c>
      <c r="U340" t="s">
        <v>8276</v>
      </c>
    </row>
    <row r="341" spans="1:21" ht="59" customHeight="1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s="12">
        <v>2</v>
      </c>
      <c r="G341" t="s">
        <v>8218</v>
      </c>
      <c r="H341" t="s">
        <v>8223</v>
      </c>
      <c r="I341" t="s">
        <v>8245</v>
      </c>
      <c r="J341">
        <v>1446759880</v>
      </c>
      <c r="K341" s="9">
        <v>42313.906018518523</v>
      </c>
      <c r="L341">
        <v>1444164280</v>
      </c>
      <c r="M341" s="9">
        <v>42283.864351851851</v>
      </c>
      <c r="N341" s="9"/>
      <c r="O341" s="18">
        <v>30</v>
      </c>
      <c r="P341" t="b">
        <v>0</v>
      </c>
      <c r="Q341">
        <v>57</v>
      </c>
      <c r="R341" s="14">
        <v>44.91</v>
      </c>
      <c r="S341" t="b">
        <v>1</v>
      </c>
      <c r="T341" t="s">
        <v>8275</v>
      </c>
      <c r="U341" t="s">
        <v>8276</v>
      </c>
    </row>
    <row r="342" spans="1:21" ht="59" customHeight="1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s="12">
        <v>1</v>
      </c>
      <c r="G342" t="s">
        <v>8218</v>
      </c>
      <c r="H342" t="s">
        <v>8223</v>
      </c>
      <c r="I342" t="s">
        <v>8245</v>
      </c>
      <c r="J342">
        <v>1461913140</v>
      </c>
      <c r="K342" s="9">
        <v>42489.290972222225</v>
      </c>
      <c r="L342">
        <v>1461370956</v>
      </c>
      <c r="M342" s="9">
        <v>42483.015694444446</v>
      </c>
      <c r="N342" s="9"/>
      <c r="O342" s="18">
        <v>6</v>
      </c>
      <c r="P342" t="b">
        <v>0</v>
      </c>
      <c r="Q342">
        <v>69</v>
      </c>
      <c r="R342" s="14">
        <v>49.06</v>
      </c>
      <c r="S342" t="b">
        <v>1</v>
      </c>
      <c r="T342" t="s">
        <v>8275</v>
      </c>
      <c r="U342" t="s">
        <v>8276</v>
      </c>
    </row>
    <row r="343" spans="1:21" ht="59" customHeight="1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s="12">
        <v>1</v>
      </c>
      <c r="G343" t="s">
        <v>8218</v>
      </c>
      <c r="H343" t="s">
        <v>8223</v>
      </c>
      <c r="I343" t="s">
        <v>8245</v>
      </c>
      <c r="J343">
        <v>1403964574</v>
      </c>
      <c r="K343" s="9">
        <v>41818.58997685185</v>
      </c>
      <c r="L343">
        <v>1401372574</v>
      </c>
      <c r="M343" s="9">
        <v>41788.58997685185</v>
      </c>
      <c r="N343" s="9"/>
      <c r="O343" s="18">
        <v>30</v>
      </c>
      <c r="P343" t="b">
        <v>0</v>
      </c>
      <c r="Q343">
        <v>20</v>
      </c>
      <c r="R343" s="14">
        <v>62.5</v>
      </c>
      <c r="S343" t="b">
        <v>1</v>
      </c>
      <c r="T343" t="s">
        <v>8275</v>
      </c>
      <c r="U343" t="s">
        <v>8276</v>
      </c>
    </row>
    <row r="344" spans="1:21" ht="59" customHeight="1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s="12">
        <v>1</v>
      </c>
      <c r="G344" t="s">
        <v>8218</v>
      </c>
      <c r="H344" t="s">
        <v>8223</v>
      </c>
      <c r="I344" t="s">
        <v>8245</v>
      </c>
      <c r="J344">
        <v>1434675616</v>
      </c>
      <c r="K344" s="9">
        <v>42174.041851851856</v>
      </c>
      <c r="L344">
        <v>1432083616</v>
      </c>
      <c r="M344" s="9">
        <v>42144.041851851856</v>
      </c>
      <c r="N344" s="9"/>
      <c r="O344" s="18">
        <v>30</v>
      </c>
      <c r="P344" t="b">
        <v>0</v>
      </c>
      <c r="Q344">
        <v>71</v>
      </c>
      <c r="R344" s="14">
        <v>35.49</v>
      </c>
      <c r="S344" t="b">
        <v>1</v>
      </c>
      <c r="T344" t="s">
        <v>8275</v>
      </c>
      <c r="U344" t="s">
        <v>8276</v>
      </c>
    </row>
    <row r="345" spans="1:21" ht="59" customHeight="1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s="12">
        <v>1</v>
      </c>
      <c r="G345" t="s">
        <v>8218</v>
      </c>
      <c r="H345" t="s">
        <v>8223</v>
      </c>
      <c r="I345" t="s">
        <v>8245</v>
      </c>
      <c r="J345">
        <v>1479592800</v>
      </c>
      <c r="K345" s="9">
        <v>42693.916666666672</v>
      </c>
      <c r="L345">
        <v>1476760226</v>
      </c>
      <c r="M345" s="9">
        <v>42661.132245370369</v>
      </c>
      <c r="N345" s="9"/>
      <c r="O345" s="18">
        <v>33</v>
      </c>
      <c r="P345" t="b">
        <v>0</v>
      </c>
      <c r="Q345">
        <v>17</v>
      </c>
      <c r="R345" s="14">
        <v>66.47</v>
      </c>
      <c r="S345" t="b">
        <v>1</v>
      </c>
      <c r="T345" t="s">
        <v>8275</v>
      </c>
      <c r="U345" t="s">
        <v>8276</v>
      </c>
    </row>
    <row r="346" spans="1:21" ht="59" customHeight="1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s="12">
        <v>1</v>
      </c>
      <c r="G346" t="s">
        <v>8218</v>
      </c>
      <c r="H346" t="s">
        <v>8223</v>
      </c>
      <c r="I346" t="s">
        <v>8245</v>
      </c>
      <c r="J346">
        <v>1425528000</v>
      </c>
      <c r="K346" s="9">
        <v>42068.166666666672</v>
      </c>
      <c r="L346">
        <v>1422916261</v>
      </c>
      <c r="M346" s="9">
        <v>42037.938206018516</v>
      </c>
      <c r="N346" s="9"/>
      <c r="O346" s="18">
        <v>30</v>
      </c>
      <c r="P346" t="b">
        <v>0</v>
      </c>
      <c r="Q346">
        <v>197</v>
      </c>
      <c r="R346" s="14">
        <v>56.07</v>
      </c>
      <c r="S346" t="b">
        <v>1</v>
      </c>
      <c r="T346" t="s">
        <v>8275</v>
      </c>
      <c r="U346" t="s">
        <v>8276</v>
      </c>
    </row>
    <row r="347" spans="1:21" ht="59" customHeight="1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s="12">
        <v>1</v>
      </c>
      <c r="G347" t="s">
        <v>8218</v>
      </c>
      <c r="H347" t="s">
        <v>8223</v>
      </c>
      <c r="I347" t="s">
        <v>8245</v>
      </c>
      <c r="J347">
        <v>1475269200</v>
      </c>
      <c r="K347" s="9">
        <v>42643.875</v>
      </c>
      <c r="L347">
        <v>1473200844</v>
      </c>
      <c r="M347" s="9">
        <v>42619.935694444444</v>
      </c>
      <c r="N347" s="9"/>
      <c r="O347" s="18">
        <v>24</v>
      </c>
      <c r="P347" t="b">
        <v>0</v>
      </c>
      <c r="Q347">
        <v>70</v>
      </c>
      <c r="R347" s="14">
        <v>47.03</v>
      </c>
      <c r="S347" t="b">
        <v>1</v>
      </c>
      <c r="T347" t="s">
        <v>8275</v>
      </c>
      <c r="U347" t="s">
        <v>8276</v>
      </c>
    </row>
    <row r="348" spans="1:21" ht="59" customHeight="1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s="12">
        <v>1</v>
      </c>
      <c r="G348" t="s">
        <v>8218</v>
      </c>
      <c r="H348" t="s">
        <v>8223</v>
      </c>
      <c r="I348" t="s">
        <v>8245</v>
      </c>
      <c r="J348">
        <v>1411874580</v>
      </c>
      <c r="K348" s="9">
        <v>41910.140972222223</v>
      </c>
      <c r="L348">
        <v>1409030371</v>
      </c>
      <c r="M348" s="9">
        <v>41877.221886574072</v>
      </c>
      <c r="N348" s="9"/>
      <c r="O348" s="18">
        <v>33</v>
      </c>
      <c r="P348" t="b">
        <v>0</v>
      </c>
      <c r="Q348">
        <v>21</v>
      </c>
      <c r="R348" s="14">
        <v>47.67</v>
      </c>
      <c r="S348" t="b">
        <v>1</v>
      </c>
      <c r="T348" t="s">
        <v>8275</v>
      </c>
      <c r="U348" t="s">
        <v>8276</v>
      </c>
    </row>
    <row r="349" spans="1:21" ht="59" customHeight="1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s="12">
        <v>1</v>
      </c>
      <c r="G349" t="s">
        <v>8218</v>
      </c>
      <c r="H349" t="s">
        <v>8223</v>
      </c>
      <c r="I349" t="s">
        <v>8245</v>
      </c>
      <c r="J349">
        <v>1406358000</v>
      </c>
      <c r="K349" s="9">
        <v>41846.291666666664</v>
      </c>
      <c r="L349">
        <v>1404841270</v>
      </c>
      <c r="M349" s="9">
        <v>41828.736921296295</v>
      </c>
      <c r="N349" s="9"/>
      <c r="O349" s="18">
        <v>18</v>
      </c>
      <c r="P349" t="b">
        <v>0</v>
      </c>
      <c r="Q349">
        <v>34</v>
      </c>
      <c r="R349" s="14">
        <v>88.24</v>
      </c>
      <c r="S349" t="b">
        <v>1</v>
      </c>
      <c r="T349" t="s">
        <v>8275</v>
      </c>
      <c r="U349" t="s">
        <v>8276</v>
      </c>
    </row>
    <row r="350" spans="1:21" ht="59" customHeight="1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s="12">
        <v>1</v>
      </c>
      <c r="G350" t="s">
        <v>8218</v>
      </c>
      <c r="H350" t="s">
        <v>8223</v>
      </c>
      <c r="I350" t="s">
        <v>8245</v>
      </c>
      <c r="J350">
        <v>1471977290</v>
      </c>
      <c r="K350" s="9">
        <v>42605.774189814816</v>
      </c>
      <c r="L350">
        <v>1466793290</v>
      </c>
      <c r="M350" s="9">
        <v>42545.774189814816</v>
      </c>
      <c r="N350" s="9"/>
      <c r="O350" s="18">
        <v>60</v>
      </c>
      <c r="P350" t="b">
        <v>0</v>
      </c>
      <c r="Q350">
        <v>39</v>
      </c>
      <c r="R350" s="14">
        <v>80.72</v>
      </c>
      <c r="S350" t="b">
        <v>1</v>
      </c>
      <c r="T350" t="s">
        <v>8275</v>
      </c>
      <c r="U350" t="s">
        <v>8276</v>
      </c>
    </row>
    <row r="351" spans="1:21" ht="59" customHeight="1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s="12">
        <v>1</v>
      </c>
      <c r="G351" t="s">
        <v>8218</v>
      </c>
      <c r="H351" t="s">
        <v>8223</v>
      </c>
      <c r="I351" t="s">
        <v>8245</v>
      </c>
      <c r="J351">
        <v>1463803140</v>
      </c>
      <c r="K351" s="9">
        <v>42511.165972222225</v>
      </c>
      <c r="L351">
        <v>1459446487</v>
      </c>
      <c r="M351" s="9">
        <v>42460.741747685184</v>
      </c>
      <c r="N351" s="9"/>
      <c r="O351" s="18">
        <v>50</v>
      </c>
      <c r="P351" t="b">
        <v>0</v>
      </c>
      <c r="Q351">
        <v>29</v>
      </c>
      <c r="R351" s="14">
        <v>68.97</v>
      </c>
      <c r="S351" t="b">
        <v>1</v>
      </c>
      <c r="T351" t="s">
        <v>8275</v>
      </c>
      <c r="U351" t="s">
        <v>8276</v>
      </c>
    </row>
    <row r="352" spans="1:21" ht="59" customHeight="1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s="12">
        <v>1</v>
      </c>
      <c r="G352" t="s">
        <v>8218</v>
      </c>
      <c r="H352" t="s">
        <v>8223</v>
      </c>
      <c r="I352" t="s">
        <v>8245</v>
      </c>
      <c r="J352">
        <v>1412492445</v>
      </c>
      <c r="K352" s="9">
        <v>41917.292187500003</v>
      </c>
      <c r="L352">
        <v>1409900445</v>
      </c>
      <c r="M352" s="9">
        <v>41887.292187500003</v>
      </c>
      <c r="N352" s="9"/>
      <c r="O352" s="18">
        <v>30</v>
      </c>
      <c r="P352" t="b">
        <v>0</v>
      </c>
      <c r="Q352">
        <v>73</v>
      </c>
      <c r="R352" s="14">
        <v>550.04</v>
      </c>
      <c r="S352" t="b">
        <v>1</v>
      </c>
      <c r="T352" t="s">
        <v>8275</v>
      </c>
      <c r="U352" t="s">
        <v>8276</v>
      </c>
    </row>
    <row r="353" spans="1:21" ht="59" customHeight="1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s="12">
        <v>1</v>
      </c>
      <c r="G353" t="s">
        <v>8218</v>
      </c>
      <c r="H353" t="s">
        <v>8223</v>
      </c>
      <c r="I353" t="s">
        <v>8245</v>
      </c>
      <c r="J353">
        <v>1407686340</v>
      </c>
      <c r="K353" s="9">
        <v>41861.665972222225</v>
      </c>
      <c r="L353">
        <v>1404833442</v>
      </c>
      <c r="M353" s="9">
        <v>41828.646319444444</v>
      </c>
      <c r="N353" s="9"/>
      <c r="O353" s="18">
        <v>33</v>
      </c>
      <c r="P353" t="b">
        <v>0</v>
      </c>
      <c r="Q353">
        <v>9</v>
      </c>
      <c r="R353" s="14">
        <v>57.78</v>
      </c>
      <c r="S353" t="b">
        <v>1</v>
      </c>
      <c r="T353" t="s">
        <v>8275</v>
      </c>
      <c r="U353" t="s">
        <v>8276</v>
      </c>
    </row>
    <row r="354" spans="1:21" ht="59" customHeight="1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s="12">
        <v>1</v>
      </c>
      <c r="G354" t="s">
        <v>8218</v>
      </c>
      <c r="H354" t="s">
        <v>8223</v>
      </c>
      <c r="I354" t="s">
        <v>8245</v>
      </c>
      <c r="J354">
        <v>1437202740</v>
      </c>
      <c r="K354" s="9">
        <v>42203.290972222225</v>
      </c>
      <c r="L354">
        <v>1434654998</v>
      </c>
      <c r="M354" s="9">
        <v>42173.803217592591</v>
      </c>
      <c r="N354" s="9"/>
      <c r="O354" s="18">
        <v>29</v>
      </c>
      <c r="P354" t="b">
        <v>0</v>
      </c>
      <c r="Q354">
        <v>79</v>
      </c>
      <c r="R354" s="14">
        <v>73.58</v>
      </c>
      <c r="S354" t="b">
        <v>1</v>
      </c>
      <c r="T354" t="s">
        <v>8275</v>
      </c>
      <c r="U354" t="s">
        <v>8276</v>
      </c>
    </row>
    <row r="355" spans="1:21" ht="59" customHeight="1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s="12">
        <v>1</v>
      </c>
      <c r="G355" t="s">
        <v>8218</v>
      </c>
      <c r="H355" t="s">
        <v>8223</v>
      </c>
      <c r="I355" t="s">
        <v>8245</v>
      </c>
      <c r="J355">
        <v>1404273540</v>
      </c>
      <c r="K355" s="9">
        <v>41822.165972222225</v>
      </c>
      <c r="L355">
        <v>1400272580</v>
      </c>
      <c r="M355" s="9">
        <v>41775.858564814815</v>
      </c>
      <c r="N355" s="9"/>
      <c r="O355" s="18">
        <v>46</v>
      </c>
      <c r="P355" t="b">
        <v>0</v>
      </c>
      <c r="Q355">
        <v>20</v>
      </c>
      <c r="R355" s="14">
        <v>75.5</v>
      </c>
      <c r="S355" t="b">
        <v>1</v>
      </c>
      <c r="T355" t="s">
        <v>8275</v>
      </c>
      <c r="U355" t="s">
        <v>8276</v>
      </c>
    </row>
    <row r="356" spans="1:21" ht="59" customHeight="1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s="12">
        <v>1</v>
      </c>
      <c r="G356" t="s">
        <v>8218</v>
      </c>
      <c r="H356" t="s">
        <v>8223</v>
      </c>
      <c r="I356" t="s">
        <v>8245</v>
      </c>
      <c r="J356">
        <v>1426775940</v>
      </c>
      <c r="K356" s="9">
        <v>42082.610416666663</v>
      </c>
      <c r="L356">
        <v>1424414350</v>
      </c>
      <c r="M356" s="9">
        <v>42055.277199074073</v>
      </c>
      <c r="N356" s="9"/>
      <c r="O356" s="18">
        <v>27</v>
      </c>
      <c r="P356" t="b">
        <v>0</v>
      </c>
      <c r="Q356">
        <v>13</v>
      </c>
      <c r="R356" s="14">
        <v>235.46</v>
      </c>
      <c r="S356" t="b">
        <v>1</v>
      </c>
      <c r="T356" t="s">
        <v>8275</v>
      </c>
      <c r="U356" t="s">
        <v>8276</v>
      </c>
    </row>
    <row r="357" spans="1:21" ht="59" customHeight="1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s="12">
        <v>1</v>
      </c>
      <c r="G357" t="s">
        <v>8218</v>
      </c>
      <c r="H357" t="s">
        <v>8223</v>
      </c>
      <c r="I357" t="s">
        <v>8245</v>
      </c>
      <c r="J357">
        <v>1460260800</v>
      </c>
      <c r="K357" s="9">
        <v>42470.166666666672</v>
      </c>
      <c r="L357">
        <v>1458336672</v>
      </c>
      <c r="M357" s="9">
        <v>42447.896666666667</v>
      </c>
      <c r="N357" s="9"/>
      <c r="O357" s="18">
        <v>22</v>
      </c>
      <c r="P357" t="b">
        <v>0</v>
      </c>
      <c r="Q357">
        <v>36</v>
      </c>
      <c r="R357" s="14">
        <v>92.5</v>
      </c>
      <c r="S357" t="b">
        <v>1</v>
      </c>
      <c r="T357" t="s">
        <v>8275</v>
      </c>
      <c r="U357" t="s">
        <v>8276</v>
      </c>
    </row>
    <row r="358" spans="1:21" ht="59" customHeight="1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s="12">
        <v>1</v>
      </c>
      <c r="G358" t="s">
        <v>8218</v>
      </c>
      <c r="H358" t="s">
        <v>8223</v>
      </c>
      <c r="I358" t="s">
        <v>8245</v>
      </c>
      <c r="J358">
        <v>1466056689</v>
      </c>
      <c r="K358" s="9">
        <v>42537.248715277776</v>
      </c>
      <c r="L358">
        <v>1464847089</v>
      </c>
      <c r="M358" s="9">
        <v>42523.248715277776</v>
      </c>
      <c r="N358" s="9"/>
      <c r="O358" s="18">
        <v>14</v>
      </c>
      <c r="P358" t="b">
        <v>0</v>
      </c>
      <c r="Q358">
        <v>19</v>
      </c>
      <c r="R358" s="14">
        <v>46.05</v>
      </c>
      <c r="S358" t="b">
        <v>1</v>
      </c>
      <c r="T358" t="s">
        <v>8275</v>
      </c>
      <c r="U358" t="s">
        <v>8276</v>
      </c>
    </row>
    <row r="359" spans="1:21" ht="59" customHeight="1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s="12">
        <v>1</v>
      </c>
      <c r="G359" t="s">
        <v>8218</v>
      </c>
      <c r="H359" t="s">
        <v>8223</v>
      </c>
      <c r="I359" t="s">
        <v>8245</v>
      </c>
      <c r="J359">
        <v>1406185200</v>
      </c>
      <c r="K359" s="9">
        <v>41844.291666666664</v>
      </c>
      <c r="L359">
        <v>1404337382</v>
      </c>
      <c r="M359" s="9">
        <v>41822.90488425926</v>
      </c>
      <c r="N359" s="9"/>
      <c r="O359" s="18">
        <v>21</v>
      </c>
      <c r="P359" t="b">
        <v>0</v>
      </c>
      <c r="Q359">
        <v>38</v>
      </c>
      <c r="R359" s="14">
        <v>31.58</v>
      </c>
      <c r="S359" t="b">
        <v>1</v>
      </c>
      <c r="T359" t="s">
        <v>8275</v>
      </c>
      <c r="U359" t="s">
        <v>8276</v>
      </c>
    </row>
    <row r="360" spans="1:21" ht="59" customHeight="1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s="12">
        <v>1</v>
      </c>
      <c r="G360" t="s">
        <v>8218</v>
      </c>
      <c r="H360" t="s">
        <v>8223</v>
      </c>
      <c r="I360" t="s">
        <v>8245</v>
      </c>
      <c r="J360">
        <v>1437676380</v>
      </c>
      <c r="K360" s="9">
        <v>42208.772916666669</v>
      </c>
      <c r="L360">
        <v>1435670452</v>
      </c>
      <c r="M360" s="9">
        <v>42185.556157407409</v>
      </c>
      <c r="N360" s="9"/>
      <c r="O360" s="18">
        <v>23</v>
      </c>
      <c r="P360" t="b">
        <v>0</v>
      </c>
      <c r="Q360">
        <v>28</v>
      </c>
      <c r="R360" s="14">
        <v>36.96</v>
      </c>
      <c r="S360" t="b">
        <v>1</v>
      </c>
      <c r="T360" t="s">
        <v>8275</v>
      </c>
      <c r="U360" t="s">
        <v>8276</v>
      </c>
    </row>
    <row r="361" spans="1:21" ht="59" customHeight="1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s="12">
        <v>1</v>
      </c>
      <c r="G361" t="s">
        <v>8218</v>
      </c>
      <c r="H361" t="s">
        <v>8223</v>
      </c>
      <c r="I361" t="s">
        <v>8245</v>
      </c>
      <c r="J361">
        <v>1405915140</v>
      </c>
      <c r="K361" s="9">
        <v>41841.165972222225</v>
      </c>
      <c r="L361">
        <v>1404140667</v>
      </c>
      <c r="M361" s="9">
        <v>41820.62809027778</v>
      </c>
      <c r="N361" s="9"/>
      <c r="O361" s="18">
        <v>21</v>
      </c>
      <c r="P361" t="b">
        <v>0</v>
      </c>
      <c r="Q361">
        <v>40</v>
      </c>
      <c r="R361" s="14">
        <v>88.25</v>
      </c>
      <c r="S361" t="b">
        <v>1</v>
      </c>
      <c r="T361" t="s">
        <v>8275</v>
      </c>
      <c r="U361" t="s">
        <v>8276</v>
      </c>
    </row>
    <row r="362" spans="1:21" ht="59" customHeight="1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s="12">
        <v>1</v>
      </c>
      <c r="G362" t="s">
        <v>8218</v>
      </c>
      <c r="H362" t="s">
        <v>8223</v>
      </c>
      <c r="I362" t="s">
        <v>8245</v>
      </c>
      <c r="J362">
        <v>1410550484</v>
      </c>
      <c r="K362" s="9">
        <v>41894.815787037034</v>
      </c>
      <c r="L362">
        <v>1408995284</v>
      </c>
      <c r="M362" s="9">
        <v>41876.815787037034</v>
      </c>
      <c r="N362" s="9"/>
      <c r="O362" s="18">
        <v>18</v>
      </c>
      <c r="P362" t="b">
        <v>0</v>
      </c>
      <c r="Q362">
        <v>16</v>
      </c>
      <c r="R362" s="14">
        <v>64.38</v>
      </c>
      <c r="S362" t="b">
        <v>1</v>
      </c>
      <c r="T362" t="s">
        <v>8275</v>
      </c>
      <c r="U362" t="s">
        <v>8276</v>
      </c>
    </row>
    <row r="363" spans="1:21" ht="59" customHeight="1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s="12">
        <v>1</v>
      </c>
      <c r="G363" t="s">
        <v>8218</v>
      </c>
      <c r="H363" t="s">
        <v>8223</v>
      </c>
      <c r="I363" t="s">
        <v>8245</v>
      </c>
      <c r="J363">
        <v>1404359940</v>
      </c>
      <c r="K363" s="9">
        <v>41823.165972222225</v>
      </c>
      <c r="L363">
        <v>1402580818</v>
      </c>
      <c r="M363" s="9">
        <v>41802.574282407411</v>
      </c>
      <c r="N363" s="9"/>
      <c r="O363" s="18">
        <v>21</v>
      </c>
      <c r="P363" t="b">
        <v>0</v>
      </c>
      <c r="Q363">
        <v>199</v>
      </c>
      <c r="R363" s="14">
        <v>62.05</v>
      </c>
      <c r="S363" t="b">
        <v>1</v>
      </c>
      <c r="T363" t="s">
        <v>8275</v>
      </c>
      <c r="U363" t="s">
        <v>8276</v>
      </c>
    </row>
    <row r="364" spans="1:21" ht="59" customHeight="1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s="12">
        <v>1</v>
      </c>
      <c r="G364" t="s">
        <v>8218</v>
      </c>
      <c r="H364" t="s">
        <v>8223</v>
      </c>
      <c r="I364" t="s">
        <v>8245</v>
      </c>
      <c r="J364">
        <v>1404190740</v>
      </c>
      <c r="K364" s="9">
        <v>41821.207638888889</v>
      </c>
      <c r="L364">
        <v>1401214581</v>
      </c>
      <c r="M364" s="9">
        <v>41786.761354166665</v>
      </c>
      <c r="N364" s="9"/>
      <c r="O364" s="18">
        <v>34</v>
      </c>
      <c r="P364" t="b">
        <v>0</v>
      </c>
      <c r="Q364">
        <v>30</v>
      </c>
      <c r="R364" s="14">
        <v>73.400000000000006</v>
      </c>
      <c r="S364" t="b">
        <v>1</v>
      </c>
      <c r="T364" t="s">
        <v>8275</v>
      </c>
      <c r="U364" t="s">
        <v>8276</v>
      </c>
    </row>
    <row r="365" spans="1:21" ht="59" customHeight="1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s="12">
        <v>1</v>
      </c>
      <c r="G365" t="s">
        <v>8218</v>
      </c>
      <c r="H365" t="s">
        <v>8223</v>
      </c>
      <c r="I365" t="s">
        <v>8245</v>
      </c>
      <c r="J365">
        <v>1475664834</v>
      </c>
      <c r="K365" s="9">
        <v>42648.454097222224</v>
      </c>
      <c r="L365">
        <v>1473850434</v>
      </c>
      <c r="M365" s="9">
        <v>42627.454097222224</v>
      </c>
      <c r="N365" s="9"/>
      <c r="O365" s="18">
        <v>21</v>
      </c>
      <c r="P365" t="b">
        <v>0</v>
      </c>
      <c r="Q365">
        <v>34</v>
      </c>
      <c r="R365" s="14">
        <v>99.5</v>
      </c>
      <c r="S365" t="b">
        <v>1</v>
      </c>
      <c r="T365" t="s">
        <v>8275</v>
      </c>
      <c r="U365" t="s">
        <v>8276</v>
      </c>
    </row>
    <row r="366" spans="1:21" ht="59" customHeight="1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s="12">
        <v>1</v>
      </c>
      <c r="G366" t="s">
        <v>8218</v>
      </c>
      <c r="H366" t="s">
        <v>8223</v>
      </c>
      <c r="I366" t="s">
        <v>8245</v>
      </c>
      <c r="J366">
        <v>1452872290</v>
      </c>
      <c r="K366" s="9">
        <v>42384.651504629626</v>
      </c>
      <c r="L366">
        <v>1452008290</v>
      </c>
      <c r="M366" s="9">
        <v>42374.651504629626</v>
      </c>
      <c r="N366" s="9"/>
      <c r="O366" s="18">
        <v>10</v>
      </c>
      <c r="P366" t="b">
        <v>0</v>
      </c>
      <c r="Q366">
        <v>18</v>
      </c>
      <c r="R366" s="14">
        <v>62.17</v>
      </c>
      <c r="S366" t="b">
        <v>1</v>
      </c>
      <c r="T366" t="s">
        <v>8275</v>
      </c>
      <c r="U366" t="s">
        <v>8276</v>
      </c>
    </row>
    <row r="367" spans="1:21" ht="59" customHeight="1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s="12">
        <v>1</v>
      </c>
      <c r="G367" t="s">
        <v>8218</v>
      </c>
      <c r="H367" t="s">
        <v>8223</v>
      </c>
      <c r="I367" t="s">
        <v>8245</v>
      </c>
      <c r="J367">
        <v>1402901940</v>
      </c>
      <c r="K367" s="9">
        <v>41806.290972222225</v>
      </c>
      <c r="L367">
        <v>1399998418</v>
      </c>
      <c r="M367" s="9">
        <v>41772.685393518521</v>
      </c>
      <c r="N367" s="9"/>
      <c r="O367" s="18">
        <v>34</v>
      </c>
      <c r="P367" t="b">
        <v>0</v>
      </c>
      <c r="Q367">
        <v>67</v>
      </c>
      <c r="R367" s="14">
        <v>62.33</v>
      </c>
      <c r="S367" t="b">
        <v>1</v>
      </c>
      <c r="T367" t="s">
        <v>8275</v>
      </c>
      <c r="U367" t="s">
        <v>8276</v>
      </c>
    </row>
    <row r="368" spans="1:21" ht="59" customHeight="1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s="12">
        <v>1</v>
      </c>
      <c r="G368" t="s">
        <v>8218</v>
      </c>
      <c r="H368" t="s">
        <v>8223</v>
      </c>
      <c r="I368" t="s">
        <v>8245</v>
      </c>
      <c r="J368">
        <v>1476931696</v>
      </c>
      <c r="K368" s="9">
        <v>42663.116851851853</v>
      </c>
      <c r="L368">
        <v>1474339696</v>
      </c>
      <c r="M368" s="9">
        <v>42633.116851851853</v>
      </c>
      <c r="N368" s="9"/>
      <c r="O368" s="18">
        <v>30</v>
      </c>
      <c r="P368" t="b">
        <v>0</v>
      </c>
      <c r="Q368">
        <v>66</v>
      </c>
      <c r="R368" s="14">
        <v>58.79</v>
      </c>
      <c r="S368" t="b">
        <v>1</v>
      </c>
      <c r="T368" t="s">
        <v>8275</v>
      </c>
      <c r="U368" t="s">
        <v>8276</v>
      </c>
    </row>
    <row r="369" spans="1:21" ht="59" customHeight="1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s="12">
        <v>1</v>
      </c>
      <c r="G369" t="s">
        <v>8218</v>
      </c>
      <c r="H369" t="s">
        <v>8223</v>
      </c>
      <c r="I369" t="s">
        <v>8245</v>
      </c>
      <c r="J369">
        <v>1441167586</v>
      </c>
      <c r="K369" s="9">
        <v>42249.180393518516</v>
      </c>
      <c r="L369">
        <v>1438575586</v>
      </c>
      <c r="M369" s="9">
        <v>42219.180393518516</v>
      </c>
      <c r="N369" s="9"/>
      <c r="O369" s="18">
        <v>30</v>
      </c>
      <c r="P369" t="b">
        <v>0</v>
      </c>
      <c r="Q369">
        <v>23</v>
      </c>
      <c r="R369" s="14">
        <v>45.35</v>
      </c>
      <c r="S369" t="b">
        <v>1</v>
      </c>
      <c r="T369" t="s">
        <v>8275</v>
      </c>
      <c r="U369" t="s">
        <v>8276</v>
      </c>
    </row>
    <row r="370" spans="1:21" ht="59" customHeight="1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s="12">
        <v>1</v>
      </c>
      <c r="G370" t="s">
        <v>8218</v>
      </c>
      <c r="H370" t="s">
        <v>8223</v>
      </c>
      <c r="I370" t="s">
        <v>8245</v>
      </c>
      <c r="J370">
        <v>1400533200</v>
      </c>
      <c r="K370" s="9">
        <v>41778.875</v>
      </c>
      <c r="L370">
        <v>1398348859</v>
      </c>
      <c r="M370" s="9">
        <v>41753.593275462961</v>
      </c>
      <c r="N370" s="9"/>
      <c r="O370" s="18">
        <v>25</v>
      </c>
      <c r="P370" t="b">
        <v>0</v>
      </c>
      <c r="Q370">
        <v>126</v>
      </c>
      <c r="R370" s="14">
        <v>41.94</v>
      </c>
      <c r="S370" t="b">
        <v>1</v>
      </c>
      <c r="T370" t="s">
        <v>8275</v>
      </c>
      <c r="U370" t="s">
        <v>8276</v>
      </c>
    </row>
    <row r="371" spans="1:21" ht="59" customHeight="1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s="12">
        <v>1</v>
      </c>
      <c r="G371" t="s">
        <v>8218</v>
      </c>
      <c r="H371" t="s">
        <v>8223</v>
      </c>
      <c r="I371" t="s">
        <v>8245</v>
      </c>
      <c r="J371">
        <v>1440820740</v>
      </c>
      <c r="K371" s="9">
        <v>42245.165972222225</v>
      </c>
      <c r="L371">
        <v>1439567660</v>
      </c>
      <c r="M371" s="9">
        <v>42230.662731481483</v>
      </c>
      <c r="N371" s="9"/>
      <c r="O371" s="18">
        <v>15</v>
      </c>
      <c r="P371" t="b">
        <v>0</v>
      </c>
      <c r="Q371">
        <v>6</v>
      </c>
      <c r="R371" s="14">
        <v>59.17</v>
      </c>
      <c r="S371" t="b">
        <v>1</v>
      </c>
      <c r="T371" t="s">
        <v>8275</v>
      </c>
      <c r="U371" t="s">
        <v>8276</v>
      </c>
    </row>
    <row r="372" spans="1:21" ht="59" customHeight="1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s="12">
        <v>1</v>
      </c>
      <c r="G372" t="s">
        <v>8218</v>
      </c>
      <c r="H372" t="s">
        <v>8223</v>
      </c>
      <c r="I372" t="s">
        <v>8245</v>
      </c>
      <c r="J372">
        <v>1403846055</v>
      </c>
      <c r="K372" s="9">
        <v>41817.218229166669</v>
      </c>
      <c r="L372">
        <v>1401254055</v>
      </c>
      <c r="M372" s="9">
        <v>41787.218229166669</v>
      </c>
      <c r="N372" s="9"/>
      <c r="O372" s="18">
        <v>30</v>
      </c>
      <c r="P372" t="b">
        <v>0</v>
      </c>
      <c r="Q372">
        <v>25</v>
      </c>
      <c r="R372" s="14">
        <v>200.49</v>
      </c>
      <c r="S372" t="b">
        <v>1</v>
      </c>
      <c r="T372" t="s">
        <v>8275</v>
      </c>
      <c r="U372" t="s">
        <v>8276</v>
      </c>
    </row>
    <row r="373" spans="1:21" ht="59" customHeight="1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s="12">
        <v>1</v>
      </c>
      <c r="G373" t="s">
        <v>8218</v>
      </c>
      <c r="H373" t="s">
        <v>8223</v>
      </c>
      <c r="I373" t="s">
        <v>8245</v>
      </c>
      <c r="J373">
        <v>1434925500</v>
      </c>
      <c r="K373" s="9">
        <v>42176.934027777781</v>
      </c>
      <c r="L373">
        <v>1432410639</v>
      </c>
      <c r="M373" s="9">
        <v>42147.826840277776</v>
      </c>
      <c r="N373" s="9"/>
      <c r="O373" s="18">
        <v>29</v>
      </c>
      <c r="P373" t="b">
        <v>0</v>
      </c>
      <c r="Q373">
        <v>62</v>
      </c>
      <c r="R373" s="14">
        <v>57.26</v>
      </c>
      <c r="S373" t="b">
        <v>1</v>
      </c>
      <c r="T373" t="s">
        <v>8275</v>
      </c>
      <c r="U373" t="s">
        <v>8276</v>
      </c>
    </row>
    <row r="374" spans="1:21" ht="59" customHeight="1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s="12">
        <v>1</v>
      </c>
      <c r="G374" t="s">
        <v>8218</v>
      </c>
      <c r="H374" t="s">
        <v>8223</v>
      </c>
      <c r="I374" t="s">
        <v>8245</v>
      </c>
      <c r="J374">
        <v>1417101683</v>
      </c>
      <c r="K374" s="9">
        <v>41970.639849537038</v>
      </c>
      <c r="L374">
        <v>1414506083</v>
      </c>
      <c r="M374" s="9">
        <v>41940.598182870366</v>
      </c>
      <c r="N374" s="9"/>
      <c r="O374" s="18">
        <v>30</v>
      </c>
      <c r="P374" t="b">
        <v>0</v>
      </c>
      <c r="Q374">
        <v>31</v>
      </c>
      <c r="R374" s="14">
        <v>58.06</v>
      </c>
      <c r="S374" t="b">
        <v>1</v>
      </c>
      <c r="T374" t="s">
        <v>8275</v>
      </c>
      <c r="U374" t="s">
        <v>8276</v>
      </c>
    </row>
    <row r="375" spans="1:21" ht="59" customHeight="1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s="12">
        <v>1</v>
      </c>
      <c r="G375" t="s">
        <v>8218</v>
      </c>
      <c r="H375" t="s">
        <v>8223</v>
      </c>
      <c r="I375" t="s">
        <v>8245</v>
      </c>
      <c r="J375">
        <v>1425272340</v>
      </c>
      <c r="K375" s="9">
        <v>42065.207638888889</v>
      </c>
      <c r="L375">
        <v>1421426929</v>
      </c>
      <c r="M375" s="9">
        <v>42020.700567129628</v>
      </c>
      <c r="N375" s="9"/>
      <c r="O375" s="18">
        <v>45</v>
      </c>
      <c r="P375" t="b">
        <v>0</v>
      </c>
      <c r="Q375">
        <v>274</v>
      </c>
      <c r="R375" s="14">
        <v>186.8</v>
      </c>
      <c r="S375" t="b">
        <v>1</v>
      </c>
      <c r="T375" t="s">
        <v>8275</v>
      </c>
      <c r="U375" t="s">
        <v>8276</v>
      </c>
    </row>
    <row r="376" spans="1:21" ht="59" customHeight="1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s="12">
        <v>1</v>
      </c>
      <c r="G376" t="s">
        <v>8218</v>
      </c>
      <c r="H376" t="s">
        <v>8223</v>
      </c>
      <c r="I376" t="s">
        <v>8245</v>
      </c>
      <c r="J376">
        <v>1411084800</v>
      </c>
      <c r="K376" s="9">
        <v>41901</v>
      </c>
      <c r="L376">
        <v>1410304179</v>
      </c>
      <c r="M376" s="9">
        <v>41891.96503472222</v>
      </c>
      <c r="N376" s="9"/>
      <c r="O376" s="18">
        <v>9</v>
      </c>
      <c r="P376" t="b">
        <v>0</v>
      </c>
      <c r="Q376">
        <v>17</v>
      </c>
      <c r="R376" s="14">
        <v>74.12</v>
      </c>
      <c r="S376" t="b">
        <v>1</v>
      </c>
      <c r="T376" t="s">
        <v>8275</v>
      </c>
      <c r="U376" t="s">
        <v>8276</v>
      </c>
    </row>
    <row r="377" spans="1:21" ht="59" customHeight="1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s="12">
        <v>1</v>
      </c>
      <c r="G377" t="s">
        <v>8218</v>
      </c>
      <c r="H377" t="s">
        <v>8223</v>
      </c>
      <c r="I377" t="s">
        <v>8245</v>
      </c>
      <c r="J377">
        <v>1465178400</v>
      </c>
      <c r="K377" s="9">
        <v>42527.083333333328</v>
      </c>
      <c r="L377">
        <v>1461985967</v>
      </c>
      <c r="M377" s="9">
        <v>42490.133877314816</v>
      </c>
      <c r="N377" s="9"/>
      <c r="O377" s="18">
        <v>37</v>
      </c>
      <c r="P377" t="b">
        <v>0</v>
      </c>
      <c r="Q377">
        <v>60</v>
      </c>
      <c r="R377" s="14">
        <v>62.67</v>
      </c>
      <c r="S377" t="b">
        <v>1</v>
      </c>
      <c r="T377" t="s">
        <v>8275</v>
      </c>
      <c r="U377" t="s">
        <v>8276</v>
      </c>
    </row>
    <row r="378" spans="1:21" ht="59" customHeight="1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s="12">
        <v>1</v>
      </c>
      <c r="G378" t="s">
        <v>8218</v>
      </c>
      <c r="H378" t="s">
        <v>8223</v>
      </c>
      <c r="I378" t="s">
        <v>8245</v>
      </c>
      <c r="J378">
        <v>1421009610</v>
      </c>
      <c r="K378" s="9">
        <v>42015.870486111111</v>
      </c>
      <c r="L378">
        <v>1419281610</v>
      </c>
      <c r="M378" s="9">
        <v>41995.870486111111</v>
      </c>
      <c r="N378" s="9"/>
      <c r="O378" s="18">
        <v>20</v>
      </c>
      <c r="P378" t="b">
        <v>0</v>
      </c>
      <c r="Q378">
        <v>33</v>
      </c>
      <c r="R378" s="14">
        <v>121.36</v>
      </c>
      <c r="S378" t="b">
        <v>1</v>
      </c>
      <c r="T378" t="s">
        <v>8275</v>
      </c>
      <c r="U378" t="s">
        <v>8276</v>
      </c>
    </row>
    <row r="379" spans="1:21" ht="59" customHeight="1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s="12">
        <v>1</v>
      </c>
      <c r="G379" t="s">
        <v>8218</v>
      </c>
      <c r="H379" t="s">
        <v>8223</v>
      </c>
      <c r="I379" t="s">
        <v>8245</v>
      </c>
      <c r="J379">
        <v>1456946487</v>
      </c>
      <c r="K379" s="9">
        <v>42431.806562500002</v>
      </c>
      <c r="L379">
        <v>1454354487</v>
      </c>
      <c r="M379" s="9">
        <v>42401.806562500002</v>
      </c>
      <c r="N379" s="9"/>
      <c r="O379" s="18">
        <v>30</v>
      </c>
      <c r="P379" t="b">
        <v>0</v>
      </c>
      <c r="Q379">
        <v>136</v>
      </c>
      <c r="R379" s="14">
        <v>40.630000000000003</v>
      </c>
      <c r="S379" t="b">
        <v>1</v>
      </c>
      <c r="T379" t="s">
        <v>8275</v>
      </c>
      <c r="U379" t="s">
        <v>8276</v>
      </c>
    </row>
    <row r="380" spans="1:21" ht="59" customHeight="1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s="12">
        <v>1</v>
      </c>
      <c r="G380" t="s">
        <v>8218</v>
      </c>
      <c r="H380" t="s">
        <v>8223</v>
      </c>
      <c r="I380" t="s">
        <v>8245</v>
      </c>
      <c r="J380">
        <v>1413383216</v>
      </c>
      <c r="K380" s="9">
        <v>41927.602037037039</v>
      </c>
      <c r="L380">
        <v>1410791216</v>
      </c>
      <c r="M380" s="9">
        <v>41897.602037037039</v>
      </c>
      <c r="N380" s="9"/>
      <c r="O380" s="18">
        <v>30</v>
      </c>
      <c r="P380" t="b">
        <v>0</v>
      </c>
      <c r="Q380">
        <v>40</v>
      </c>
      <c r="R380" s="14">
        <v>63</v>
      </c>
      <c r="S380" t="b">
        <v>1</v>
      </c>
      <c r="T380" t="s">
        <v>8275</v>
      </c>
      <c r="U380" t="s">
        <v>8276</v>
      </c>
    </row>
    <row r="381" spans="1:21" ht="59" customHeight="1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s="12">
        <v>1</v>
      </c>
      <c r="G381" t="s">
        <v>8218</v>
      </c>
      <c r="H381" t="s">
        <v>8223</v>
      </c>
      <c r="I381" t="s">
        <v>8245</v>
      </c>
      <c r="J381">
        <v>1412092800</v>
      </c>
      <c r="K381" s="9">
        <v>41912.666666666664</v>
      </c>
      <c r="L381">
        <v>1409493800</v>
      </c>
      <c r="M381" s="9">
        <v>41882.585648148146</v>
      </c>
      <c r="N381" s="9"/>
      <c r="O381" s="18">
        <v>30</v>
      </c>
      <c r="P381" t="b">
        <v>0</v>
      </c>
      <c r="Q381">
        <v>18</v>
      </c>
      <c r="R381" s="14">
        <v>33.67</v>
      </c>
      <c r="S381" t="b">
        <v>1</v>
      </c>
      <c r="T381" t="s">
        <v>8275</v>
      </c>
      <c r="U381" t="s">
        <v>8276</v>
      </c>
    </row>
    <row r="382" spans="1:21" ht="59" customHeight="1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s="12">
        <v>1</v>
      </c>
      <c r="G382" t="s">
        <v>8218</v>
      </c>
      <c r="H382" t="s">
        <v>8223</v>
      </c>
      <c r="I382" t="s">
        <v>8245</v>
      </c>
      <c r="J382">
        <v>1471071540</v>
      </c>
      <c r="K382" s="9">
        <v>42595.290972222225</v>
      </c>
      <c r="L382">
        <v>1467720388</v>
      </c>
      <c r="M382" s="9">
        <v>42556.504490740743</v>
      </c>
      <c r="N382" s="9"/>
      <c r="O382" s="18">
        <v>39</v>
      </c>
      <c r="P382" t="b">
        <v>0</v>
      </c>
      <c r="Q382">
        <v>30</v>
      </c>
      <c r="R382" s="14">
        <v>43.2</v>
      </c>
      <c r="S382" t="b">
        <v>1</v>
      </c>
      <c r="T382" t="s">
        <v>8275</v>
      </c>
      <c r="U382" t="s">
        <v>8276</v>
      </c>
    </row>
    <row r="383" spans="1:21" ht="59" customHeight="1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s="12">
        <v>1</v>
      </c>
      <c r="G383" t="s">
        <v>8218</v>
      </c>
      <c r="H383" t="s">
        <v>8223</v>
      </c>
      <c r="I383" t="s">
        <v>8245</v>
      </c>
      <c r="J383">
        <v>1403546400</v>
      </c>
      <c r="K383" s="9">
        <v>41813.75</v>
      </c>
      <c r="L383">
        <v>1401714114</v>
      </c>
      <c r="M383" s="9">
        <v>41792.542986111112</v>
      </c>
      <c r="N383" s="9"/>
      <c r="O383" s="18">
        <v>21</v>
      </c>
      <c r="P383" t="b">
        <v>0</v>
      </c>
      <c r="Q383">
        <v>35</v>
      </c>
      <c r="R383" s="14">
        <v>83.57</v>
      </c>
      <c r="S383" t="b">
        <v>1</v>
      </c>
      <c r="T383" t="s">
        <v>8275</v>
      </c>
      <c r="U383" t="s">
        <v>8276</v>
      </c>
    </row>
    <row r="384" spans="1:21" ht="59" customHeight="1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s="12">
        <v>1</v>
      </c>
      <c r="G384" t="s">
        <v>8218</v>
      </c>
      <c r="H384" t="s">
        <v>8223</v>
      </c>
      <c r="I384" t="s">
        <v>8245</v>
      </c>
      <c r="J384">
        <v>1410558949</v>
      </c>
      <c r="K384" s="9">
        <v>41894.913761574076</v>
      </c>
      <c r="L384">
        <v>1409262949</v>
      </c>
      <c r="M384" s="9">
        <v>41879.913761574076</v>
      </c>
      <c r="N384" s="9"/>
      <c r="O384" s="18">
        <v>15</v>
      </c>
      <c r="P384" t="b">
        <v>0</v>
      </c>
      <c r="Q384">
        <v>13</v>
      </c>
      <c r="R384" s="14">
        <v>140</v>
      </c>
      <c r="S384" t="b">
        <v>1</v>
      </c>
      <c r="T384" t="s">
        <v>8275</v>
      </c>
      <c r="U384" t="s">
        <v>8276</v>
      </c>
    </row>
    <row r="385" spans="1:21" ht="59" customHeight="1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s="12">
        <v>2</v>
      </c>
      <c r="G385" t="s">
        <v>8218</v>
      </c>
      <c r="H385" t="s">
        <v>8223</v>
      </c>
      <c r="I385" t="s">
        <v>8245</v>
      </c>
      <c r="J385">
        <v>1469165160</v>
      </c>
      <c r="K385" s="9">
        <v>42573.226388888885</v>
      </c>
      <c r="L385">
        <v>1467335378</v>
      </c>
      <c r="M385" s="9">
        <v>42552.048356481479</v>
      </c>
      <c r="N385" s="9"/>
      <c r="O385" s="18">
        <v>21</v>
      </c>
      <c r="P385" t="b">
        <v>0</v>
      </c>
      <c r="Q385">
        <v>23</v>
      </c>
      <c r="R385" s="14">
        <v>80.87</v>
      </c>
      <c r="S385" t="b">
        <v>1</v>
      </c>
      <c r="T385" t="s">
        <v>8275</v>
      </c>
      <c r="U385" t="s">
        <v>8276</v>
      </c>
    </row>
    <row r="386" spans="1:21" ht="59" customHeight="1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s="12">
        <v>3</v>
      </c>
      <c r="G386" t="s">
        <v>8218</v>
      </c>
      <c r="H386" t="s">
        <v>8223</v>
      </c>
      <c r="I386" t="s">
        <v>8245</v>
      </c>
      <c r="J386">
        <v>1404444286</v>
      </c>
      <c r="K386" s="9">
        <v>41824.142199074078</v>
      </c>
      <c r="L386">
        <v>1403234686</v>
      </c>
      <c r="M386" s="9">
        <v>41810.142199074078</v>
      </c>
      <c r="N386" s="9"/>
      <c r="O386" s="18">
        <v>14</v>
      </c>
      <c r="P386" t="b">
        <v>0</v>
      </c>
      <c r="Q386">
        <v>39</v>
      </c>
      <c r="R386" s="14">
        <v>53.85</v>
      </c>
      <c r="S386" t="b">
        <v>1</v>
      </c>
      <c r="T386" t="s">
        <v>8275</v>
      </c>
      <c r="U386" t="s">
        <v>8276</v>
      </c>
    </row>
    <row r="387" spans="1:21" ht="59" customHeight="1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s="12">
        <v>1</v>
      </c>
      <c r="G387" t="s">
        <v>8218</v>
      </c>
      <c r="H387" t="s">
        <v>8223</v>
      </c>
      <c r="I387" t="s">
        <v>8245</v>
      </c>
      <c r="J387">
        <v>1428068988</v>
      </c>
      <c r="K387" s="9">
        <v>42097.576249999998</v>
      </c>
      <c r="L387">
        <v>1425908988</v>
      </c>
      <c r="M387" s="9">
        <v>42072.576249999998</v>
      </c>
      <c r="N387" s="9"/>
      <c r="O387" s="18">
        <v>25</v>
      </c>
      <c r="P387" t="b">
        <v>0</v>
      </c>
      <c r="Q387">
        <v>27</v>
      </c>
      <c r="R387" s="14">
        <v>67.959999999999994</v>
      </c>
      <c r="S387" t="b">
        <v>1</v>
      </c>
      <c r="T387" t="s">
        <v>8275</v>
      </c>
      <c r="U387" t="s">
        <v>8276</v>
      </c>
    </row>
    <row r="388" spans="1:21" ht="59" customHeight="1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s="12">
        <v>1</v>
      </c>
      <c r="G388" t="s">
        <v>8218</v>
      </c>
      <c r="H388" t="s">
        <v>8223</v>
      </c>
      <c r="I388" t="s">
        <v>8245</v>
      </c>
      <c r="J388">
        <v>1402848000</v>
      </c>
      <c r="K388" s="9">
        <v>41805.666666666664</v>
      </c>
      <c r="L388">
        <v>1400606573</v>
      </c>
      <c r="M388" s="9">
        <v>41779.724224537036</v>
      </c>
      <c r="N388" s="9"/>
      <c r="O388" s="18">
        <v>26</v>
      </c>
      <c r="P388" t="b">
        <v>0</v>
      </c>
      <c r="Q388">
        <v>21</v>
      </c>
      <c r="R388" s="14">
        <v>27.14</v>
      </c>
      <c r="S388" t="b">
        <v>1</v>
      </c>
      <c r="T388" t="s">
        <v>8275</v>
      </c>
      <c r="U388" t="s">
        <v>8276</v>
      </c>
    </row>
    <row r="389" spans="1:21" ht="59" customHeight="1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s="12">
        <v>2</v>
      </c>
      <c r="G389" t="s">
        <v>8218</v>
      </c>
      <c r="H389" t="s">
        <v>8223</v>
      </c>
      <c r="I389" t="s">
        <v>8245</v>
      </c>
      <c r="J389">
        <v>1433055540</v>
      </c>
      <c r="K389" s="9">
        <v>42155.290972222225</v>
      </c>
      <c r="L389">
        <v>1431230867</v>
      </c>
      <c r="M389" s="9">
        <v>42134.172071759254</v>
      </c>
      <c r="N389" s="9"/>
      <c r="O389" s="18">
        <v>21</v>
      </c>
      <c r="P389" t="b">
        <v>0</v>
      </c>
      <c r="Q389">
        <v>104</v>
      </c>
      <c r="R389" s="14">
        <v>110.87</v>
      </c>
      <c r="S389" t="b">
        <v>1</v>
      </c>
      <c r="T389" t="s">
        <v>8275</v>
      </c>
      <c r="U389" t="s">
        <v>8276</v>
      </c>
    </row>
    <row r="390" spans="1:21" ht="59" customHeight="1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s="12">
        <v>1</v>
      </c>
      <c r="G390" t="s">
        <v>8218</v>
      </c>
      <c r="H390" t="s">
        <v>8223</v>
      </c>
      <c r="I390" t="s">
        <v>8245</v>
      </c>
      <c r="J390">
        <v>1465062166</v>
      </c>
      <c r="K390" s="9">
        <v>42525.738032407404</v>
      </c>
      <c r="L390">
        <v>1463334166</v>
      </c>
      <c r="M390" s="9">
        <v>42505.738032407404</v>
      </c>
      <c r="N390" s="9"/>
      <c r="O390" s="18">
        <v>20</v>
      </c>
      <c r="P390" t="b">
        <v>0</v>
      </c>
      <c r="Q390">
        <v>19</v>
      </c>
      <c r="R390" s="14">
        <v>106.84</v>
      </c>
      <c r="S390" t="b">
        <v>1</v>
      </c>
      <c r="T390" t="s">
        <v>8275</v>
      </c>
      <c r="U390" t="s">
        <v>8276</v>
      </c>
    </row>
    <row r="391" spans="1:21" ht="59" customHeight="1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s="12">
        <v>1</v>
      </c>
      <c r="G391" t="s">
        <v>8218</v>
      </c>
      <c r="H391" t="s">
        <v>8223</v>
      </c>
      <c r="I391" t="s">
        <v>8245</v>
      </c>
      <c r="J391">
        <v>1432612740</v>
      </c>
      <c r="K391" s="9">
        <v>42150.165972222225</v>
      </c>
      <c r="L391">
        <v>1429881667</v>
      </c>
      <c r="M391" s="9">
        <v>42118.556331018517</v>
      </c>
      <c r="N391" s="9"/>
      <c r="O391" s="18">
        <v>32</v>
      </c>
      <c r="P391" t="b">
        <v>0</v>
      </c>
      <c r="Q391">
        <v>97</v>
      </c>
      <c r="R391" s="14">
        <v>105.52</v>
      </c>
      <c r="S391" t="b">
        <v>1</v>
      </c>
      <c r="T391" t="s">
        <v>8275</v>
      </c>
      <c r="U391" t="s">
        <v>8276</v>
      </c>
    </row>
    <row r="392" spans="1:21" ht="59" customHeight="1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s="12">
        <v>2</v>
      </c>
      <c r="G392" t="s">
        <v>8218</v>
      </c>
      <c r="H392" t="s">
        <v>8223</v>
      </c>
      <c r="I392" t="s">
        <v>8245</v>
      </c>
      <c r="J392">
        <v>1453411109</v>
      </c>
      <c r="K392" s="9">
        <v>42390.887835648144</v>
      </c>
      <c r="L392">
        <v>1450819109</v>
      </c>
      <c r="M392" s="9">
        <v>42360.887835648144</v>
      </c>
      <c r="N392" s="9"/>
      <c r="O392" s="18">
        <v>30</v>
      </c>
      <c r="P392" t="b">
        <v>0</v>
      </c>
      <c r="Q392">
        <v>24</v>
      </c>
      <c r="R392" s="14">
        <v>51.92</v>
      </c>
      <c r="S392" t="b">
        <v>1</v>
      </c>
      <c r="T392" t="s">
        <v>8275</v>
      </c>
      <c r="U392" t="s">
        <v>8276</v>
      </c>
    </row>
    <row r="393" spans="1:21" ht="59" customHeight="1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s="12">
        <v>1</v>
      </c>
      <c r="G393" t="s">
        <v>8218</v>
      </c>
      <c r="H393" t="s">
        <v>8223</v>
      </c>
      <c r="I393" t="s">
        <v>8245</v>
      </c>
      <c r="J393">
        <v>1435881006</v>
      </c>
      <c r="K393" s="9">
        <v>42187.993125000001</v>
      </c>
      <c r="L393">
        <v>1433980206</v>
      </c>
      <c r="M393" s="9">
        <v>42165.993125000001</v>
      </c>
      <c r="N393" s="9"/>
      <c r="O393" s="18">
        <v>22</v>
      </c>
      <c r="P393" t="b">
        <v>0</v>
      </c>
      <c r="Q393">
        <v>40</v>
      </c>
      <c r="R393" s="14">
        <v>86.23</v>
      </c>
      <c r="S393" t="b">
        <v>1</v>
      </c>
      <c r="T393" t="s">
        <v>8275</v>
      </c>
      <c r="U393" t="s">
        <v>8276</v>
      </c>
    </row>
    <row r="394" spans="1:21" ht="59" customHeight="1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s="12">
        <v>1</v>
      </c>
      <c r="G394" t="s">
        <v>8218</v>
      </c>
      <c r="H394" t="s">
        <v>8223</v>
      </c>
      <c r="I394" t="s">
        <v>8245</v>
      </c>
      <c r="J394">
        <v>1415230084</v>
      </c>
      <c r="K394" s="9">
        <v>41948.977824074071</v>
      </c>
      <c r="L394">
        <v>1413412084</v>
      </c>
      <c r="M394" s="9">
        <v>41927.936157407406</v>
      </c>
      <c r="N394" s="9"/>
      <c r="O394" s="18">
        <v>21</v>
      </c>
      <c r="P394" t="b">
        <v>0</v>
      </c>
      <c r="Q394">
        <v>44</v>
      </c>
      <c r="R394" s="14">
        <v>114.55</v>
      </c>
      <c r="S394" t="b">
        <v>1</v>
      </c>
      <c r="T394" t="s">
        <v>8275</v>
      </c>
      <c r="U394" t="s">
        <v>8276</v>
      </c>
    </row>
    <row r="395" spans="1:21" ht="59" customHeight="1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s="12">
        <v>3</v>
      </c>
      <c r="G395" t="s">
        <v>8218</v>
      </c>
      <c r="H395" t="s">
        <v>8223</v>
      </c>
      <c r="I395" t="s">
        <v>8245</v>
      </c>
      <c r="J395">
        <v>1461963600</v>
      </c>
      <c r="K395" s="9">
        <v>42489.875</v>
      </c>
      <c r="L395">
        <v>1459567371</v>
      </c>
      <c r="M395" s="9">
        <v>42462.140868055554</v>
      </c>
      <c r="N395" s="9"/>
      <c r="O395" s="18">
        <v>28</v>
      </c>
      <c r="P395" t="b">
        <v>0</v>
      </c>
      <c r="Q395">
        <v>46</v>
      </c>
      <c r="R395" s="14">
        <v>62.59</v>
      </c>
      <c r="S395" t="b">
        <v>1</v>
      </c>
      <c r="T395" t="s">
        <v>8275</v>
      </c>
      <c r="U395" t="s">
        <v>8276</v>
      </c>
    </row>
    <row r="396" spans="1:21" ht="59" customHeight="1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s="12">
        <v>1</v>
      </c>
      <c r="G396" t="s">
        <v>8218</v>
      </c>
      <c r="H396" t="s">
        <v>8223</v>
      </c>
      <c r="I396" t="s">
        <v>8245</v>
      </c>
      <c r="J396">
        <v>1476939300</v>
      </c>
      <c r="K396" s="9">
        <v>42663.204861111109</v>
      </c>
      <c r="L396">
        <v>1474273294</v>
      </c>
      <c r="M396" s="9">
        <v>42632.348310185189</v>
      </c>
      <c r="N396" s="9"/>
      <c r="O396" s="18">
        <v>31</v>
      </c>
      <c r="P396" t="b">
        <v>0</v>
      </c>
      <c r="Q396">
        <v>33</v>
      </c>
      <c r="R396" s="14">
        <v>61.06</v>
      </c>
      <c r="S396" t="b">
        <v>1</v>
      </c>
      <c r="T396" t="s">
        <v>8275</v>
      </c>
      <c r="U396" t="s">
        <v>8276</v>
      </c>
    </row>
    <row r="397" spans="1:21" ht="59" customHeight="1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s="12">
        <v>1</v>
      </c>
      <c r="G397" t="s">
        <v>8218</v>
      </c>
      <c r="H397" t="s">
        <v>8223</v>
      </c>
      <c r="I397" t="s">
        <v>8245</v>
      </c>
      <c r="J397">
        <v>1426965758</v>
      </c>
      <c r="K397" s="9">
        <v>42084.807384259257</v>
      </c>
      <c r="L397">
        <v>1424377358</v>
      </c>
      <c r="M397" s="9">
        <v>42054.849050925928</v>
      </c>
      <c r="N397" s="9"/>
      <c r="O397" s="18">
        <v>30</v>
      </c>
      <c r="P397" t="b">
        <v>0</v>
      </c>
      <c r="Q397">
        <v>26</v>
      </c>
      <c r="R397" s="14">
        <v>70.23</v>
      </c>
      <c r="S397" t="b">
        <v>1</v>
      </c>
      <c r="T397" t="s">
        <v>8275</v>
      </c>
      <c r="U397" t="s">
        <v>8276</v>
      </c>
    </row>
    <row r="398" spans="1:21" ht="59" customHeight="1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s="12">
        <v>1</v>
      </c>
      <c r="G398" t="s">
        <v>8218</v>
      </c>
      <c r="H398" t="s">
        <v>8223</v>
      </c>
      <c r="I398" t="s">
        <v>8245</v>
      </c>
      <c r="J398">
        <v>1465940580</v>
      </c>
      <c r="K398" s="9">
        <v>42535.904861111107</v>
      </c>
      <c r="L398">
        <v>1462603021</v>
      </c>
      <c r="M398" s="9">
        <v>42497.275706018518</v>
      </c>
      <c r="N398" s="9"/>
      <c r="O398" s="18">
        <v>39</v>
      </c>
      <c r="P398" t="b">
        <v>0</v>
      </c>
      <c r="Q398">
        <v>27</v>
      </c>
      <c r="R398" s="14">
        <v>78.52</v>
      </c>
      <c r="S398" t="b">
        <v>1</v>
      </c>
      <c r="T398" t="s">
        <v>8275</v>
      </c>
      <c r="U398" t="s">
        <v>8276</v>
      </c>
    </row>
    <row r="399" spans="1:21" ht="59" customHeight="1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s="12">
        <v>1</v>
      </c>
      <c r="G399" t="s">
        <v>8218</v>
      </c>
      <c r="H399" t="s">
        <v>8223</v>
      </c>
      <c r="I399" t="s">
        <v>8245</v>
      </c>
      <c r="J399">
        <v>1427860740</v>
      </c>
      <c r="K399" s="9">
        <v>42095.165972222225</v>
      </c>
      <c r="L399">
        <v>1424727712</v>
      </c>
      <c r="M399" s="9">
        <v>42058.904074074075</v>
      </c>
      <c r="N399" s="9"/>
      <c r="O399" s="18">
        <v>36</v>
      </c>
      <c r="P399" t="b">
        <v>0</v>
      </c>
      <c r="Q399">
        <v>34</v>
      </c>
      <c r="R399" s="14">
        <v>61.82</v>
      </c>
      <c r="S399" t="b">
        <v>1</v>
      </c>
      <c r="T399" t="s">
        <v>8275</v>
      </c>
      <c r="U399" t="s">
        <v>8276</v>
      </c>
    </row>
    <row r="400" spans="1:21" ht="59" customHeight="1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s="12">
        <v>1</v>
      </c>
      <c r="G400" t="s">
        <v>8218</v>
      </c>
      <c r="H400" t="s">
        <v>8223</v>
      </c>
      <c r="I400" t="s">
        <v>8245</v>
      </c>
      <c r="J400">
        <v>1405614823</v>
      </c>
      <c r="K400" s="9">
        <v>41837.690081018518</v>
      </c>
      <c r="L400">
        <v>1403022823</v>
      </c>
      <c r="M400" s="9">
        <v>41807.690081018518</v>
      </c>
      <c r="N400" s="9"/>
      <c r="O400" s="18">
        <v>30</v>
      </c>
      <c r="P400" t="b">
        <v>0</v>
      </c>
      <c r="Q400">
        <v>37</v>
      </c>
      <c r="R400" s="14">
        <v>48.34</v>
      </c>
      <c r="S400" t="b">
        <v>1</v>
      </c>
      <c r="T400" t="s">
        <v>8275</v>
      </c>
      <c r="U400" t="s">
        <v>8276</v>
      </c>
    </row>
    <row r="401" spans="1:21" ht="59" customHeight="1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s="12">
        <v>1</v>
      </c>
      <c r="G401" t="s">
        <v>8218</v>
      </c>
      <c r="H401" t="s">
        <v>8223</v>
      </c>
      <c r="I401" t="s">
        <v>8245</v>
      </c>
      <c r="J401">
        <v>1445659140</v>
      </c>
      <c r="K401" s="9">
        <v>42301.165972222225</v>
      </c>
      <c r="L401">
        <v>1444236216</v>
      </c>
      <c r="M401" s="9">
        <v>42284.69694444444</v>
      </c>
      <c r="N401" s="9"/>
      <c r="O401" s="18">
        <v>16</v>
      </c>
      <c r="P401" t="b">
        <v>0</v>
      </c>
      <c r="Q401">
        <v>20</v>
      </c>
      <c r="R401" s="14">
        <v>107.25</v>
      </c>
      <c r="S401" t="b">
        <v>1</v>
      </c>
      <c r="T401" t="s">
        <v>8275</v>
      </c>
      <c r="U401" t="s">
        <v>8276</v>
      </c>
    </row>
    <row r="402" spans="1:21" ht="59" customHeight="1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s="12">
        <v>2</v>
      </c>
      <c r="G402" t="s">
        <v>8218</v>
      </c>
      <c r="H402" t="s">
        <v>8223</v>
      </c>
      <c r="I402" t="s">
        <v>8245</v>
      </c>
      <c r="J402">
        <v>1426187582</v>
      </c>
      <c r="K402" s="9">
        <v>42075.800717592589</v>
      </c>
      <c r="L402">
        <v>1423599182</v>
      </c>
      <c r="M402" s="9">
        <v>42045.84238425926</v>
      </c>
      <c r="N402" s="9"/>
      <c r="O402" s="18">
        <v>30</v>
      </c>
      <c r="P402" t="b">
        <v>0</v>
      </c>
      <c r="Q402">
        <v>10</v>
      </c>
      <c r="R402" s="14">
        <v>57</v>
      </c>
      <c r="S402" t="b">
        <v>1</v>
      </c>
      <c r="T402" t="s">
        <v>8275</v>
      </c>
      <c r="U402" t="s">
        <v>8276</v>
      </c>
    </row>
    <row r="403" spans="1:21" ht="59" customHeight="1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s="12">
        <v>1</v>
      </c>
      <c r="G403" t="s">
        <v>8218</v>
      </c>
      <c r="H403" t="s">
        <v>8223</v>
      </c>
      <c r="I403" t="s">
        <v>8245</v>
      </c>
      <c r="J403">
        <v>1437166920</v>
      </c>
      <c r="K403" s="9">
        <v>42202.876388888893</v>
      </c>
      <c r="L403">
        <v>1435554104</v>
      </c>
      <c r="M403" s="9">
        <v>42184.209537037037</v>
      </c>
      <c r="N403" s="9"/>
      <c r="O403" s="18">
        <v>19</v>
      </c>
      <c r="P403" t="b">
        <v>0</v>
      </c>
      <c r="Q403">
        <v>26</v>
      </c>
      <c r="R403" s="14">
        <v>40.92</v>
      </c>
      <c r="S403" t="b">
        <v>1</v>
      </c>
      <c r="T403" t="s">
        <v>8275</v>
      </c>
      <c r="U403" t="s">
        <v>8276</v>
      </c>
    </row>
    <row r="404" spans="1:21" ht="59" customHeight="1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s="12">
        <v>1</v>
      </c>
      <c r="G404" t="s">
        <v>8218</v>
      </c>
      <c r="H404" t="s">
        <v>8223</v>
      </c>
      <c r="I404" t="s">
        <v>8245</v>
      </c>
      <c r="J404">
        <v>1451881207</v>
      </c>
      <c r="K404" s="9">
        <v>42373.180636574078</v>
      </c>
      <c r="L404">
        <v>1449116407</v>
      </c>
      <c r="M404" s="9">
        <v>42341.180636574078</v>
      </c>
      <c r="N404" s="9"/>
      <c r="O404" s="18">
        <v>32</v>
      </c>
      <c r="P404" t="b">
        <v>0</v>
      </c>
      <c r="Q404">
        <v>46</v>
      </c>
      <c r="R404" s="14">
        <v>79.540000000000006</v>
      </c>
      <c r="S404" t="b">
        <v>1</v>
      </c>
      <c r="T404" t="s">
        <v>8275</v>
      </c>
      <c r="U404" t="s">
        <v>8276</v>
      </c>
    </row>
    <row r="405" spans="1:21" ht="59" customHeight="1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s="12">
        <v>1</v>
      </c>
      <c r="G405" t="s">
        <v>8218</v>
      </c>
      <c r="H405" t="s">
        <v>8223</v>
      </c>
      <c r="I405" t="s">
        <v>8245</v>
      </c>
      <c r="J405">
        <v>1437364740</v>
      </c>
      <c r="K405" s="9">
        <v>42205.165972222225</v>
      </c>
      <c r="L405">
        <v>1434405044</v>
      </c>
      <c r="M405" s="9">
        <v>42170.910231481481</v>
      </c>
      <c r="N405" s="9"/>
      <c r="O405" s="18">
        <v>34</v>
      </c>
      <c r="P405" t="b">
        <v>0</v>
      </c>
      <c r="Q405">
        <v>41</v>
      </c>
      <c r="R405" s="14">
        <v>64.63</v>
      </c>
      <c r="S405" t="b">
        <v>1</v>
      </c>
      <c r="T405" t="s">
        <v>8275</v>
      </c>
      <c r="U405" t="s">
        <v>8276</v>
      </c>
    </row>
    <row r="406" spans="1:21" ht="59" customHeight="1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s="12">
        <v>1</v>
      </c>
      <c r="G406" t="s">
        <v>8218</v>
      </c>
      <c r="H406" t="s">
        <v>8223</v>
      </c>
      <c r="I406" t="s">
        <v>8245</v>
      </c>
      <c r="J406">
        <v>1434505214</v>
      </c>
      <c r="K406" s="9">
        <v>42172.069606481484</v>
      </c>
      <c r="L406">
        <v>1432690814</v>
      </c>
      <c r="M406" s="9">
        <v>42151.069606481484</v>
      </c>
      <c r="N406" s="9"/>
      <c r="O406" s="18">
        <v>21</v>
      </c>
      <c r="P406" t="b">
        <v>0</v>
      </c>
      <c r="Q406">
        <v>49</v>
      </c>
      <c r="R406" s="14">
        <v>107.57</v>
      </c>
      <c r="S406" t="b">
        <v>1</v>
      </c>
      <c r="T406" t="s">
        <v>8275</v>
      </c>
      <c r="U406" t="s">
        <v>8276</v>
      </c>
    </row>
    <row r="407" spans="1:21" ht="59" customHeight="1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s="12">
        <v>1</v>
      </c>
      <c r="G407" t="s">
        <v>8218</v>
      </c>
      <c r="H407" t="s">
        <v>8223</v>
      </c>
      <c r="I407" t="s">
        <v>8245</v>
      </c>
      <c r="J407">
        <v>1420033187</v>
      </c>
      <c r="K407" s="9">
        <v>42004.569293981476</v>
      </c>
      <c r="L407">
        <v>1414845587</v>
      </c>
      <c r="M407" s="9">
        <v>41944.527627314819</v>
      </c>
      <c r="N407" s="9"/>
      <c r="O407" s="18">
        <v>60</v>
      </c>
      <c r="P407" t="b">
        <v>0</v>
      </c>
      <c r="Q407">
        <v>28</v>
      </c>
      <c r="R407" s="14">
        <v>178.57</v>
      </c>
      <c r="S407" t="b">
        <v>1</v>
      </c>
      <c r="T407" t="s">
        <v>8275</v>
      </c>
      <c r="U407" t="s">
        <v>8276</v>
      </c>
    </row>
    <row r="408" spans="1:21" ht="59" customHeight="1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s="12">
        <v>1</v>
      </c>
      <c r="G408" t="s">
        <v>8218</v>
      </c>
      <c r="H408" t="s">
        <v>8223</v>
      </c>
      <c r="I408" t="s">
        <v>8245</v>
      </c>
      <c r="J408">
        <v>1472676371</v>
      </c>
      <c r="K408" s="9">
        <v>42613.865405092598</v>
      </c>
      <c r="L408">
        <v>1470948371</v>
      </c>
      <c r="M408" s="9">
        <v>42593.865405092598</v>
      </c>
      <c r="N408" s="9"/>
      <c r="O408" s="18">
        <v>20</v>
      </c>
      <c r="P408" t="b">
        <v>0</v>
      </c>
      <c r="Q408">
        <v>8</v>
      </c>
      <c r="R408" s="14">
        <v>62.63</v>
      </c>
      <c r="S408" t="b">
        <v>1</v>
      </c>
      <c r="T408" t="s">
        <v>8275</v>
      </c>
      <c r="U408" t="s">
        <v>8276</v>
      </c>
    </row>
    <row r="409" spans="1:21" ht="59" customHeight="1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s="12">
        <v>2</v>
      </c>
      <c r="G409" t="s">
        <v>8218</v>
      </c>
      <c r="H409" t="s">
        <v>8223</v>
      </c>
      <c r="I409" t="s">
        <v>8245</v>
      </c>
      <c r="J409">
        <v>1464371211</v>
      </c>
      <c r="K409" s="9">
        <v>42517.740868055553</v>
      </c>
      <c r="L409">
        <v>1463161611</v>
      </c>
      <c r="M409" s="9">
        <v>42503.740868055553</v>
      </c>
      <c r="N409" s="9"/>
      <c r="O409" s="18">
        <v>14</v>
      </c>
      <c r="P409" t="b">
        <v>0</v>
      </c>
      <c r="Q409">
        <v>3</v>
      </c>
      <c r="R409" s="14">
        <v>75</v>
      </c>
      <c r="S409" t="b">
        <v>1</v>
      </c>
      <c r="T409" t="s">
        <v>8275</v>
      </c>
      <c r="U409" t="s">
        <v>8276</v>
      </c>
    </row>
    <row r="410" spans="1:21" ht="59" customHeight="1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s="12">
        <v>1</v>
      </c>
      <c r="G410" t="s">
        <v>8218</v>
      </c>
      <c r="H410" t="s">
        <v>8223</v>
      </c>
      <c r="I410" t="s">
        <v>8245</v>
      </c>
      <c r="J410">
        <v>1415222545</v>
      </c>
      <c r="K410" s="9">
        <v>41948.890567129631</v>
      </c>
      <c r="L410">
        <v>1413404545</v>
      </c>
      <c r="M410" s="9">
        <v>41927.848900462966</v>
      </c>
      <c r="N410" s="9"/>
      <c r="O410" s="18">
        <v>21</v>
      </c>
      <c r="P410" t="b">
        <v>0</v>
      </c>
      <c r="Q410">
        <v>9</v>
      </c>
      <c r="R410" s="14">
        <v>58.9</v>
      </c>
      <c r="S410" t="b">
        <v>1</v>
      </c>
      <c r="T410" t="s">
        <v>8275</v>
      </c>
      <c r="U410" t="s">
        <v>8276</v>
      </c>
    </row>
    <row r="411" spans="1:21" ht="59" customHeight="1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s="12">
        <v>1</v>
      </c>
      <c r="G411" t="s">
        <v>8218</v>
      </c>
      <c r="H411" t="s">
        <v>8223</v>
      </c>
      <c r="I411" t="s">
        <v>8245</v>
      </c>
      <c r="J411">
        <v>1455936335</v>
      </c>
      <c r="K411" s="9">
        <v>42420.114988425921</v>
      </c>
      <c r="L411">
        <v>1452048335</v>
      </c>
      <c r="M411" s="9">
        <v>42375.114988425921</v>
      </c>
      <c r="N411" s="9"/>
      <c r="O411" s="18">
        <v>45</v>
      </c>
      <c r="P411" t="b">
        <v>0</v>
      </c>
      <c r="Q411">
        <v>9</v>
      </c>
      <c r="R411" s="14">
        <v>139.56</v>
      </c>
      <c r="S411" t="b">
        <v>1</v>
      </c>
      <c r="T411" t="s">
        <v>8275</v>
      </c>
      <c r="U411" t="s">
        <v>8276</v>
      </c>
    </row>
    <row r="412" spans="1:21" ht="59" customHeight="1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s="12">
        <v>1</v>
      </c>
      <c r="G412" t="s">
        <v>8218</v>
      </c>
      <c r="H412" t="s">
        <v>8223</v>
      </c>
      <c r="I412" t="s">
        <v>8245</v>
      </c>
      <c r="J412">
        <v>1470197340</v>
      </c>
      <c r="K412" s="9">
        <v>42585.172916666663</v>
      </c>
      <c r="L412">
        <v>1467497652</v>
      </c>
      <c r="M412" s="9">
        <v>42553.926527777774</v>
      </c>
      <c r="N412" s="9"/>
      <c r="O412" s="18">
        <v>31</v>
      </c>
      <c r="P412" t="b">
        <v>0</v>
      </c>
      <c r="Q412">
        <v>14</v>
      </c>
      <c r="R412" s="14">
        <v>64.290000000000006</v>
      </c>
      <c r="S412" t="b">
        <v>1</v>
      </c>
      <c r="T412" t="s">
        <v>8275</v>
      </c>
      <c r="U412" t="s">
        <v>8276</v>
      </c>
    </row>
    <row r="413" spans="1:21" ht="59" customHeight="1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s="12">
        <v>1</v>
      </c>
      <c r="G413" t="s">
        <v>8218</v>
      </c>
      <c r="H413" t="s">
        <v>8223</v>
      </c>
      <c r="I413" t="s">
        <v>8245</v>
      </c>
      <c r="J413">
        <v>1438226724</v>
      </c>
      <c r="K413" s="9">
        <v>42215.142638888894</v>
      </c>
      <c r="L413">
        <v>1433042724</v>
      </c>
      <c r="M413" s="9">
        <v>42155.142638888894</v>
      </c>
      <c r="N413" s="9"/>
      <c r="O413" s="18">
        <v>60</v>
      </c>
      <c r="P413" t="b">
        <v>0</v>
      </c>
      <c r="Q413">
        <v>32</v>
      </c>
      <c r="R413" s="14">
        <v>63.28</v>
      </c>
      <c r="S413" t="b">
        <v>1</v>
      </c>
      <c r="T413" t="s">
        <v>8275</v>
      </c>
      <c r="U413" t="s">
        <v>8276</v>
      </c>
    </row>
  </sheetData>
  <conditionalFormatting sqref="G1:G413">
    <cfRule type="containsText" dxfId="3" priority="4" operator="containsText" text="live">
      <formula>NOT(ISERROR(SEARCH("live",G1)))</formula>
    </cfRule>
    <cfRule type="containsText" dxfId="2" priority="5" operator="containsText" text="canceled">
      <formula>NOT(ISERROR(SEARCH("canceled",G1)))</formula>
    </cfRule>
    <cfRule type="containsText" dxfId="1" priority="6" operator="containsText" text="successful">
      <formula>NOT(ISERROR(SEARCH("successful",G1)))</formula>
    </cfRule>
    <cfRule type="containsText" dxfId="0" priority="7" operator="containsText" text="failed">
      <formula>NOT(ISERROR(SEARCH("failed",G1)))</formula>
    </cfRule>
  </conditionalFormatting>
  <conditionalFormatting sqref="F1:F413">
    <cfRule type="colorScale" priority="1">
      <colorScale>
        <cfvo type="percentile" val="10"/>
        <cfvo type="percentile" val="90"/>
        <color rgb="FFFF7128"/>
        <color theme="9" tint="-0.249977111117893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D5570B-8988-A14B-BD47-13EEFA20A2E0}">
  <sheetPr codeName="Sheet3"/>
  <dimension ref="A1:I13"/>
  <sheetViews>
    <sheetView topLeftCell="A8" zoomScale="129" zoomScaleNormal="129" workbookViewId="0">
      <selection activeCell="A19" sqref="A19"/>
    </sheetView>
  </sheetViews>
  <sheetFormatPr baseColWidth="10" defaultRowHeight="15" x14ac:dyDescent="0.2"/>
  <cols>
    <col min="1" max="1" width="15.83203125" style="21" customWidth="1"/>
    <col min="2" max="2" width="16.1640625" customWidth="1"/>
    <col min="3" max="3" width="15.6640625" customWidth="1"/>
    <col min="4" max="4" width="14.5" customWidth="1"/>
    <col min="5" max="5" width="14.33203125" customWidth="1"/>
    <col min="6" max="6" width="18.1640625" style="12" customWidth="1"/>
    <col min="7" max="7" width="18" style="12" customWidth="1"/>
    <col min="8" max="8" width="19.83203125" style="12" customWidth="1"/>
  </cols>
  <sheetData>
    <row r="1" spans="1:9" x14ac:dyDescent="0.2">
      <c r="A1" s="21" t="s">
        <v>8341</v>
      </c>
      <c r="B1" t="s">
        <v>8342</v>
      </c>
      <c r="C1" t="s">
        <v>8343</v>
      </c>
      <c r="D1" s="20" t="s">
        <v>8344</v>
      </c>
      <c r="E1" t="s">
        <v>8345</v>
      </c>
      <c r="F1" s="12" t="s">
        <v>8346</v>
      </c>
      <c r="G1" s="12" t="s">
        <v>8347</v>
      </c>
      <c r="H1" s="24" t="s">
        <v>8348</v>
      </c>
    </row>
    <row r="2" spans="1:9" x14ac:dyDescent="0.2">
      <c r="A2" s="21" t="s">
        <v>8349</v>
      </c>
      <c r="B2">
        <f>COUNTIFS(Kickstarter!$D:$D, "&lt;1000",Kickstarter!$G:$G, "successful", Kickstarter!$U:$U, "plays")</f>
        <v>141</v>
      </c>
      <c r="C2">
        <f xml:space="preserve"> COUNTIFS(Kickstarter!$D:$D, "&lt;1000",Kickstarter!$G:$G, "failed", Kickstarter!$U:$U, "plays")</f>
        <v>45</v>
      </c>
      <c r="D2">
        <f>COUNTIFS(Kickstarter!$D:$D, "&lt;1000",Kickstarter!$G:$G, "canceled", Kickstarter!$U:$U, "plays")</f>
        <v>0</v>
      </c>
      <c r="E2">
        <f>SUM(B2:D2)</f>
        <v>186</v>
      </c>
      <c r="F2" s="12">
        <f>B2/E2</f>
        <v>0.75806451612903225</v>
      </c>
      <c r="G2" s="12">
        <f>C2/E2</f>
        <v>0.24193548387096775</v>
      </c>
      <c r="H2" s="12">
        <f>D2/E2</f>
        <v>0</v>
      </c>
      <c r="I2" s="25"/>
    </row>
    <row r="3" spans="1:9" x14ac:dyDescent="0.2">
      <c r="A3" s="22" t="s">
        <v>8350</v>
      </c>
      <c r="B3">
        <f>COUNTIFS(Kickstarter!$D:$D, "&gt;=1000",Kickstarter!$D:$D, "&lt;5000",Kickstarter!$G:$G, "successful", Kickstarter!$U:$U, "plays")</f>
        <v>388</v>
      </c>
      <c r="C3">
        <f>COUNTIFS(Kickstarter!$D:$D, "&gt;=1000",Kickstarter!$D:$D, "&lt;5000",Kickstarter!$G:$G, "failed", Kickstarter!$U:$U, "plays")</f>
        <v>146</v>
      </c>
      <c r="D3">
        <f>COUNTIFS(Kickstarter!$D:$D, "&gt;=1000",Kickstarter!$D:$D, "&lt;5000",Kickstarter!$G:$G, "canceled", Kickstarter!$U:$U, "plays")</f>
        <v>0</v>
      </c>
      <c r="E3">
        <f>SUM(B3:D3)</f>
        <v>534</v>
      </c>
      <c r="F3" s="12">
        <f t="shared" ref="F3:F13" si="0">B3/E3</f>
        <v>0.72659176029962547</v>
      </c>
      <c r="G3" s="12">
        <f t="shared" ref="G3:G13" si="1">C3/E3</f>
        <v>0.27340823970037453</v>
      </c>
      <c r="H3" s="12">
        <f t="shared" ref="H3:H13" si="2">D3/E3</f>
        <v>0</v>
      </c>
      <c r="I3" s="25"/>
    </row>
    <row r="4" spans="1:9" x14ac:dyDescent="0.2">
      <c r="A4" s="21" t="s">
        <v>8351</v>
      </c>
      <c r="B4">
        <f>COUNTIFS(Kickstarter!$D:$D, "&gt;=5000",Kickstarter!$D:$D, "&lt;10000",Kickstarter!$G:$G, "successful", Kickstarter!$U:$U, "plays")</f>
        <v>93</v>
      </c>
      <c r="C4">
        <f>COUNTIFS(Kickstarter!$D:$D, "&gt;=5000",Kickstarter!$D:$D, "&lt;10000",Kickstarter!$G:$G, "failed", Kickstarter!$U:$U, "plays")</f>
        <v>76</v>
      </c>
      <c r="D4">
        <f>COUNTIFS(Kickstarter!$D:$D, "&gt;=5000",Kickstarter!$D:$D, "&lt;10000",Kickstarter!$G:$G, "canceled", Kickstarter!$U:$U, "plays")</f>
        <v>0</v>
      </c>
      <c r="E4">
        <f t="shared" ref="E4:E13" si="3">SUM(B4:D4)</f>
        <v>169</v>
      </c>
      <c r="F4" s="12">
        <f t="shared" si="0"/>
        <v>0.55029585798816572</v>
      </c>
      <c r="G4" s="12">
        <f t="shared" si="1"/>
        <v>0.44970414201183434</v>
      </c>
      <c r="H4" s="12">
        <f t="shared" si="2"/>
        <v>0</v>
      </c>
      <c r="I4" s="25"/>
    </row>
    <row r="5" spans="1:9" x14ac:dyDescent="0.2">
      <c r="A5" s="21" t="s">
        <v>8352</v>
      </c>
      <c r="B5">
        <f>COUNTIFS(Kickstarter!$D:$D, "&gt;=10000",Kickstarter!$D:$D, "&lt;15000",Kickstarter!$G:$G, "successful", Kickstarter!$U:$U, "plays")</f>
        <v>39</v>
      </c>
      <c r="C5">
        <f>COUNTIFS(Kickstarter!$D:$D, "&gt;=10000",Kickstarter!$D:$D, "&lt;15000",Kickstarter!$G:$G, "failed", Kickstarter!$U:$U, "plays")</f>
        <v>33</v>
      </c>
      <c r="D5">
        <f>COUNTIFS(Kickstarter!$D:$D, "&gt;=10000",Kickstarter!$D:$D, "&lt;15000",Kickstarter!$G:$G, "canceled", Kickstarter!$U:$U, "plays")</f>
        <v>0</v>
      </c>
      <c r="E5">
        <f t="shared" si="3"/>
        <v>72</v>
      </c>
      <c r="F5" s="12">
        <f t="shared" si="0"/>
        <v>0.54166666666666663</v>
      </c>
      <c r="G5" s="12">
        <f t="shared" si="1"/>
        <v>0.45833333333333331</v>
      </c>
      <c r="H5" s="12">
        <f t="shared" si="2"/>
        <v>0</v>
      </c>
      <c r="I5" s="25"/>
    </row>
    <row r="6" spans="1:9" x14ac:dyDescent="0.2">
      <c r="A6" s="21" t="s">
        <v>8353</v>
      </c>
      <c r="B6">
        <f>COUNTIFS(Kickstarter!$D:$D, "&gt;=15000",Kickstarter!$D:$D, "&lt;20000",Kickstarter!$G:$G, "successful", Kickstarter!$U:$U, "plays")</f>
        <v>12</v>
      </c>
      <c r="C6">
        <f>COUNTIFS(Kickstarter!$D:$D, "&gt;=15000",Kickstarter!$D:$D, "&lt;20000",Kickstarter!$G:$G, "failed", Kickstarter!$U:$U, "plays")</f>
        <v>12</v>
      </c>
      <c r="D6">
        <f>COUNTIFS(Kickstarter!$D:$D, "&gt;=15000",Kickstarter!$D:$D, "&lt;20000",Kickstarter!$G:$G, "canceled", Kickstarter!$U:$U, "plays")</f>
        <v>0</v>
      </c>
      <c r="E6">
        <f t="shared" si="3"/>
        <v>24</v>
      </c>
      <c r="F6" s="12">
        <f t="shared" si="0"/>
        <v>0.5</v>
      </c>
      <c r="G6" s="12">
        <f t="shared" si="1"/>
        <v>0.5</v>
      </c>
      <c r="H6" s="12">
        <f t="shared" si="2"/>
        <v>0</v>
      </c>
      <c r="I6" s="25"/>
    </row>
    <row r="7" spans="1:9" x14ac:dyDescent="0.2">
      <c r="A7" s="21" t="s">
        <v>8354</v>
      </c>
      <c r="B7">
        <f>COUNTIFS(Kickstarter!$D:$D, "&gt;=20000",Kickstarter!$D:$D, "&lt;25000",Kickstarter!$G:$G, "successful", Kickstarter!$U:$U, "plays")</f>
        <v>9</v>
      </c>
      <c r="C7">
        <f>COUNTIFS(Kickstarter!$D:$D, "&gt;=20000",Kickstarter!$D:$D, "&lt;25000",Kickstarter!$G:$G, "failed", Kickstarter!$U:$U, "plays")</f>
        <v>11</v>
      </c>
      <c r="D7">
        <f>COUNTIFS(Kickstarter!$D:$D, "&gt;=20000",Kickstarter!$D:$D, "&lt;25000",Kickstarter!$G:$G, "canceled", Kickstarter!$U:$U, "plays")</f>
        <v>0</v>
      </c>
      <c r="E7">
        <f t="shared" si="3"/>
        <v>20</v>
      </c>
      <c r="F7" s="12">
        <f t="shared" si="0"/>
        <v>0.45</v>
      </c>
      <c r="G7" s="12">
        <f t="shared" si="1"/>
        <v>0.55000000000000004</v>
      </c>
      <c r="H7" s="12">
        <f t="shared" si="2"/>
        <v>0</v>
      </c>
      <c r="I7" s="25"/>
    </row>
    <row r="8" spans="1:9" x14ac:dyDescent="0.2">
      <c r="A8" s="21" t="s">
        <v>8355</v>
      </c>
      <c r="B8">
        <f>COUNTIFS(Kickstarter!$D:$D, "&gt;=25000",Kickstarter!$D:$D, "&lt;30000",Kickstarter!$G:$G, "successful", Kickstarter!$U:$U, "plays")</f>
        <v>1</v>
      </c>
      <c r="C8">
        <f>COUNTIFS(Kickstarter!$D:$D, "&gt;=25000",Kickstarter!$D:$D, "&lt;30000",Kickstarter!$G:$G, "failed", Kickstarter!$U:$U, "plays")</f>
        <v>4</v>
      </c>
      <c r="D8">
        <f>COUNTIFS(Kickstarter!$D:$D, "&gt;=25000",Kickstarter!$D:$D, "&lt;30000",Kickstarter!$G:$G, "canceled", Kickstarter!$U:$U, "plays")</f>
        <v>0</v>
      </c>
      <c r="E8">
        <f t="shared" si="3"/>
        <v>5</v>
      </c>
      <c r="F8" s="12">
        <f t="shared" si="0"/>
        <v>0.2</v>
      </c>
      <c r="G8" s="12">
        <f t="shared" si="1"/>
        <v>0.8</v>
      </c>
      <c r="H8" s="12">
        <f t="shared" si="2"/>
        <v>0</v>
      </c>
      <c r="I8" s="25"/>
    </row>
    <row r="9" spans="1:9" x14ac:dyDescent="0.2">
      <c r="A9" s="23" t="s">
        <v>8356</v>
      </c>
      <c r="B9">
        <f>COUNTIFS(Kickstarter!$D:$D, "&gt;=30000",Kickstarter!$D:$D, "&lt;35000",Kickstarter!$G:$G, "successful", Kickstarter!$U:$U, "plays")</f>
        <v>3</v>
      </c>
      <c r="C9">
        <f>COUNTIFS(Kickstarter!$D:$D, "&gt;=30000",Kickstarter!$D:$D, "&lt;35000",Kickstarter!$G:$G, "failed", Kickstarter!$U:$U, "plays")</f>
        <v>8</v>
      </c>
      <c r="D9">
        <f>COUNTIFS(Kickstarter!$D:$D, "&gt;=30000",Kickstarter!$D:$D, "&lt;35000",Kickstarter!$G:$G, "canceled", Kickstarter!$U:$U, "plays")</f>
        <v>0</v>
      </c>
      <c r="E9">
        <f t="shared" si="3"/>
        <v>11</v>
      </c>
      <c r="F9" s="12">
        <f t="shared" si="0"/>
        <v>0.27272727272727271</v>
      </c>
      <c r="G9" s="12">
        <f t="shared" si="1"/>
        <v>0.72727272727272729</v>
      </c>
      <c r="H9" s="12">
        <f t="shared" si="2"/>
        <v>0</v>
      </c>
      <c r="I9" s="25"/>
    </row>
    <row r="10" spans="1:9" x14ac:dyDescent="0.2">
      <c r="A10" s="23" t="s">
        <v>8357</v>
      </c>
      <c r="B10">
        <f>COUNTIFS(Kickstarter!$D:$D, "&gt;=35000",Kickstarter!$D:$D, "&lt;40000",Kickstarter!$G:$G, "successful", Kickstarter!$U:$U, "plays")</f>
        <v>4</v>
      </c>
      <c r="C10">
        <f>COUNTIFS(Kickstarter!$D:$D, "&gt;=35000",Kickstarter!$D:$D, "&lt;40000",Kickstarter!$G:$G, "failed", Kickstarter!$U:$U, "plays")</f>
        <v>2</v>
      </c>
      <c r="D10">
        <f>COUNTIFS(Kickstarter!$D:$D, "&gt;=35000",Kickstarter!$D:$D, "&lt;40000",Kickstarter!$G:$G, "canceled", Kickstarter!$U:$U, "plays")</f>
        <v>0</v>
      </c>
      <c r="E10">
        <f t="shared" si="3"/>
        <v>6</v>
      </c>
      <c r="F10" s="12">
        <f t="shared" si="0"/>
        <v>0.66666666666666663</v>
      </c>
      <c r="G10" s="12">
        <f t="shared" si="1"/>
        <v>0.33333333333333331</v>
      </c>
      <c r="H10" s="12">
        <f t="shared" si="2"/>
        <v>0</v>
      </c>
      <c r="I10" s="25"/>
    </row>
    <row r="11" spans="1:9" x14ac:dyDescent="0.2">
      <c r="A11" s="23" t="s">
        <v>8358</v>
      </c>
      <c r="B11">
        <f>COUNTIFS(Kickstarter!$D:$D, "&gt;=40000",Kickstarter!$D:$D, "&lt;45000",Kickstarter!$G:$G, "successful", Kickstarter!$U:$U, "plays")</f>
        <v>2</v>
      </c>
      <c r="C11">
        <f>COUNTIFS(Kickstarter!$D:$D, "&gt;=40000",Kickstarter!$D:$D, "&lt;45000",Kickstarter!$G:$G, "failed", Kickstarter!$U:$U, "plays")</f>
        <v>1</v>
      </c>
      <c r="D11">
        <f>COUNTIFS(Kickstarter!$D:$D, "&gt;=40000",Kickstarter!$D:$D, "&lt;45000",Kickstarter!$G:$G, "canceled", Kickstarter!$U:$U, "plays")</f>
        <v>0</v>
      </c>
      <c r="E11">
        <f t="shared" si="3"/>
        <v>3</v>
      </c>
      <c r="F11" s="12">
        <f t="shared" si="0"/>
        <v>0.66666666666666663</v>
      </c>
      <c r="G11" s="12">
        <f t="shared" si="1"/>
        <v>0.33333333333333331</v>
      </c>
      <c r="H11" s="12">
        <f t="shared" si="2"/>
        <v>0</v>
      </c>
      <c r="I11" s="25"/>
    </row>
    <row r="12" spans="1:9" x14ac:dyDescent="0.2">
      <c r="A12" s="23" t="s">
        <v>8359</v>
      </c>
      <c r="B12">
        <f>COUNTIFS(Kickstarter!$D:$D, "&gt;=45000",Kickstarter!$D:$D, "&lt;50000",Kickstarter!$G:$G, "successful", Kickstarter!$U:$U, "plays")</f>
        <v>0</v>
      </c>
      <c r="C12">
        <f>COUNTIFS(Kickstarter!$D:$D, "&gt;=45000",Kickstarter!$D:$D, "&lt;50000",Kickstarter!$G:$G, "failed", Kickstarter!$U:$U, "plays")</f>
        <v>1</v>
      </c>
      <c r="D12">
        <f>COUNTIFS(Kickstarter!$D:$D, "&gt;=45000",Kickstarter!$D:$D, "&lt;50000",Kickstarter!$G:$G, "canceled", Kickstarter!$U:$U, "plays")</f>
        <v>0</v>
      </c>
      <c r="E12">
        <f t="shared" si="3"/>
        <v>1</v>
      </c>
      <c r="F12" s="12">
        <f t="shared" si="0"/>
        <v>0</v>
      </c>
      <c r="G12" s="12">
        <f t="shared" si="1"/>
        <v>1</v>
      </c>
      <c r="H12" s="12">
        <f t="shared" si="2"/>
        <v>0</v>
      </c>
      <c r="I12" s="25"/>
    </row>
    <row r="13" spans="1:9" x14ac:dyDescent="0.2">
      <c r="A13" s="21" t="s">
        <v>8360</v>
      </c>
      <c r="B13">
        <f>COUNTIFS(Kickstarter!$D:$D, "&gt;=50000",Kickstarter!$G:$G, "successful", Kickstarter!$U:$U, "plays")</f>
        <v>2</v>
      </c>
      <c r="C13">
        <f>COUNTIFS(Kickstarter!$D:$D, "&gt;=50000",Kickstarter!$G:$G, "failed", Kickstarter!$U:$U, "plays")</f>
        <v>14</v>
      </c>
      <c r="D13">
        <f>COUNTIFS(Kickstarter!$D:$D, "&gt;=50000",Kickstarter!$G:$G, "canceled", Kickstarter!$U:$U, "plays")</f>
        <v>0</v>
      </c>
      <c r="E13">
        <f t="shared" si="3"/>
        <v>16</v>
      </c>
      <c r="F13" s="12">
        <f t="shared" si="0"/>
        <v>0.125</v>
      </c>
      <c r="G13" s="12">
        <f t="shared" si="1"/>
        <v>0.875</v>
      </c>
      <c r="H13" s="12">
        <f t="shared" si="2"/>
        <v>0</v>
      </c>
      <c r="I13" s="25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Theater Outcomes By Launch Date</vt:lpstr>
      <vt:lpstr>Kickstarter</vt:lpstr>
      <vt:lpstr>Sheet4</vt:lpstr>
      <vt:lpstr>Outcomes Based on Goals</vt:lpstr>
      <vt:lpstr>avgerage_donation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2021-11-29T04:54:40Z</dcterms:modified>
</cp:coreProperties>
</file>