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ke_ta\Desktop\Results\eucass2023\"/>
    </mc:Choice>
  </mc:AlternateContent>
  <xr:revisionPtr revIDLastSave="0" documentId="13_ncr:1_{C395C9DC-07AD-4D76-A49A-AC4064C2D82C}" xr6:coauthVersionLast="36" xr6:coauthVersionMax="36" xr10:uidLastSave="{00000000-0000-0000-0000-000000000000}"/>
  <bookViews>
    <workbookView xWindow="0" yWindow="0" windowWidth="24660" windowHeight="11295" xr2:uid="{52EDB568-1FED-4A09-9A3C-9AE5E13A4B65}"/>
  </bookViews>
  <sheets>
    <sheet name="Aerodynamic Coefficients" sheetId="1" r:id="rId1"/>
    <sheet name="Tabelle1" sheetId="2" r:id="rId2"/>
    <sheet name="Tabell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3" l="1"/>
  <c r="K33" i="3"/>
  <c r="L33" i="3"/>
  <c r="J34" i="3"/>
  <c r="K34" i="3"/>
  <c r="L34" i="3"/>
  <c r="J35" i="3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J46" i="3"/>
  <c r="K46" i="3"/>
  <c r="L46" i="3"/>
  <c r="J47" i="3"/>
  <c r="K47" i="3"/>
  <c r="L47" i="3"/>
  <c r="J48" i="3"/>
  <c r="K48" i="3"/>
  <c r="L48" i="3"/>
  <c r="J49" i="3"/>
  <c r="K49" i="3"/>
  <c r="L49" i="3"/>
  <c r="J50" i="3"/>
  <c r="K50" i="3"/>
  <c r="L50" i="3"/>
  <c r="J51" i="3"/>
  <c r="K51" i="3"/>
  <c r="L51" i="3"/>
  <c r="J52" i="3"/>
  <c r="K52" i="3"/>
  <c r="L52" i="3"/>
  <c r="J53" i="3"/>
  <c r="K53" i="3"/>
  <c r="L53" i="3"/>
  <c r="J54" i="3"/>
  <c r="K54" i="3"/>
  <c r="L54" i="3"/>
  <c r="J55" i="3"/>
  <c r="K55" i="3"/>
  <c r="L55" i="3"/>
  <c r="J56" i="3"/>
  <c r="K56" i="3"/>
  <c r="L56" i="3"/>
  <c r="J57" i="3"/>
  <c r="K57" i="3"/>
  <c r="L57" i="3"/>
  <c r="J58" i="3"/>
  <c r="K58" i="3"/>
  <c r="L58" i="3"/>
  <c r="L32" i="3"/>
  <c r="K32" i="3"/>
  <c r="J32" i="3"/>
  <c r="J2" i="3"/>
  <c r="K2" i="3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" i="3"/>
  <c r="I4" i="2"/>
  <c r="I3" i="2"/>
  <c r="I2" i="2"/>
  <c r="H4" i="2"/>
  <c r="H3" i="2"/>
  <c r="C34" i="2"/>
  <c r="C33" i="2"/>
  <c r="C32" i="2"/>
  <c r="C31" i="2"/>
  <c r="C30" i="2"/>
  <c r="C27" i="2"/>
  <c r="C26" i="2"/>
  <c r="C25" i="2"/>
  <c r="C24" i="2"/>
  <c r="C23" i="2"/>
  <c r="C20" i="2"/>
  <c r="C19" i="2"/>
  <c r="C18" i="2"/>
  <c r="C17" i="2"/>
  <c r="C16" i="2"/>
  <c r="D13" i="2"/>
  <c r="C13" i="2"/>
  <c r="D12" i="2"/>
  <c r="C12" i="2"/>
  <c r="D11" i="2"/>
  <c r="C11" i="2"/>
  <c r="D10" i="2"/>
  <c r="C10" i="2"/>
  <c r="D9" i="2"/>
  <c r="C9" i="2"/>
  <c r="D6" i="2"/>
  <c r="D5" i="2"/>
  <c r="D4" i="2"/>
  <c r="D3" i="2"/>
  <c r="D2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<sst xmlns="http://schemas.openxmlformats.org/spreadsheetml/2006/main" count="197" uniqueCount="75">
  <si>
    <t>Case</t>
  </si>
  <si>
    <t>Velocity (m/s)</t>
  </si>
  <si>
    <t>Temperature (K)</t>
  </si>
  <si>
    <t>Pressure (Pa)</t>
  </si>
  <si>
    <t>Density (kg/m^3)</t>
  </si>
  <si>
    <t>PFD (deg)</t>
  </si>
  <si>
    <t>-</t>
  </si>
  <si>
    <t>Aerodynamic Glide</t>
  </si>
  <si>
    <t>RFZ-REC</t>
  </si>
  <si>
    <t>Altitude (km)</t>
  </si>
  <si>
    <t>Dynamic Pressure (Pa)</t>
  </si>
  <si>
    <t>Speed of Sound (m/s)</t>
  </si>
  <si>
    <t>Mach Number (-)</t>
  </si>
  <si>
    <t>Active Engines</t>
  </si>
  <si>
    <t>Throttle Setting (%)</t>
  </si>
  <si>
    <t>Flight Phase</t>
  </si>
  <si>
    <t>Geometry</t>
  </si>
  <si>
    <t>CoG (m)</t>
  </si>
  <si>
    <t>CX</t>
  </si>
  <si>
    <t>CY</t>
  </si>
  <si>
    <t>CZ</t>
  </si>
  <si>
    <t>CL</t>
  </si>
  <si>
    <t>CD</t>
  </si>
  <si>
    <t>Cl</t>
  </si>
  <si>
    <t>Cm</t>
  </si>
  <si>
    <t>Cn</t>
  </si>
  <si>
    <t>AOA (deg)</t>
  </si>
  <si>
    <t>Remarks</t>
  </si>
  <si>
    <t>Time (s)</t>
  </si>
  <si>
    <t>AoA quoted from forward flight axis system, equivalent to 0 degrees AoA</t>
  </si>
  <si>
    <t>AoA quoted from forward flight axis system,'equivalent to -10 degrees AoA</t>
  </si>
  <si>
    <t>AoA quoted from forward flight axis system, equivalent to -5 degrees AoA</t>
  </si>
  <si>
    <t>AoA quoted from forward flight axis system,equivalent to 0 degrees AoA, positive planar fin deflection is anticlockwise about the positive y axis</t>
  </si>
  <si>
    <t>AoA quoted from forward flight axis system,equivalent to -5 degrees AoA, positive planar fin deflection is anticlockwise about the positive y axis</t>
  </si>
  <si>
    <t>AoA quoted from forward flight axis system,equivalent to -10 degrees AoA, positive planar fin deflection is anticlockwise about the positive y axis</t>
  </si>
  <si>
    <t>AoA 5</t>
  </si>
  <si>
    <t>cl</t>
  </si>
  <si>
    <t>cd</t>
  </si>
  <si>
    <t>cmy</t>
  </si>
  <si>
    <t>cfx</t>
  </si>
  <si>
    <t>cfy</t>
  </si>
  <si>
    <t>AoA 10</t>
  </si>
  <si>
    <t>pfd 10</t>
  </si>
  <si>
    <t>pfd 10 deg 5</t>
  </si>
  <si>
    <t>pfd 10 deg 10</t>
  </si>
  <si>
    <t>Overall</t>
  </si>
  <si>
    <t>Sum</t>
  </si>
  <si>
    <t>bdry-part</t>
  </si>
  <si>
    <t>baseplate</t>
  </si>
  <si>
    <t>wall</t>
  </si>
  <si>
    <t>nozzle_1_out</t>
  </si>
  <si>
    <t>nozzle_8_out</t>
  </si>
  <si>
    <t>nozzle_9_out</t>
  </si>
  <si>
    <t>nozzle_1</t>
  </si>
  <si>
    <t>nozzle_8</t>
  </si>
  <si>
    <t>nozzle_9</t>
  </si>
  <si>
    <t>leg_1</t>
  </si>
  <si>
    <t>interstage_bay</t>
  </si>
  <si>
    <t>fin_1</t>
  </si>
  <si>
    <t>fin_1_holder</t>
  </si>
  <si>
    <t>leg_1_sp</t>
  </si>
  <si>
    <t>nozzle_7_out</t>
  </si>
  <si>
    <t>nozzle_7</t>
  </si>
  <si>
    <t>leg_4</t>
  </si>
  <si>
    <t>fin_4</t>
  </si>
  <si>
    <t>fin_4_holder</t>
  </si>
  <si>
    <t>leg_4_sp</t>
  </si>
  <si>
    <t>nozzle_5_out</t>
  </si>
  <si>
    <t>nozzle_6_out</t>
  </si>
  <si>
    <t>nozzle_5</t>
  </si>
  <si>
    <t>nozzle_6</t>
  </si>
  <si>
    <t>leg_3</t>
  </si>
  <si>
    <t>fin_3</t>
  </si>
  <si>
    <t>fin_3_holder</t>
  </si>
  <si>
    <t>leg_3_sp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</si>
</sst>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quotePrefix="1" applyFill="1" applyBorder="1"/>
    <xf numFmtId="164" fontId="0" fillId="2" borderId="0" xfId="0" applyNumberFormat="1" applyFill="1" applyBorder="1"/>
    <xf numFmtId="11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Tabelle1!$G$2:$G$4</c:f>
              <c:numCache>
                <c:formatCode>General</c:formatCode>
                <c:ptCount val="3"/>
                <c:pt idx="0">
                  <c:v>180</c:v>
                </c:pt>
                <c:pt idx="1">
                  <c:v>185</c:v>
                </c:pt>
                <c:pt idx="2">
                  <c:v>190</c:v>
                </c:pt>
              </c:numCache>
            </c:numRef>
          </c:xVal>
          <c:yVal>
            <c:numRef>
              <c:f>Tabelle1!$H$2:$H$4</c:f>
              <c:numCache>
                <c:formatCode>0.00E+00</c:formatCode>
                <c:ptCount val="3"/>
                <c:pt idx="0" formatCode="General">
                  <c:v>0</c:v>
                </c:pt>
                <c:pt idx="1">
                  <c:v>-0.4637</c:v>
                </c:pt>
                <c:pt idx="2">
                  <c:v>-2.2709999999999999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7C-4AB1-852A-30B2F1402B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Tabelle1!$G$2:$G$4</c:f>
              <c:numCache>
                <c:formatCode>General</c:formatCode>
                <c:ptCount val="3"/>
                <c:pt idx="0">
                  <c:v>180</c:v>
                </c:pt>
                <c:pt idx="1">
                  <c:v>185</c:v>
                </c:pt>
                <c:pt idx="2">
                  <c:v>190</c:v>
                </c:pt>
              </c:numCache>
            </c:numRef>
          </c:xVal>
          <c:yVal>
            <c:numRef>
              <c:f>Tabelle1!$I$2:$I$4</c:f>
              <c:numCache>
                <c:formatCode>0.00E+00</c:formatCode>
                <c:ptCount val="3"/>
                <c:pt idx="0">
                  <c:v>0.60089999999999999</c:v>
                </c:pt>
                <c:pt idx="1">
                  <c:v>0.24349999999999999</c:v>
                </c:pt>
                <c:pt idx="2">
                  <c:v>-1.2869999999999999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7C-4AB1-852A-30B2F1402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019808"/>
        <c:axId val="1343500672"/>
      </c:scatterChart>
      <c:valAx>
        <c:axId val="173301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3500672"/>
        <c:crosses val="autoZero"/>
        <c:crossBetween val="midCat"/>
      </c:valAx>
      <c:valAx>
        <c:axId val="13435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1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6</xdr:row>
      <xdr:rowOff>137458</xdr:rowOff>
    </xdr:from>
    <xdr:to>
      <xdr:col>18</xdr:col>
      <xdr:colOff>508000</xdr:colOff>
      <xdr:row>20</xdr:row>
      <xdr:rowOff>161364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492D723-0766-4B54-BF1D-F2AE3D750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E6C7-F986-42D3-8894-ADF70AA4B28C}">
  <dimension ref="A1:Z7"/>
  <sheetViews>
    <sheetView tabSelected="1" topLeftCell="K1" zoomScale="84" workbookViewId="0">
      <selection activeCell="V20" sqref="V20"/>
    </sheetView>
  </sheetViews>
  <sheetFormatPr baseColWidth="10" defaultRowHeight="15" x14ac:dyDescent="0.25"/>
  <cols>
    <col min="2" max="2" width="7.85546875" bestFit="1" customWidth="1"/>
    <col min="3" max="3" width="12.85546875" bestFit="1" customWidth="1"/>
    <col min="4" max="4" width="13.5703125" bestFit="1" customWidth="1"/>
    <col min="5" max="5" width="15.5703125" bestFit="1" customWidth="1"/>
    <col min="6" max="6" width="12.7109375" bestFit="1" customWidth="1"/>
    <col min="7" max="7" width="16.28515625" bestFit="1" customWidth="1"/>
    <col min="8" max="8" width="20.85546875" bestFit="1" customWidth="1"/>
    <col min="9" max="9" width="20.28515625" bestFit="1" customWidth="1"/>
    <col min="10" max="10" width="16.140625" bestFit="1" customWidth="1"/>
    <col min="11" max="11" width="13.85546875" bestFit="1" customWidth="1"/>
    <col min="12" max="12" width="18.42578125" bestFit="1" customWidth="1"/>
    <col min="13" max="13" width="18" bestFit="1" customWidth="1"/>
    <col min="14" max="14" width="9.85546875" bestFit="1" customWidth="1"/>
    <col min="15" max="15" width="8.140625" bestFit="1" customWidth="1"/>
    <col min="16" max="16" width="10.140625" bestFit="1" customWidth="1"/>
    <col min="17" max="17" width="9.5703125" bestFit="1" customWidth="1"/>
    <col min="26" max="26" width="133.140625" bestFit="1" customWidth="1"/>
  </cols>
  <sheetData>
    <row r="1" spans="1:26" x14ac:dyDescent="0.25">
      <c r="A1" s="1" t="s">
        <v>0</v>
      </c>
      <c r="B1" s="2" t="s">
        <v>28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26</v>
      </c>
      <c r="Q1" s="2" t="s">
        <v>5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27</v>
      </c>
    </row>
    <row r="2" spans="1:26" x14ac:dyDescent="0.25">
      <c r="A2" s="4">
        <v>1</v>
      </c>
      <c r="B2" s="5">
        <v>422</v>
      </c>
      <c r="C2" s="6">
        <v>38.159999999999997</v>
      </c>
      <c r="D2" s="7">
        <v>1689.72</v>
      </c>
      <c r="E2" s="7">
        <v>245.36</v>
      </c>
      <c r="F2" s="7">
        <v>368.1</v>
      </c>
      <c r="G2" s="8">
        <v>5.0000000000000001E-3</v>
      </c>
      <c r="H2" s="7">
        <v>7464.66</v>
      </c>
      <c r="I2" s="7">
        <v>314.01</v>
      </c>
      <c r="J2" s="6">
        <v>5.38</v>
      </c>
      <c r="K2" s="5" t="s">
        <v>6</v>
      </c>
      <c r="L2" s="5" t="s">
        <v>6</v>
      </c>
      <c r="M2" s="5" t="s">
        <v>7</v>
      </c>
      <c r="N2" s="5" t="s">
        <v>8</v>
      </c>
      <c r="O2" s="4">
        <v>15.26</v>
      </c>
      <c r="P2" s="4">
        <v>180</v>
      </c>
      <c r="Q2" s="4">
        <v>0</v>
      </c>
      <c r="R2" s="10">
        <v>1.645</v>
      </c>
      <c r="S2" s="10">
        <v>0</v>
      </c>
      <c r="T2" s="10">
        <v>0</v>
      </c>
      <c r="U2" s="10">
        <v>0</v>
      </c>
      <c r="V2" s="10">
        <v>1.645</v>
      </c>
      <c r="W2" s="10">
        <v>0</v>
      </c>
      <c r="X2" s="10">
        <v>0</v>
      </c>
      <c r="Y2" s="10">
        <v>0</v>
      </c>
      <c r="Z2" s="9" t="s">
        <v>29</v>
      </c>
    </row>
    <row r="3" spans="1:26" x14ac:dyDescent="0.25">
      <c r="A3" s="4">
        <v>1</v>
      </c>
      <c r="B3" s="5">
        <v>422</v>
      </c>
      <c r="C3" s="6">
        <v>38.159999999999997</v>
      </c>
      <c r="D3" s="7">
        <v>1689.72</v>
      </c>
      <c r="E3" s="7">
        <v>245.36</v>
      </c>
      <c r="F3" s="7">
        <v>368.1</v>
      </c>
      <c r="G3" s="8">
        <v>5.0000000000000001E-3</v>
      </c>
      <c r="H3" s="7">
        <v>7464.66</v>
      </c>
      <c r="I3" s="7">
        <v>314.01</v>
      </c>
      <c r="J3" s="6">
        <v>5.38</v>
      </c>
      <c r="K3" s="5"/>
      <c r="L3" s="5"/>
      <c r="M3" s="5" t="s">
        <v>7</v>
      </c>
      <c r="N3" s="5" t="s">
        <v>8</v>
      </c>
      <c r="O3" s="4">
        <v>15.26</v>
      </c>
      <c r="P3" s="4">
        <v>185</v>
      </c>
      <c r="Q3" s="4">
        <v>0</v>
      </c>
      <c r="R3" s="10">
        <v>1.669</v>
      </c>
      <c r="S3" s="10">
        <v>0</v>
      </c>
      <c r="T3" s="10">
        <v>0.27200000000000002</v>
      </c>
      <c r="U3" s="10">
        <v>-0.1255</v>
      </c>
      <c r="V3" s="10">
        <v>1.6859999999999999</v>
      </c>
      <c r="W3" s="10">
        <v>0</v>
      </c>
      <c r="X3" s="10">
        <v>-0.4637</v>
      </c>
      <c r="Y3" s="10">
        <v>0</v>
      </c>
      <c r="Z3" s="9" t="s">
        <v>31</v>
      </c>
    </row>
    <row r="4" spans="1:26" x14ac:dyDescent="0.25">
      <c r="A4" s="4">
        <v>2</v>
      </c>
      <c r="B4" s="5">
        <v>422</v>
      </c>
      <c r="C4" s="6">
        <v>38.159999999999997</v>
      </c>
      <c r="D4" s="7">
        <v>1689.72</v>
      </c>
      <c r="E4" s="7">
        <v>245.36</v>
      </c>
      <c r="F4" s="7">
        <v>368.1</v>
      </c>
      <c r="G4" s="8">
        <v>5.0000000000000001E-3</v>
      </c>
      <c r="H4" s="7">
        <v>7464.66</v>
      </c>
      <c r="I4" s="7">
        <v>314.01</v>
      </c>
      <c r="J4" s="6">
        <v>5.38</v>
      </c>
      <c r="K4" s="5" t="s">
        <v>6</v>
      </c>
      <c r="L4" s="5" t="s">
        <v>6</v>
      </c>
      <c r="M4" s="5" t="s">
        <v>7</v>
      </c>
      <c r="N4" s="5" t="s">
        <v>8</v>
      </c>
      <c r="O4" s="4">
        <v>15.26</v>
      </c>
      <c r="P4" s="4">
        <v>190</v>
      </c>
      <c r="Q4" s="4">
        <v>0</v>
      </c>
      <c r="R4" s="10">
        <v>1.6850000000000001</v>
      </c>
      <c r="S4" s="10">
        <v>0</v>
      </c>
      <c r="T4" s="10">
        <v>0.89500000000000002</v>
      </c>
      <c r="U4" s="10">
        <v>-0.58899999999999997</v>
      </c>
      <c r="V4" s="10">
        <v>1.81</v>
      </c>
      <c r="W4" s="10">
        <v>0</v>
      </c>
      <c r="X4" s="10">
        <v>-2.2709999999999999</v>
      </c>
      <c r="Y4" s="10">
        <v>0</v>
      </c>
      <c r="Z4" s="9" t="s">
        <v>30</v>
      </c>
    </row>
    <row r="5" spans="1:26" x14ac:dyDescent="0.25">
      <c r="A5" s="4">
        <v>3</v>
      </c>
      <c r="B5" s="5">
        <v>422</v>
      </c>
      <c r="C5" s="6">
        <v>38.159999999999997</v>
      </c>
      <c r="D5" s="7">
        <v>1689.72</v>
      </c>
      <c r="E5" s="7">
        <v>245.36</v>
      </c>
      <c r="F5" s="7">
        <v>368.1</v>
      </c>
      <c r="G5" s="8">
        <v>5.0000000000000001E-3</v>
      </c>
      <c r="H5" s="7">
        <v>7464.66</v>
      </c>
      <c r="I5" s="7">
        <v>314.01</v>
      </c>
      <c r="J5" s="6">
        <v>5.38</v>
      </c>
      <c r="K5" s="5" t="s">
        <v>6</v>
      </c>
      <c r="L5" s="5" t="s">
        <v>6</v>
      </c>
      <c r="M5" s="5" t="s">
        <v>7</v>
      </c>
      <c r="N5" s="5" t="s">
        <v>8</v>
      </c>
      <c r="O5" s="4">
        <v>15.26</v>
      </c>
      <c r="P5" s="4">
        <v>180</v>
      </c>
      <c r="Q5" s="4">
        <v>10</v>
      </c>
      <c r="R5" s="10">
        <v>1.66</v>
      </c>
      <c r="S5" s="10">
        <v>0</v>
      </c>
      <c r="T5" s="10">
        <v>-8.1479999999999997E-2</v>
      </c>
      <c r="U5" s="10">
        <v>8.1479999999999997E-2</v>
      </c>
      <c r="V5" s="10">
        <v>1.66</v>
      </c>
      <c r="W5" s="10">
        <v>0</v>
      </c>
      <c r="X5" s="10">
        <v>0.61719999999999997</v>
      </c>
      <c r="Y5" s="10">
        <v>0</v>
      </c>
      <c r="Z5" s="9" t="s">
        <v>32</v>
      </c>
    </row>
    <row r="6" spans="1:26" x14ac:dyDescent="0.25">
      <c r="A6" s="4">
        <v>4</v>
      </c>
      <c r="B6" s="5">
        <v>422</v>
      </c>
      <c r="C6" s="6">
        <v>38.159999999999997</v>
      </c>
      <c r="D6" s="7">
        <v>1689.72</v>
      </c>
      <c r="E6" s="7">
        <v>245.36</v>
      </c>
      <c r="F6" s="7">
        <v>368.1</v>
      </c>
      <c r="G6" s="8">
        <v>5.0000000000000001E-3</v>
      </c>
      <c r="H6" s="7">
        <v>7464.66</v>
      </c>
      <c r="I6" s="7">
        <v>314.01</v>
      </c>
      <c r="J6" s="6">
        <v>5.38</v>
      </c>
      <c r="K6" s="5" t="s">
        <v>6</v>
      </c>
      <c r="L6" s="5" t="s">
        <v>6</v>
      </c>
      <c r="M6" s="5" t="s">
        <v>7</v>
      </c>
      <c r="N6" s="5" t="s">
        <v>8</v>
      </c>
      <c r="O6" s="4">
        <v>15.26</v>
      </c>
      <c r="P6" s="4">
        <v>185</v>
      </c>
      <c r="Q6" s="4">
        <v>10</v>
      </c>
      <c r="R6" s="10">
        <v>1.673</v>
      </c>
      <c r="S6" s="10">
        <v>0</v>
      </c>
      <c r="T6" s="10">
        <v>0.17169999999999999</v>
      </c>
      <c r="U6" s="10">
        <v>-2.5219999999999999E-2</v>
      </c>
      <c r="V6" s="10">
        <v>1.681</v>
      </c>
      <c r="W6" s="10">
        <v>0</v>
      </c>
      <c r="X6" s="10">
        <v>0.24349999999999999</v>
      </c>
      <c r="Y6" s="10">
        <v>0</v>
      </c>
      <c r="Z6" s="9" t="s">
        <v>33</v>
      </c>
    </row>
    <row r="7" spans="1:26" x14ac:dyDescent="0.25">
      <c r="A7" s="4">
        <v>5</v>
      </c>
      <c r="B7" s="5">
        <v>422</v>
      </c>
      <c r="C7" s="6">
        <v>38.159999999999997</v>
      </c>
      <c r="D7" s="7">
        <v>1689.72</v>
      </c>
      <c r="E7" s="7">
        <v>245.36</v>
      </c>
      <c r="F7" s="7">
        <v>368.1</v>
      </c>
      <c r="G7" s="8">
        <v>5.0000000000000001E-3</v>
      </c>
      <c r="H7" s="7">
        <v>7464.66</v>
      </c>
      <c r="I7" s="7">
        <v>314.01</v>
      </c>
      <c r="J7" s="6">
        <v>5.38</v>
      </c>
      <c r="K7" s="5" t="s">
        <v>6</v>
      </c>
      <c r="L7" s="5" t="s">
        <v>6</v>
      </c>
      <c r="M7" s="5" t="s">
        <v>7</v>
      </c>
      <c r="N7" s="5" t="s">
        <v>8</v>
      </c>
      <c r="O7" s="4">
        <v>15.26</v>
      </c>
      <c r="P7" s="4">
        <v>190</v>
      </c>
      <c r="Q7" s="4">
        <v>10</v>
      </c>
      <c r="R7" s="10">
        <v>1.6779999999999999</v>
      </c>
      <c r="S7" s="10">
        <v>0</v>
      </c>
      <c r="T7" s="10">
        <v>0.7611</v>
      </c>
      <c r="U7" s="10">
        <v>-0.4582</v>
      </c>
      <c r="V7" s="10">
        <v>1.7849999999999999</v>
      </c>
      <c r="W7" s="10">
        <v>0</v>
      </c>
      <c r="X7" s="10">
        <v>-1.2869999999999999</v>
      </c>
      <c r="Y7" s="10">
        <v>0</v>
      </c>
      <c r="Z7" s="9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11BB-6B71-4978-9F5C-492FB21D1DE0}">
  <dimension ref="A1:I34"/>
  <sheetViews>
    <sheetView zoomScale="85" zoomScaleNormal="85" workbookViewId="0">
      <selection activeCell="C18" sqref="C18"/>
    </sheetView>
  </sheetViews>
  <sheetFormatPr baseColWidth="10" defaultRowHeight="15" x14ac:dyDescent="0.25"/>
  <sheetData>
    <row r="1" spans="1:9" x14ac:dyDescent="0.25">
      <c r="A1" t="s">
        <v>35</v>
      </c>
    </row>
    <row r="2" spans="1:9" x14ac:dyDescent="0.25">
      <c r="A2" t="s">
        <v>36</v>
      </c>
      <c r="B2" s="11">
        <v>0.1255</v>
      </c>
      <c r="C2" s="11">
        <f>-B2</f>
        <v>-0.1255</v>
      </c>
      <c r="D2" s="11">
        <f>-C2</f>
        <v>0.1255</v>
      </c>
      <c r="G2">
        <v>180</v>
      </c>
      <c r="H2">
        <v>0</v>
      </c>
      <c r="I2" s="11">
        <f>C18</f>
        <v>0.60089999999999999</v>
      </c>
    </row>
    <row r="3" spans="1:9" x14ac:dyDescent="0.25">
      <c r="A3" t="s">
        <v>37</v>
      </c>
      <c r="B3" s="11">
        <v>1.6859999999999999</v>
      </c>
      <c r="C3" s="11">
        <f>B3</f>
        <v>1.6859999999999999</v>
      </c>
      <c r="D3" s="11">
        <f>C3</f>
        <v>1.6859999999999999</v>
      </c>
      <c r="G3">
        <v>185</v>
      </c>
      <c r="H3" s="11">
        <f>D4</f>
        <v>-0.4637</v>
      </c>
      <c r="I3" s="11">
        <f>C25</f>
        <v>0.24349999999999999</v>
      </c>
    </row>
    <row r="4" spans="1:9" x14ac:dyDescent="0.25">
      <c r="A4" t="s">
        <v>38</v>
      </c>
      <c r="B4" s="11">
        <v>-0.4637</v>
      </c>
      <c r="C4" s="11">
        <f>-B4</f>
        <v>0.4637</v>
      </c>
      <c r="D4" s="11">
        <f>-C4</f>
        <v>-0.4637</v>
      </c>
      <c r="G4">
        <v>190</v>
      </c>
      <c r="H4" s="11">
        <f>D11</f>
        <v>-2.2709999999999999</v>
      </c>
      <c r="I4" s="11">
        <f>C32</f>
        <v>-1.2869999999999999</v>
      </c>
    </row>
    <row r="5" spans="1:9" x14ac:dyDescent="0.25">
      <c r="A5" t="s">
        <v>39</v>
      </c>
      <c r="B5" s="11">
        <v>1.669</v>
      </c>
      <c r="C5" s="11">
        <f>-B5</f>
        <v>-1.669</v>
      </c>
      <c r="D5" s="11">
        <f>-C5</f>
        <v>1.669</v>
      </c>
    </row>
    <row r="6" spans="1:9" x14ac:dyDescent="0.25">
      <c r="A6" t="s">
        <v>40</v>
      </c>
      <c r="B6" s="11">
        <v>0.27200000000000002</v>
      </c>
      <c r="C6" s="11">
        <f>-B6</f>
        <v>-0.27200000000000002</v>
      </c>
      <c r="D6" s="11">
        <f>-C6</f>
        <v>0.27200000000000002</v>
      </c>
    </row>
    <row r="8" spans="1:9" x14ac:dyDescent="0.25">
      <c r="A8" t="s">
        <v>41</v>
      </c>
    </row>
    <row r="9" spans="1:9" x14ac:dyDescent="0.25">
      <c r="A9" t="s">
        <v>36</v>
      </c>
      <c r="B9" s="11">
        <v>0.58919999999999995</v>
      </c>
      <c r="C9" s="11">
        <f>-B9</f>
        <v>-0.58919999999999995</v>
      </c>
      <c r="D9" s="11">
        <f>-C9</f>
        <v>0.58919999999999995</v>
      </c>
    </row>
    <row r="10" spans="1:9" x14ac:dyDescent="0.25">
      <c r="A10" t="s">
        <v>37</v>
      </c>
      <c r="B10" s="11">
        <v>1.8149999999999999</v>
      </c>
      <c r="C10" s="11">
        <f>B10</f>
        <v>1.8149999999999999</v>
      </c>
      <c r="D10" s="11">
        <f>C10</f>
        <v>1.8149999999999999</v>
      </c>
    </row>
    <row r="11" spans="1:9" x14ac:dyDescent="0.25">
      <c r="A11" t="s">
        <v>38</v>
      </c>
      <c r="B11" s="11">
        <v>-2.2709999999999999</v>
      </c>
      <c r="C11" s="11">
        <f>-B11</f>
        <v>2.2709999999999999</v>
      </c>
      <c r="D11" s="11">
        <f>-C11</f>
        <v>-2.2709999999999999</v>
      </c>
    </row>
    <row r="12" spans="1:9" x14ac:dyDescent="0.25">
      <c r="A12" t="s">
        <v>39</v>
      </c>
      <c r="B12" s="11">
        <v>1.6850000000000001</v>
      </c>
      <c r="C12" s="11">
        <f>-B12</f>
        <v>-1.6850000000000001</v>
      </c>
      <c r="D12" s="11">
        <f>-C12</f>
        <v>1.6850000000000001</v>
      </c>
    </row>
    <row r="13" spans="1:9" x14ac:dyDescent="0.25">
      <c r="A13" t="s">
        <v>40</v>
      </c>
      <c r="B13" s="11">
        <v>0.89539999999999997</v>
      </c>
      <c r="C13" s="11">
        <f>-B13</f>
        <v>-0.89539999999999997</v>
      </c>
      <c r="D13" s="11">
        <f>-C13</f>
        <v>0.89539999999999997</v>
      </c>
    </row>
    <row r="15" spans="1:9" x14ac:dyDescent="0.25">
      <c r="A15" t="s">
        <v>42</v>
      </c>
    </row>
    <row r="16" spans="1:9" x14ac:dyDescent="0.25">
      <c r="A16" t="s">
        <v>36</v>
      </c>
      <c r="B16" s="11">
        <v>8.1479999999999997E-2</v>
      </c>
      <c r="C16" s="11">
        <f>-B16</f>
        <v>-8.1479999999999997E-2</v>
      </c>
    </row>
    <row r="17" spans="1:3" x14ac:dyDescent="0.25">
      <c r="A17" t="s">
        <v>37</v>
      </c>
      <c r="B17" s="11">
        <v>1.66</v>
      </c>
      <c r="C17" s="11">
        <f>B17</f>
        <v>1.66</v>
      </c>
    </row>
    <row r="18" spans="1:3" x14ac:dyDescent="0.25">
      <c r="A18" t="s">
        <v>38</v>
      </c>
      <c r="B18" s="11">
        <v>-0.60089999999999999</v>
      </c>
      <c r="C18" s="11">
        <f>-B18</f>
        <v>0.60089999999999999</v>
      </c>
    </row>
    <row r="19" spans="1:3" x14ac:dyDescent="0.25">
      <c r="A19" t="s">
        <v>39</v>
      </c>
      <c r="B19" s="11">
        <v>1.66</v>
      </c>
      <c r="C19" s="11">
        <f>-B19</f>
        <v>-1.66</v>
      </c>
    </row>
    <row r="20" spans="1:3" x14ac:dyDescent="0.25">
      <c r="A20" t="s">
        <v>40</v>
      </c>
      <c r="B20" s="11">
        <v>8.1479999999999997E-2</v>
      </c>
      <c r="C20" s="11">
        <f>-B20</f>
        <v>-8.1479999999999997E-2</v>
      </c>
    </row>
    <row r="22" spans="1:3" x14ac:dyDescent="0.25">
      <c r="A22" t="s">
        <v>43</v>
      </c>
    </row>
    <row r="23" spans="1:3" x14ac:dyDescent="0.25">
      <c r="A23" t="s">
        <v>36</v>
      </c>
      <c r="B23" s="11">
        <v>-2.5219999999999999E-2</v>
      </c>
      <c r="C23" s="11">
        <f>-B23</f>
        <v>2.5219999999999999E-2</v>
      </c>
    </row>
    <row r="24" spans="1:3" x14ac:dyDescent="0.25">
      <c r="A24" t="s">
        <v>37</v>
      </c>
      <c r="B24" s="11">
        <v>1.681</v>
      </c>
      <c r="C24" s="11">
        <f>B24</f>
        <v>1.681</v>
      </c>
    </row>
    <row r="25" spans="1:3" x14ac:dyDescent="0.25">
      <c r="A25" t="s">
        <v>38</v>
      </c>
      <c r="B25" s="11">
        <v>-0.24349999999999999</v>
      </c>
      <c r="C25" s="11">
        <f>-B25</f>
        <v>0.24349999999999999</v>
      </c>
    </row>
    <row r="26" spans="1:3" x14ac:dyDescent="0.25">
      <c r="A26" t="s">
        <v>39</v>
      </c>
      <c r="B26" s="11">
        <v>1.673</v>
      </c>
      <c r="C26" s="11">
        <f>-B26</f>
        <v>-1.673</v>
      </c>
    </row>
    <row r="27" spans="1:3" x14ac:dyDescent="0.25">
      <c r="A27" t="s">
        <v>40</v>
      </c>
      <c r="B27" s="11">
        <v>-0.17169999999999999</v>
      </c>
      <c r="C27" s="11">
        <f>-B27</f>
        <v>0.17169999999999999</v>
      </c>
    </row>
    <row r="29" spans="1:3" x14ac:dyDescent="0.25">
      <c r="A29" t="s">
        <v>44</v>
      </c>
    </row>
    <row r="30" spans="1:3" x14ac:dyDescent="0.25">
      <c r="A30" t="s">
        <v>36</v>
      </c>
      <c r="B30" s="11">
        <v>-0.4582</v>
      </c>
      <c r="C30" s="11">
        <f>-B30</f>
        <v>0.4582</v>
      </c>
    </row>
    <row r="31" spans="1:3" x14ac:dyDescent="0.25">
      <c r="A31" t="s">
        <v>37</v>
      </c>
      <c r="B31" s="11">
        <v>1.7849999999999999</v>
      </c>
      <c r="C31" s="11">
        <f>B31</f>
        <v>1.7849999999999999</v>
      </c>
    </row>
    <row r="32" spans="1:3" x14ac:dyDescent="0.25">
      <c r="A32" t="s">
        <v>38</v>
      </c>
      <c r="B32" s="11">
        <v>1.2869999999999999</v>
      </c>
      <c r="C32" s="11">
        <f>-B32</f>
        <v>-1.2869999999999999</v>
      </c>
    </row>
    <row r="33" spans="1:3" x14ac:dyDescent="0.25">
      <c r="A33" t="s">
        <v>39</v>
      </c>
      <c r="B33" s="11">
        <v>1.6779999999999999</v>
      </c>
      <c r="C33" s="11">
        <f>-B33</f>
        <v>-1.6779999999999999</v>
      </c>
    </row>
    <row r="34" spans="1:3" x14ac:dyDescent="0.25">
      <c r="A34" t="s">
        <v>40</v>
      </c>
      <c r="B34" s="11">
        <v>-0.7611</v>
      </c>
      <c r="C34" s="11">
        <f>-B34</f>
        <v>0.7611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B50-A4B5-4A3D-A50F-D214EB167FD9}">
  <dimension ref="B1:L58"/>
  <sheetViews>
    <sheetView workbookViewId="0">
      <selection activeCell="H48" sqref="H48"/>
    </sheetView>
  </sheetViews>
  <sheetFormatPr baseColWidth="10" defaultRowHeight="15" x14ac:dyDescent="0.25"/>
  <sheetData>
    <row r="1" spans="2:11" x14ac:dyDescent="0.25">
      <c r="B1" t="s">
        <v>45</v>
      </c>
      <c r="D1" t="s">
        <v>46</v>
      </c>
      <c r="E1">
        <v>1.6778590548500001</v>
      </c>
      <c r="F1">
        <v>-0.35299231571200002</v>
      </c>
      <c r="G1">
        <v>-0.76110816916799995</v>
      </c>
      <c r="H1">
        <v>100</v>
      </c>
    </row>
    <row r="2" spans="2:11" x14ac:dyDescent="0.25">
      <c r="B2" t="s">
        <v>47</v>
      </c>
      <c r="C2">
        <v>0</v>
      </c>
      <c r="D2" t="s">
        <v>48</v>
      </c>
      <c r="E2">
        <v>0.74331469680399997</v>
      </c>
      <c r="F2">
        <v>6.7734113422799995E-4</v>
      </c>
      <c r="G2">
        <v>-4.0241864360299998E-4</v>
      </c>
      <c r="H2" s="11">
        <v>4.89970953183E-11</v>
      </c>
      <c r="I2" s="12">
        <f>E2/$E$1</f>
        <v>0.44301378870613894</v>
      </c>
      <c r="J2" s="12">
        <f t="shared" ref="J2:K17" si="0">F2/$E$1</f>
        <v>4.0369370256106163E-4</v>
      </c>
      <c r="K2" s="12">
        <f t="shared" si="0"/>
        <v>-2.3984055301890422E-4</v>
      </c>
    </row>
    <row r="3" spans="2:11" x14ac:dyDescent="0.25">
      <c r="B3" t="s">
        <v>47</v>
      </c>
      <c r="C3">
        <v>1</v>
      </c>
      <c r="D3" t="s">
        <v>49</v>
      </c>
      <c r="E3">
        <v>3.9333947955899999E-2</v>
      </c>
      <c r="F3">
        <v>0.116940489073</v>
      </c>
      <c r="G3">
        <v>-0.54380844112600002</v>
      </c>
      <c r="H3">
        <v>71.256739031799995</v>
      </c>
      <c r="I3" s="12">
        <f t="shared" ref="I3:I28" si="1">E3/$E$1</f>
        <v>2.344293928754131E-2</v>
      </c>
      <c r="J3" s="12">
        <f t="shared" si="0"/>
        <v>6.9696252933149044E-2</v>
      </c>
      <c r="K3" s="12">
        <f t="shared" si="0"/>
        <v>-0.3241085355495586</v>
      </c>
    </row>
    <row r="4" spans="2:11" x14ac:dyDescent="0.25">
      <c r="B4" t="s">
        <v>47</v>
      </c>
      <c r="C4">
        <v>2</v>
      </c>
      <c r="D4" t="s">
        <v>50</v>
      </c>
      <c r="E4">
        <v>0.10833151055699999</v>
      </c>
      <c r="F4" s="11">
        <v>2.4054297758499999E-5</v>
      </c>
      <c r="G4" s="11">
        <v>-1.8781383102900001E-6</v>
      </c>
      <c r="H4" s="11">
        <v>2.9192960991699998E-12</v>
      </c>
      <c r="I4" s="12">
        <f t="shared" si="1"/>
        <v>6.4565322244355489E-2</v>
      </c>
      <c r="J4" s="12">
        <f t="shared" si="0"/>
        <v>1.4336304166293899E-5</v>
      </c>
      <c r="K4" s="12">
        <f t="shared" si="0"/>
        <v>-1.1193659591734331E-6</v>
      </c>
    </row>
    <row r="5" spans="2:11" x14ac:dyDescent="0.25">
      <c r="B5" t="s">
        <v>47</v>
      </c>
      <c r="C5">
        <v>3</v>
      </c>
      <c r="D5" t="s">
        <v>51</v>
      </c>
      <c r="E5">
        <v>0.21515871419300001</v>
      </c>
      <c r="F5" s="11">
        <v>8.2967651988899996E-5</v>
      </c>
      <c r="G5" s="11">
        <v>-1.6966628245599999E-5</v>
      </c>
      <c r="H5" s="11">
        <v>3.7478213803800001E-17</v>
      </c>
      <c r="I5" s="12">
        <f t="shared" si="1"/>
        <v>0.12823408114708126</v>
      </c>
      <c r="J5" s="12">
        <f t="shared" si="0"/>
        <v>4.9448522954937517E-5</v>
      </c>
      <c r="K5" s="12">
        <f t="shared" si="0"/>
        <v>-1.0112070019562406E-5</v>
      </c>
    </row>
    <row r="6" spans="2:11" x14ac:dyDescent="0.25">
      <c r="B6" t="s">
        <v>47</v>
      </c>
      <c r="C6">
        <v>4</v>
      </c>
      <c r="D6" t="s">
        <v>52</v>
      </c>
      <c r="E6">
        <v>0.108625949332</v>
      </c>
      <c r="F6" s="11">
        <v>3.7886708814100001E-5</v>
      </c>
      <c r="G6" s="11">
        <v>-3.9823322932199998E-5</v>
      </c>
      <c r="H6" s="11">
        <v>3.0939807677100001E-12</v>
      </c>
      <c r="I6" s="12">
        <f t="shared" si="1"/>
        <v>6.4740807052897004E-2</v>
      </c>
      <c r="J6" s="12">
        <f t="shared" si="0"/>
        <v>2.2580388206378309E-5</v>
      </c>
      <c r="K6" s="12">
        <f t="shared" si="0"/>
        <v>-2.3734605607716072E-5</v>
      </c>
    </row>
    <row r="7" spans="2:11" x14ac:dyDescent="0.25">
      <c r="B7" t="s">
        <v>47</v>
      </c>
      <c r="C7">
        <v>5</v>
      </c>
      <c r="D7" t="s">
        <v>53</v>
      </c>
      <c r="E7">
        <v>-2.6198828894699999E-2</v>
      </c>
      <c r="F7">
        <v>-6.1542965565699999E-2</v>
      </c>
      <c r="G7">
        <v>7.0663180441700004E-3</v>
      </c>
      <c r="H7">
        <v>0.32163454310700001</v>
      </c>
      <c r="I7" s="12">
        <f t="shared" si="1"/>
        <v>-1.5614439615157164E-2</v>
      </c>
      <c r="J7" s="12">
        <f t="shared" si="0"/>
        <v>-3.6679460880700683E-2</v>
      </c>
      <c r="K7" s="12">
        <f t="shared" si="0"/>
        <v>4.211508722227998E-3</v>
      </c>
    </row>
    <row r="8" spans="2:11" x14ac:dyDescent="0.25">
      <c r="B8" t="s">
        <v>47</v>
      </c>
      <c r="C8">
        <v>6</v>
      </c>
      <c r="D8" t="s">
        <v>54</v>
      </c>
      <c r="E8">
        <v>-5.0103639723500001E-2</v>
      </c>
      <c r="F8">
        <v>2.3280798367800001E-2</v>
      </c>
      <c r="G8">
        <v>1.21344671781E-2</v>
      </c>
      <c r="H8">
        <v>0.64288907282999996</v>
      </c>
      <c r="I8" s="12">
        <f t="shared" si="1"/>
        <v>-2.9861649927430435E-2</v>
      </c>
      <c r="J8" s="12">
        <f t="shared" si="0"/>
        <v>1.3875300371926231E-2</v>
      </c>
      <c r="K8" s="12">
        <f t="shared" si="0"/>
        <v>7.232113533627421E-3</v>
      </c>
    </row>
    <row r="9" spans="2:11" x14ac:dyDescent="0.25">
      <c r="B9" t="s">
        <v>47</v>
      </c>
      <c r="C9">
        <v>7</v>
      </c>
      <c r="D9" t="s">
        <v>55</v>
      </c>
      <c r="E9">
        <v>-5.0886751599400003E-2</v>
      </c>
      <c r="F9">
        <v>-0.14158717124</v>
      </c>
      <c r="G9">
        <v>2.26564019941E-3</v>
      </c>
      <c r="H9">
        <v>0.33805141373000003</v>
      </c>
      <c r="I9" s="12">
        <f t="shared" si="1"/>
        <v>-3.0328382740080189E-2</v>
      </c>
      <c r="J9" s="12">
        <f t="shared" si="0"/>
        <v>-8.4385616795838572E-2</v>
      </c>
      <c r="K9" s="12">
        <f t="shared" si="0"/>
        <v>1.3503161620524481E-3</v>
      </c>
    </row>
    <row r="10" spans="2:11" x14ac:dyDescent="0.25">
      <c r="B10" t="s">
        <v>47</v>
      </c>
      <c r="C10">
        <v>8</v>
      </c>
      <c r="D10" t="s">
        <v>56</v>
      </c>
      <c r="E10">
        <v>1.8515335212700001E-2</v>
      </c>
      <c r="F10">
        <v>-1.9281460033600002E-2</v>
      </c>
      <c r="G10">
        <v>-7.2524682627299997E-2</v>
      </c>
      <c r="H10">
        <v>2.6717392417400001</v>
      </c>
      <c r="I10" s="12">
        <f t="shared" si="1"/>
        <v>1.1035095682906015E-2</v>
      </c>
      <c r="J10" s="12">
        <f t="shared" si="0"/>
        <v>-1.1491704251239241E-2</v>
      </c>
      <c r="K10" s="12">
        <f t="shared" si="0"/>
        <v>-4.3224538090765721E-2</v>
      </c>
    </row>
    <row r="11" spans="2:11" x14ac:dyDescent="0.25">
      <c r="B11" t="s">
        <v>47</v>
      </c>
      <c r="C11">
        <v>9</v>
      </c>
      <c r="D11" t="s">
        <v>57</v>
      </c>
      <c r="E11">
        <v>4.1629485641400003E-2</v>
      </c>
      <c r="F11">
        <v>-0.17919457987699999</v>
      </c>
      <c r="G11" s="11">
        <v>3.2494683788899998E-5</v>
      </c>
      <c r="H11">
        <v>10.3830245233</v>
      </c>
      <c r="I11" s="12">
        <f t="shared" si="1"/>
        <v>2.481107428008705E-2</v>
      </c>
      <c r="J11" s="12">
        <f t="shared" si="0"/>
        <v>-0.10679954276196335</v>
      </c>
      <c r="K11" s="12">
        <f t="shared" si="0"/>
        <v>1.9366754135260194E-5</v>
      </c>
    </row>
    <row r="12" spans="2:11" x14ac:dyDescent="0.25">
      <c r="B12" t="s">
        <v>47</v>
      </c>
      <c r="C12">
        <v>10</v>
      </c>
      <c r="D12" t="s">
        <v>58</v>
      </c>
      <c r="E12">
        <v>3.6039548014E-2</v>
      </c>
      <c r="F12">
        <v>-9.7522300246800003E-2</v>
      </c>
      <c r="G12">
        <v>2.34725308878E-4</v>
      </c>
      <c r="H12">
        <v>0.10802804867</v>
      </c>
      <c r="I12" s="12">
        <f t="shared" si="1"/>
        <v>2.1479484769489129E-2</v>
      </c>
      <c r="J12" s="12">
        <f t="shared" si="0"/>
        <v>-5.8123058647210658E-2</v>
      </c>
      <c r="K12" s="12">
        <f t="shared" si="0"/>
        <v>1.3989572497135903E-4</v>
      </c>
    </row>
    <row r="13" spans="2:11" x14ac:dyDescent="0.25">
      <c r="B13" t="s">
        <v>47</v>
      </c>
      <c r="C13">
        <v>11</v>
      </c>
      <c r="D13" t="s">
        <v>59</v>
      </c>
      <c r="E13">
        <v>1.8400305195599999E-3</v>
      </c>
      <c r="F13">
        <v>-9.5626788950999996E-4</v>
      </c>
      <c r="G13">
        <v>-1.5178253102499999E-3</v>
      </c>
      <c r="H13">
        <v>4.6947111639399998E-2</v>
      </c>
      <c r="I13" s="12">
        <f t="shared" si="1"/>
        <v>1.0966538066717994E-3</v>
      </c>
      <c r="J13" s="12">
        <f t="shared" si="0"/>
        <v>-5.6993338430056024E-4</v>
      </c>
      <c r="K13" s="12">
        <f t="shared" si="0"/>
        <v>-9.0462026942167255E-4</v>
      </c>
    </row>
    <row r="14" spans="2:11" x14ac:dyDescent="0.25">
      <c r="B14" t="s">
        <v>47</v>
      </c>
      <c r="C14">
        <v>12</v>
      </c>
      <c r="D14" t="s">
        <v>60</v>
      </c>
      <c r="E14">
        <v>-1.0879112463E-4</v>
      </c>
      <c r="F14">
        <v>-1.72850152925E-4</v>
      </c>
      <c r="G14">
        <v>-7.1174053744999996E-4</v>
      </c>
      <c r="H14">
        <v>0.17880954857600001</v>
      </c>
      <c r="I14" s="12">
        <f t="shared" si="1"/>
        <v>-6.4839251137054465E-5</v>
      </c>
      <c r="J14" s="12">
        <f t="shared" si="0"/>
        <v>-1.0301827941111105E-4</v>
      </c>
      <c r="K14" s="12">
        <f t="shared" si="0"/>
        <v>-4.2419566494137333E-4</v>
      </c>
    </row>
    <row r="15" spans="2:11" x14ac:dyDescent="0.25">
      <c r="B15" t="s">
        <v>47</v>
      </c>
      <c r="C15">
        <v>13</v>
      </c>
      <c r="D15" t="s">
        <v>61</v>
      </c>
      <c r="E15">
        <v>0.21324092104</v>
      </c>
      <c r="F15">
        <v>1.11773124142E-4</v>
      </c>
      <c r="G15" s="11">
        <v>-8.2976709977799993E-5</v>
      </c>
      <c r="H15" s="11">
        <v>3.5007201236500001E-17</v>
      </c>
      <c r="I15" s="12">
        <f t="shared" si="1"/>
        <v>0.12709108099611124</v>
      </c>
      <c r="J15" s="12">
        <f t="shared" si="0"/>
        <v>6.6616515743029718E-5</v>
      </c>
      <c r="K15" s="12">
        <f t="shared" si="0"/>
        <v>-4.9453921494745624E-5</v>
      </c>
    </row>
    <row r="16" spans="2:11" x14ac:dyDescent="0.25">
      <c r="B16" t="s">
        <v>47</v>
      </c>
      <c r="C16">
        <v>14</v>
      </c>
      <c r="D16" t="s">
        <v>62</v>
      </c>
      <c r="E16">
        <v>-4.5043784810699997E-2</v>
      </c>
      <c r="F16">
        <v>4.3789442580800003E-2</v>
      </c>
      <c r="G16">
        <v>-4.7311607354900004E-3</v>
      </c>
      <c r="H16">
        <v>0.63957965230000002</v>
      </c>
      <c r="I16" s="12">
        <f t="shared" si="1"/>
        <v>-2.6845988452067503E-2</v>
      </c>
      <c r="J16" s="12">
        <f t="shared" si="0"/>
        <v>2.6098403470912974E-2</v>
      </c>
      <c r="K16" s="12">
        <f t="shared" si="0"/>
        <v>-2.819760528641641E-3</v>
      </c>
    </row>
    <row r="17" spans="2:12" x14ac:dyDescent="0.25">
      <c r="B17" t="s">
        <v>47</v>
      </c>
      <c r="C17">
        <v>15</v>
      </c>
      <c r="D17" t="s">
        <v>63</v>
      </c>
      <c r="E17">
        <v>2.2574461997E-2</v>
      </c>
      <c r="F17">
        <v>-5.26427643971E-2</v>
      </c>
      <c r="G17">
        <v>-4.3393484411699997E-2</v>
      </c>
      <c r="H17">
        <v>3.8603045065299999</v>
      </c>
      <c r="I17" s="12">
        <f t="shared" si="1"/>
        <v>1.3454325577435434E-2</v>
      </c>
      <c r="J17" s="12">
        <f t="shared" si="0"/>
        <v>-3.1374962184655159E-2</v>
      </c>
      <c r="K17" s="12">
        <f t="shared" si="0"/>
        <v>-2.5862413345308886E-2</v>
      </c>
    </row>
    <row r="18" spans="2:12" x14ac:dyDescent="0.25">
      <c r="B18" t="s">
        <v>47</v>
      </c>
      <c r="C18">
        <v>16</v>
      </c>
      <c r="D18" t="s">
        <v>64</v>
      </c>
      <c r="E18">
        <v>3.4736877817200001E-2</v>
      </c>
      <c r="F18">
        <v>-1.2411267073299999E-4</v>
      </c>
      <c r="G18">
        <v>-3.9796266981300003E-2</v>
      </c>
      <c r="H18">
        <v>5.44064740498</v>
      </c>
      <c r="I18" s="12">
        <f t="shared" si="1"/>
        <v>2.0703096435180285E-2</v>
      </c>
      <c r="J18" s="12">
        <f t="shared" ref="J18:J28" si="2">F18/$E$1</f>
        <v>-7.3970856118242675E-5</v>
      </c>
      <c r="K18" s="12">
        <f t="shared" ref="K18:K28" si="3">G18/$E$1</f>
        <v>-2.3718480325427439E-2</v>
      </c>
    </row>
    <row r="19" spans="2:12" x14ac:dyDescent="0.25">
      <c r="B19" t="s">
        <v>47</v>
      </c>
      <c r="C19">
        <v>17</v>
      </c>
      <c r="D19" t="s">
        <v>65</v>
      </c>
      <c r="E19">
        <v>1.3582538552399999E-3</v>
      </c>
      <c r="F19">
        <v>2.5411981251199998E-4</v>
      </c>
      <c r="G19">
        <v>-9.7353652574099999E-4</v>
      </c>
      <c r="H19">
        <v>5.34711006519E-2</v>
      </c>
      <c r="I19" s="12">
        <f t="shared" si="1"/>
        <v>8.0951606233780303E-4</v>
      </c>
      <c r="J19" s="12">
        <f t="shared" si="2"/>
        <v>1.5145480293916476E-4</v>
      </c>
      <c r="K19" s="12">
        <f t="shared" si="3"/>
        <v>-5.8022545036003265E-4</v>
      </c>
    </row>
    <row r="20" spans="2:12" x14ac:dyDescent="0.25">
      <c r="B20" t="s">
        <v>47</v>
      </c>
      <c r="C20">
        <v>18</v>
      </c>
      <c r="D20" t="s">
        <v>66</v>
      </c>
      <c r="E20">
        <v>1.0568380738200001E-3</v>
      </c>
      <c r="F20">
        <v>4.3653578683999997E-3</v>
      </c>
      <c r="G20" s="11">
        <v>5.3009711049200002E-5</v>
      </c>
      <c r="H20">
        <v>8.8693072494099995E-2</v>
      </c>
      <c r="I20" s="12">
        <f t="shared" si="1"/>
        <v>6.2987297458932327E-4</v>
      </c>
      <c r="J20" s="12">
        <f t="shared" si="2"/>
        <v>2.6017428912050427E-3</v>
      </c>
      <c r="K20" s="12">
        <f t="shared" si="3"/>
        <v>3.1593661515233203E-5</v>
      </c>
    </row>
    <row r="21" spans="2:12" x14ac:dyDescent="0.25">
      <c r="B21" t="s">
        <v>47</v>
      </c>
      <c r="C21">
        <v>19</v>
      </c>
      <c r="D21" t="s">
        <v>67</v>
      </c>
      <c r="E21">
        <v>0.105603337917</v>
      </c>
      <c r="F21" s="11">
        <v>5.9915159043599997E-5</v>
      </c>
      <c r="G21">
        <v>-1.17266833499E-4</v>
      </c>
      <c r="H21" s="11">
        <v>2.5842749869200001E-12</v>
      </c>
      <c r="I21" s="12">
        <f t="shared" si="1"/>
        <v>6.2939337849472046E-2</v>
      </c>
      <c r="J21" s="12">
        <f t="shared" si="2"/>
        <v>3.5709292070993645E-5</v>
      </c>
      <c r="K21" s="12">
        <f t="shared" si="3"/>
        <v>-6.989075343368672E-5</v>
      </c>
    </row>
    <row r="22" spans="2:12" x14ac:dyDescent="0.25">
      <c r="B22" t="s">
        <v>47</v>
      </c>
      <c r="C22">
        <v>20</v>
      </c>
      <c r="D22" t="s">
        <v>68</v>
      </c>
      <c r="E22">
        <v>0.210884588801</v>
      </c>
      <c r="F22" s="11">
        <v>9.3873050585199997E-5</v>
      </c>
      <c r="G22">
        <v>-1.6899625409300001E-4</v>
      </c>
      <c r="H22" s="11">
        <v>3.65597887145E-17</v>
      </c>
      <c r="I22" s="12">
        <f t="shared" si="1"/>
        <v>0.12568671259449321</v>
      </c>
      <c r="J22" s="12">
        <f t="shared" si="2"/>
        <v>5.5948114541475717E-5</v>
      </c>
      <c r="K22" s="12">
        <f t="shared" si="3"/>
        <v>-1.0072136488729574E-4</v>
      </c>
    </row>
    <row r="23" spans="2:12" x14ac:dyDescent="0.25">
      <c r="B23" t="s">
        <v>47</v>
      </c>
      <c r="C23">
        <v>21</v>
      </c>
      <c r="D23" t="s">
        <v>69</v>
      </c>
      <c r="E23">
        <v>-2.0670558639100001E-2</v>
      </c>
      <c r="F23">
        <v>-4.1183608783899997E-2</v>
      </c>
      <c r="G23">
        <v>-4.0967011576899998E-2</v>
      </c>
      <c r="H23">
        <v>0.32161360577100001</v>
      </c>
      <c r="I23" s="12">
        <f t="shared" si="1"/>
        <v>-1.2319603711259251E-2</v>
      </c>
      <c r="J23" s="12">
        <f t="shared" si="2"/>
        <v>-2.4545332735103779E-2</v>
      </c>
      <c r="K23" s="12">
        <f t="shared" si="3"/>
        <v>-2.4416241315670245E-2</v>
      </c>
    </row>
    <row r="24" spans="2:12" x14ac:dyDescent="0.25">
      <c r="B24" t="s">
        <v>47</v>
      </c>
      <c r="C24">
        <v>22</v>
      </c>
      <c r="D24" t="s">
        <v>70</v>
      </c>
      <c r="E24">
        <v>-4.1997298883400001E-2</v>
      </c>
      <c r="F24">
        <v>4.8465491838099999E-2</v>
      </c>
      <c r="G24">
        <v>-4.7253460068799998E-2</v>
      </c>
      <c r="H24">
        <v>0.64230305576199997</v>
      </c>
      <c r="I24" s="12">
        <f t="shared" si="1"/>
        <v>-2.5030290096181258E-2</v>
      </c>
      <c r="J24" s="12">
        <f t="shared" si="2"/>
        <v>2.8885317689829909E-2</v>
      </c>
      <c r="K24" s="12">
        <f t="shared" si="3"/>
        <v>-2.8162949642408692E-2</v>
      </c>
    </row>
    <row r="25" spans="2:12" x14ac:dyDescent="0.25">
      <c r="B25" t="s">
        <v>47</v>
      </c>
      <c r="C25">
        <v>23</v>
      </c>
      <c r="D25" t="s">
        <v>71</v>
      </c>
      <c r="E25">
        <v>3.4736572687600002E-3</v>
      </c>
      <c r="F25">
        <v>-7.3460202656900004E-3</v>
      </c>
      <c r="G25">
        <v>1.46663225989E-2</v>
      </c>
      <c r="H25">
        <v>2.6717392418300001</v>
      </c>
      <c r="I25" s="12">
        <f t="shared" si="1"/>
        <v>2.0702914578665512E-3</v>
      </c>
      <c r="J25" s="12">
        <f t="shared" si="2"/>
        <v>-4.3782105799981697E-3</v>
      </c>
      <c r="K25" s="12">
        <f t="shared" si="3"/>
        <v>8.7410933334988398E-3</v>
      </c>
    </row>
    <row r="26" spans="2:12" x14ac:dyDescent="0.25">
      <c r="B26" t="s">
        <v>47</v>
      </c>
      <c r="C26">
        <v>24</v>
      </c>
      <c r="D26" t="s">
        <v>72</v>
      </c>
      <c r="E26">
        <v>6.5880065858599998E-3</v>
      </c>
      <c r="F26">
        <v>1.0038353771299999E-2</v>
      </c>
      <c r="G26">
        <v>-1.9559726592999999E-4</v>
      </c>
      <c r="H26">
        <v>0.108028048668</v>
      </c>
      <c r="I26" s="12">
        <f t="shared" si="1"/>
        <v>3.9264362324217782E-3</v>
      </c>
      <c r="J26" s="12">
        <f t="shared" si="2"/>
        <v>5.9828349361546488E-3</v>
      </c>
      <c r="K26" s="12">
        <f t="shared" si="3"/>
        <v>-1.1657550457805665E-4</v>
      </c>
    </row>
    <row r="27" spans="2:12" x14ac:dyDescent="0.25">
      <c r="B27" t="s">
        <v>47</v>
      </c>
      <c r="C27">
        <v>25</v>
      </c>
      <c r="D27" t="s">
        <v>73</v>
      </c>
      <c r="E27">
        <v>3.8662488093499999E-4</v>
      </c>
      <c r="F27">
        <v>1.4647231874899999E-4</v>
      </c>
      <c r="G27">
        <v>-3.0061660336400001E-4</v>
      </c>
      <c r="H27">
        <v>4.6947105231399999E-2</v>
      </c>
      <c r="I27" s="12">
        <f t="shared" si="1"/>
        <v>2.3042750808980442E-4</v>
      </c>
      <c r="J27" s="12">
        <f t="shared" si="2"/>
        <v>8.7297153074692883E-5</v>
      </c>
      <c r="K27" s="12">
        <f t="shared" si="3"/>
        <v>-1.7916677953076042E-4</v>
      </c>
    </row>
    <row r="28" spans="2:12" x14ac:dyDescent="0.25">
      <c r="B28" t="s">
        <v>47</v>
      </c>
      <c r="C28">
        <v>26</v>
      </c>
      <c r="D28" t="s">
        <v>74</v>
      </c>
      <c r="E28">
        <v>1.7592205832900001E-4</v>
      </c>
      <c r="F28">
        <v>1.93448654129E-4</v>
      </c>
      <c r="G28">
        <v>-5.5699659210000003E-4</v>
      </c>
      <c r="H28">
        <v>0.17881067031699999</v>
      </c>
      <c r="I28" s="12">
        <f t="shared" si="1"/>
        <v>1.0484912771456085E-4</v>
      </c>
      <c r="J28" s="12">
        <f t="shared" si="2"/>
        <v>1.1529493706269281E-4</v>
      </c>
      <c r="K28" s="12">
        <f t="shared" si="3"/>
        <v>-3.3196864211564855E-4</v>
      </c>
    </row>
    <row r="31" spans="2:12" x14ac:dyDescent="0.25">
      <c r="C31" t="s">
        <v>45</v>
      </c>
      <c r="D31" t="s">
        <v>46</v>
      </c>
      <c r="E31" t="s">
        <v>46</v>
      </c>
      <c r="F31">
        <v>1.66046455653</v>
      </c>
      <c r="G31">
        <v>-0.382915269063</v>
      </c>
      <c r="H31">
        <v>8.1478675014499999E-2</v>
      </c>
      <c r="I31">
        <v>100</v>
      </c>
    </row>
    <row r="32" spans="2:12" x14ac:dyDescent="0.25">
      <c r="C32" t="s">
        <v>47</v>
      </c>
      <c r="D32">
        <v>0</v>
      </c>
      <c r="E32" t="s">
        <v>48</v>
      </c>
      <c r="F32">
        <v>0.76485560843300004</v>
      </c>
      <c r="G32">
        <v>6.3756731349399998E-4</v>
      </c>
      <c r="H32" s="11">
        <v>1.6715516110299999E-6</v>
      </c>
      <c r="I32" s="11">
        <v>4.89970953183E-11</v>
      </c>
      <c r="J32" s="12">
        <f>F32/$F$31</f>
        <v>0.46062748248681523</v>
      </c>
      <c r="K32" s="12">
        <f>G32/$G$31</f>
        <v>-1.6650349698880845E-3</v>
      </c>
      <c r="L32" s="12">
        <f>H32/$H$31</f>
        <v>2.051520364969766E-5</v>
      </c>
    </row>
    <row r="33" spans="3:12" x14ac:dyDescent="0.25">
      <c r="C33" t="s">
        <v>47</v>
      </c>
      <c r="D33">
        <v>1</v>
      </c>
      <c r="E33" t="s">
        <v>49</v>
      </c>
      <c r="F33">
        <v>2.8677210764699999E-2</v>
      </c>
      <c r="G33">
        <v>3.3070481068399999E-3</v>
      </c>
      <c r="H33">
        <v>1.43314952362E-2</v>
      </c>
      <c r="I33">
        <v>71.256739031799995</v>
      </c>
      <c r="J33" s="12">
        <f t="shared" ref="J33:J58" si="4">F33/$F$31</f>
        <v>1.727059493797866E-2</v>
      </c>
      <c r="K33" s="12">
        <f t="shared" ref="K33:K58" si="5">G33/$G$31</f>
        <v>-8.6365010069522734E-3</v>
      </c>
      <c r="L33" s="12">
        <f t="shared" ref="L33:L58" si="6">H33/$H$31</f>
        <v>0.17589259071345426</v>
      </c>
    </row>
    <row r="34" spans="3:12" x14ac:dyDescent="0.25">
      <c r="C34" t="s">
        <v>47</v>
      </c>
      <c r="D34">
        <v>2</v>
      </c>
      <c r="E34" t="s">
        <v>50</v>
      </c>
      <c r="F34">
        <v>0.10807779169499999</v>
      </c>
      <c r="G34" s="11">
        <v>7.0747812432799995E-5</v>
      </c>
      <c r="H34" s="11">
        <v>5.4751268803499998E-5</v>
      </c>
      <c r="I34" s="11">
        <v>2.9192960991699998E-12</v>
      </c>
      <c r="J34" s="12">
        <f t="shared" si="4"/>
        <v>6.5088888088559047E-2</v>
      </c>
      <c r="K34" s="12">
        <f t="shared" si="5"/>
        <v>-1.8476101150502843E-4</v>
      </c>
      <c r="L34" s="12">
        <f t="shared" si="6"/>
        <v>6.7197053454485394E-4</v>
      </c>
    </row>
    <row r="35" spans="3:12" x14ac:dyDescent="0.25">
      <c r="C35" t="s">
        <v>47</v>
      </c>
      <c r="D35">
        <v>3</v>
      </c>
      <c r="E35" t="s">
        <v>51</v>
      </c>
      <c r="F35">
        <v>0.21502218176900001</v>
      </c>
      <c r="G35" s="11">
        <v>8.9688118888000003E-5</v>
      </c>
      <c r="H35" s="11">
        <v>6.0216851363100001E-5</v>
      </c>
      <c r="I35" s="11">
        <v>3.7478213803800001E-17</v>
      </c>
      <c r="J35" s="12">
        <f t="shared" si="4"/>
        <v>0.12949519513885219</v>
      </c>
      <c r="K35" s="12">
        <f t="shared" si="5"/>
        <v>-2.3422445155417364E-4</v>
      </c>
      <c r="L35" s="12">
        <f t="shared" si="6"/>
        <v>7.3905044911915625E-4</v>
      </c>
    </row>
    <row r="36" spans="3:12" x14ac:dyDescent="0.25">
      <c r="C36" t="s">
        <v>47</v>
      </c>
      <c r="D36">
        <v>4</v>
      </c>
      <c r="E36" t="s">
        <v>52</v>
      </c>
      <c r="F36">
        <v>0.108177758512</v>
      </c>
      <c r="G36" s="11">
        <v>1.28912913946E-5</v>
      </c>
      <c r="H36" s="11">
        <v>-4.0163426129199997E-6</v>
      </c>
      <c r="I36" s="11">
        <v>3.0939807677100001E-12</v>
      </c>
      <c r="J36" s="12">
        <f t="shared" si="4"/>
        <v>6.5149092214330281E-2</v>
      </c>
      <c r="K36" s="12">
        <f t="shared" si="5"/>
        <v>-3.366617222171684E-5</v>
      </c>
      <c r="L36" s="12">
        <f t="shared" si="6"/>
        <v>-4.9293175327228244E-5</v>
      </c>
    </row>
    <row r="37" spans="3:12" x14ac:dyDescent="0.25">
      <c r="C37" t="s">
        <v>47</v>
      </c>
      <c r="D37">
        <v>5</v>
      </c>
      <c r="E37" t="s">
        <v>53</v>
      </c>
      <c r="F37">
        <v>-2.19325449879E-2</v>
      </c>
      <c r="G37">
        <v>-4.6072821022500002E-2</v>
      </c>
      <c r="H37">
        <v>2.0461902599199999E-2</v>
      </c>
      <c r="I37">
        <v>0.32163454310700001</v>
      </c>
      <c r="J37" s="12">
        <f t="shared" si="4"/>
        <v>-1.3208680005632953E-2</v>
      </c>
      <c r="K37" s="12">
        <f t="shared" si="5"/>
        <v>0.12032119046921518</v>
      </c>
      <c r="L37" s="12">
        <f t="shared" si="6"/>
        <v>0.25113199982153106</v>
      </c>
    </row>
    <row r="38" spans="3:12" x14ac:dyDescent="0.25">
      <c r="C38" t="s">
        <v>47</v>
      </c>
      <c r="D38">
        <v>6</v>
      </c>
      <c r="E38" t="s">
        <v>54</v>
      </c>
      <c r="F38">
        <v>-4.4012970876999999E-2</v>
      </c>
      <c r="G38">
        <v>2.8611570668300002E-2</v>
      </c>
      <c r="H38">
        <v>2.8364314773800001E-2</v>
      </c>
      <c r="I38">
        <v>0.64288907282999996</v>
      </c>
      <c r="J38" s="12">
        <f t="shared" si="4"/>
        <v>-2.6506419967781351E-2</v>
      </c>
      <c r="K38" s="12">
        <f t="shared" si="5"/>
        <v>-7.4720370222668295E-2</v>
      </c>
      <c r="L38" s="12">
        <f t="shared" si="6"/>
        <v>0.34811948977756779</v>
      </c>
    </row>
    <row r="39" spans="3:12" x14ac:dyDescent="0.25">
      <c r="C39" t="s">
        <v>47</v>
      </c>
      <c r="D39">
        <v>7</v>
      </c>
      <c r="E39" t="s">
        <v>55</v>
      </c>
      <c r="F39">
        <v>-5.1772797247999998E-2</v>
      </c>
      <c r="G39">
        <v>-0.14716755361</v>
      </c>
      <c r="H39" s="11">
        <v>-4.7619301622499999E-5</v>
      </c>
      <c r="I39">
        <v>0.33805141373000003</v>
      </c>
      <c r="J39" s="12">
        <f t="shared" si="4"/>
        <v>-3.1179706332421561E-2</v>
      </c>
      <c r="K39" s="12">
        <f t="shared" si="5"/>
        <v>0.38433451340324309</v>
      </c>
      <c r="L39" s="12">
        <f t="shared" si="6"/>
        <v>-5.8443883155961528E-4</v>
      </c>
    </row>
    <row r="40" spans="3:12" x14ac:dyDescent="0.25">
      <c r="C40" t="s">
        <v>47</v>
      </c>
      <c r="D40">
        <v>8</v>
      </c>
      <c r="E40" t="s">
        <v>56</v>
      </c>
      <c r="F40">
        <v>9.7544937730000003E-3</v>
      </c>
      <c r="G40">
        <v>-1.2420468753199999E-2</v>
      </c>
      <c r="H40">
        <v>-3.38160434205E-2</v>
      </c>
      <c r="I40">
        <v>2.6717392417400001</v>
      </c>
      <c r="J40" s="12">
        <f t="shared" si="4"/>
        <v>5.8745570537107475E-3</v>
      </c>
      <c r="K40" s="12">
        <f t="shared" si="5"/>
        <v>3.2436598267791966E-2</v>
      </c>
      <c r="L40" s="12">
        <f t="shared" si="6"/>
        <v>-0.41502937320080469</v>
      </c>
    </row>
    <row r="41" spans="3:12" x14ac:dyDescent="0.25">
      <c r="C41" t="s">
        <v>47</v>
      </c>
      <c r="D41">
        <v>9</v>
      </c>
      <c r="E41" t="s">
        <v>57</v>
      </c>
      <c r="F41">
        <v>3.4644278651399997E-2</v>
      </c>
      <c r="G41">
        <v>-0.14866183277100001</v>
      </c>
      <c r="H41" s="11">
        <v>7.3082875798599999E-5</v>
      </c>
      <c r="I41">
        <v>10.3830245233</v>
      </c>
      <c r="J41" s="12">
        <f t="shared" si="4"/>
        <v>2.0864208462117853E-2</v>
      </c>
      <c r="K41" s="12">
        <f t="shared" si="5"/>
        <v>0.38823688889392677</v>
      </c>
      <c r="L41" s="12">
        <f t="shared" si="6"/>
        <v>8.9695709687957152E-4</v>
      </c>
    </row>
    <row r="42" spans="3:12" x14ac:dyDescent="0.25">
      <c r="C42" t="s">
        <v>47</v>
      </c>
      <c r="D42">
        <v>10</v>
      </c>
      <c r="E42" t="s">
        <v>58</v>
      </c>
      <c r="F42">
        <v>8.91390299395E-3</v>
      </c>
      <c r="G42">
        <v>-3.5829197533299999E-3</v>
      </c>
      <c r="H42">
        <v>2.4356786322300001E-4</v>
      </c>
      <c r="I42">
        <v>0.10802804867</v>
      </c>
      <c r="J42" s="12">
        <f t="shared" si="4"/>
        <v>5.3683187388100986E-3</v>
      </c>
      <c r="K42" s="12">
        <f t="shared" si="5"/>
        <v>9.3569518972107437E-3</v>
      </c>
      <c r="L42" s="12">
        <f t="shared" si="6"/>
        <v>2.989344919755439E-3</v>
      </c>
    </row>
    <row r="43" spans="3:12" x14ac:dyDescent="0.25">
      <c r="C43" t="s">
        <v>47</v>
      </c>
      <c r="D43">
        <v>11</v>
      </c>
      <c r="E43" t="s">
        <v>59</v>
      </c>
      <c r="F43">
        <v>3.0127814920100001E-4</v>
      </c>
      <c r="G43" s="11">
        <v>7.8682390923100006E-5</v>
      </c>
      <c r="H43">
        <v>1.4241358919700001E-4</v>
      </c>
      <c r="I43">
        <v>4.6947111639399998E-2</v>
      </c>
      <c r="J43" s="12">
        <f t="shared" si="4"/>
        <v>1.814420837928658E-4</v>
      </c>
      <c r="K43" s="12">
        <f t="shared" si="5"/>
        <v>-2.0548251083232362E-4</v>
      </c>
      <c r="L43" s="12">
        <f t="shared" si="6"/>
        <v>1.747863341808835E-3</v>
      </c>
    </row>
    <row r="44" spans="3:12" x14ac:dyDescent="0.25">
      <c r="C44" t="s">
        <v>47</v>
      </c>
      <c r="D44">
        <v>12</v>
      </c>
      <c r="E44" t="s">
        <v>60</v>
      </c>
      <c r="F44">
        <v>2.3217329316499999E-4</v>
      </c>
      <c r="G44">
        <v>2.2642885392799999E-4</v>
      </c>
      <c r="H44">
        <v>7.86831651669E-4</v>
      </c>
      <c r="I44">
        <v>0.17880954857600001</v>
      </c>
      <c r="J44" s="12">
        <f t="shared" si="4"/>
        <v>1.3982429932150452E-4</v>
      </c>
      <c r="K44" s="12">
        <f t="shared" si="5"/>
        <v>-5.9132887148134663E-4</v>
      </c>
      <c r="L44" s="12">
        <f t="shared" si="6"/>
        <v>9.6569028832264991E-3</v>
      </c>
    </row>
    <row r="45" spans="3:12" x14ac:dyDescent="0.25">
      <c r="C45" t="s">
        <v>47</v>
      </c>
      <c r="D45">
        <v>13</v>
      </c>
      <c r="E45" t="s">
        <v>61</v>
      </c>
      <c r="F45">
        <v>0.21521841333700001</v>
      </c>
      <c r="G45" s="11">
        <v>8.7587537628500001E-5</v>
      </c>
      <c r="H45" s="11">
        <v>-1.10838679311E-5</v>
      </c>
      <c r="I45" s="11">
        <v>3.5007201236500001E-17</v>
      </c>
      <c r="J45" s="12">
        <f t="shared" si="4"/>
        <v>0.12961337385409685</v>
      </c>
      <c r="K45" s="12">
        <f t="shared" si="5"/>
        <v>-2.2873869157223256E-4</v>
      </c>
      <c r="L45" s="12">
        <f t="shared" si="6"/>
        <v>-1.3603397366399869E-4</v>
      </c>
    </row>
    <row r="46" spans="3:12" x14ac:dyDescent="0.25">
      <c r="C46" t="s">
        <v>47</v>
      </c>
      <c r="D46">
        <v>14</v>
      </c>
      <c r="E46" t="s">
        <v>62</v>
      </c>
      <c r="F46">
        <v>-4.3820498082699999E-2</v>
      </c>
      <c r="G46">
        <v>4.0772308451200001E-2</v>
      </c>
      <c r="H46">
        <v>-4.6779746035300002E-4</v>
      </c>
      <c r="I46">
        <v>0.63957965230000002</v>
      </c>
      <c r="J46" s="12">
        <f t="shared" si="4"/>
        <v>-2.6390504940542091E-2</v>
      </c>
      <c r="K46" s="12">
        <f t="shared" si="5"/>
        <v>-0.10647866968316649</v>
      </c>
      <c r="L46" s="12">
        <f t="shared" si="6"/>
        <v>-5.7413483990719104E-3</v>
      </c>
    </row>
    <row r="47" spans="3:12" x14ac:dyDescent="0.25">
      <c r="C47" t="s">
        <v>47</v>
      </c>
      <c r="D47">
        <v>15</v>
      </c>
      <c r="E47" t="s">
        <v>63</v>
      </c>
      <c r="F47">
        <v>2.0617173881500001E-2</v>
      </c>
      <c r="G47">
        <v>-6.8523169372700005E-2</v>
      </c>
      <c r="H47">
        <v>1.18713863157E-3</v>
      </c>
      <c r="I47">
        <v>3.8603045065299999</v>
      </c>
      <c r="J47" s="12">
        <f t="shared" si="4"/>
        <v>1.2416509464426803E-2</v>
      </c>
      <c r="K47" s="12">
        <f t="shared" si="5"/>
        <v>0.17895125869589201</v>
      </c>
      <c r="L47" s="12">
        <f t="shared" si="6"/>
        <v>1.4569930492349514E-2</v>
      </c>
    </row>
    <row r="48" spans="3:12" x14ac:dyDescent="0.25">
      <c r="C48" t="s">
        <v>47</v>
      </c>
      <c r="D48">
        <v>16</v>
      </c>
      <c r="E48" t="s">
        <v>64</v>
      </c>
      <c r="F48">
        <v>2.9869324889300001E-2</v>
      </c>
      <c r="G48">
        <v>8.5154755369500003E-4</v>
      </c>
      <c r="H48">
        <v>6.5953064438199996E-2</v>
      </c>
      <c r="I48">
        <v>5.44064740498</v>
      </c>
      <c r="J48" s="12">
        <f t="shared" si="4"/>
        <v>1.7988535058959775E-2</v>
      </c>
      <c r="K48" s="12">
        <f t="shared" si="5"/>
        <v>-2.2238537412695792E-3</v>
      </c>
      <c r="L48" s="12">
        <f t="shared" si="6"/>
        <v>0.80945185260392294</v>
      </c>
    </row>
    <row r="49" spans="3:12" x14ac:dyDescent="0.25">
      <c r="C49" t="s">
        <v>47</v>
      </c>
      <c r="D49">
        <v>17</v>
      </c>
      <c r="E49" t="s">
        <v>65</v>
      </c>
      <c r="F49">
        <v>7.3696273895200004E-4</v>
      </c>
      <c r="G49" s="11">
        <v>6.0236722301899997E-5</v>
      </c>
      <c r="H49">
        <v>3.5240253881199999E-4</v>
      </c>
      <c r="I49">
        <v>5.34711006519E-2</v>
      </c>
      <c r="J49" s="12">
        <f t="shared" si="4"/>
        <v>4.4382925010581829E-4</v>
      </c>
      <c r="K49" s="12">
        <f t="shared" si="5"/>
        <v>-1.5731083915587971E-4</v>
      </c>
      <c r="L49" s="12">
        <f t="shared" si="6"/>
        <v>4.3250892181210141E-3</v>
      </c>
    </row>
    <row r="50" spans="3:12" x14ac:dyDescent="0.25">
      <c r="C50" t="s">
        <v>47</v>
      </c>
      <c r="D50">
        <v>18</v>
      </c>
      <c r="E50" t="s">
        <v>66</v>
      </c>
      <c r="F50">
        <v>4.7146984652900002E-4</v>
      </c>
      <c r="G50">
        <v>1.5964897370000001E-3</v>
      </c>
      <c r="H50" s="11">
        <v>6.6333114092499999E-6</v>
      </c>
      <c r="I50">
        <v>8.8693072494099995E-2</v>
      </c>
      <c r="J50" s="12">
        <f t="shared" si="4"/>
        <v>2.8393851869639824E-4</v>
      </c>
      <c r="K50" s="12">
        <f t="shared" si="5"/>
        <v>-4.1693028875725872E-3</v>
      </c>
      <c r="L50" s="12">
        <f t="shared" si="6"/>
        <v>8.1411625901740928E-5</v>
      </c>
    </row>
    <row r="51" spans="3:12" x14ac:dyDescent="0.25">
      <c r="C51" t="s">
        <v>47</v>
      </c>
      <c r="D51">
        <v>19</v>
      </c>
      <c r="E51" t="s">
        <v>67</v>
      </c>
      <c r="F51">
        <v>0.10775999187099999</v>
      </c>
      <c r="G51" s="11">
        <v>6.1754194106500003E-5</v>
      </c>
      <c r="H51" s="11">
        <v>-5.3898943425900002E-5</v>
      </c>
      <c r="I51" s="11">
        <v>2.5842749869200001E-12</v>
      </c>
      <c r="J51" s="12">
        <f t="shared" si="4"/>
        <v>6.4897495973171695E-2</v>
      </c>
      <c r="K51" s="12">
        <f t="shared" si="5"/>
        <v>-1.6127378325135359E-4</v>
      </c>
      <c r="L51" s="12">
        <f t="shared" si="6"/>
        <v>-6.6150981733942174E-4</v>
      </c>
    </row>
    <row r="52" spans="3:12" x14ac:dyDescent="0.25">
      <c r="C52" t="s">
        <v>47</v>
      </c>
      <c r="D52">
        <v>20</v>
      </c>
      <c r="E52" t="s">
        <v>68</v>
      </c>
      <c r="F52">
        <v>0.215247070747</v>
      </c>
      <c r="G52" s="11">
        <v>6.4825839747200003E-5</v>
      </c>
      <c r="H52" s="11">
        <v>-7.7093339258000004E-5</v>
      </c>
      <c r="I52" s="11">
        <v>3.65597887145E-17</v>
      </c>
      <c r="J52" s="12">
        <f t="shared" si="4"/>
        <v>0.12963063252420051</v>
      </c>
      <c r="K52" s="12">
        <f t="shared" si="5"/>
        <v>-1.6929552040541478E-4</v>
      </c>
      <c r="L52" s="12">
        <f t="shared" si="6"/>
        <v>-9.4617811647379414E-4</v>
      </c>
    </row>
    <row r="53" spans="3:12" x14ac:dyDescent="0.25">
      <c r="C53" t="s">
        <v>47</v>
      </c>
      <c r="D53">
        <v>21</v>
      </c>
      <c r="E53" t="s">
        <v>69</v>
      </c>
      <c r="F53">
        <v>-2.19451332039E-2</v>
      </c>
      <c r="G53">
        <v>-4.6461051435100001E-2</v>
      </c>
      <c r="H53">
        <v>-1.96675303532E-2</v>
      </c>
      <c r="I53">
        <v>0.32161360577100001</v>
      </c>
      <c r="J53" s="12">
        <f t="shared" si="4"/>
        <v>-1.3216261146675979E-2</v>
      </c>
      <c r="K53" s="12">
        <f t="shared" si="5"/>
        <v>0.1213350711994091</v>
      </c>
      <c r="L53" s="12">
        <f t="shared" si="6"/>
        <v>-0.24138255009301457</v>
      </c>
    </row>
    <row r="54" spans="3:12" x14ac:dyDescent="0.25">
      <c r="C54" t="s">
        <v>47</v>
      </c>
      <c r="D54">
        <v>22</v>
      </c>
      <c r="E54" t="s">
        <v>70</v>
      </c>
      <c r="F54">
        <v>-4.3901384022499997E-2</v>
      </c>
      <c r="G54">
        <v>2.7549792512300001E-2</v>
      </c>
      <c r="H54">
        <v>-2.89866619625E-2</v>
      </c>
      <c r="I54">
        <v>0.64230305576199997</v>
      </c>
      <c r="J54" s="12">
        <f t="shared" si="4"/>
        <v>-2.6439217777851326E-2</v>
      </c>
      <c r="K54" s="12">
        <f t="shared" si="5"/>
        <v>-7.1947490053647631E-2</v>
      </c>
      <c r="L54" s="12">
        <f t="shared" si="6"/>
        <v>-0.35575765017461947</v>
      </c>
    </row>
    <row r="55" spans="3:12" x14ac:dyDescent="0.25">
      <c r="C55" t="s">
        <v>47</v>
      </c>
      <c r="D55">
        <v>23</v>
      </c>
      <c r="E55" t="s">
        <v>71</v>
      </c>
      <c r="F55">
        <v>9.9529159895000007E-3</v>
      </c>
      <c r="G55">
        <v>-1.09668123503E-2</v>
      </c>
      <c r="H55">
        <v>3.3759725151000002E-2</v>
      </c>
      <c r="I55">
        <v>2.6717392418300001</v>
      </c>
      <c r="J55" s="12">
        <f t="shared" si="4"/>
        <v>5.9940550675163891E-3</v>
      </c>
      <c r="K55" s="12">
        <f t="shared" si="5"/>
        <v>2.8640310889497752E-2</v>
      </c>
      <c r="L55" s="12">
        <f t="shared" si="6"/>
        <v>0.4143381706316665</v>
      </c>
    </row>
    <row r="56" spans="3:12" x14ac:dyDescent="0.25">
      <c r="C56" t="s">
        <v>47</v>
      </c>
      <c r="D56">
        <v>24</v>
      </c>
      <c r="E56" t="s">
        <v>72</v>
      </c>
      <c r="F56">
        <v>8.7885569425100001E-3</v>
      </c>
      <c r="G56">
        <v>-3.4464412993600001E-3</v>
      </c>
      <c r="H56">
        <v>-2.4707407691899999E-4</v>
      </c>
      <c r="I56">
        <v>0.108028048668</v>
      </c>
      <c r="J56" s="12">
        <f t="shared" si="4"/>
        <v>5.2928301949883953E-3</v>
      </c>
      <c r="K56" s="12">
        <f t="shared" si="5"/>
        <v>9.000532435787946E-3</v>
      </c>
      <c r="L56" s="12">
        <f t="shared" si="6"/>
        <v>-3.0323772063675621E-3</v>
      </c>
    </row>
    <row r="57" spans="3:12" x14ac:dyDescent="0.25">
      <c r="C57" t="s">
        <v>47</v>
      </c>
      <c r="D57">
        <v>25</v>
      </c>
      <c r="E57" t="s">
        <v>73</v>
      </c>
      <c r="F57">
        <v>2.9996721851099998E-4</v>
      </c>
      <c r="G57" s="11">
        <v>7.7460172307899997E-5</v>
      </c>
      <c r="H57">
        <v>-1.4129930405100001E-4</v>
      </c>
      <c r="I57">
        <v>4.6947105231399999E-2</v>
      </c>
      <c r="J57" s="12">
        <f t="shared" si="4"/>
        <v>1.8065258745291406E-4</v>
      </c>
      <c r="K57" s="12">
        <f t="shared" si="5"/>
        <v>-2.0229063337548885E-4</v>
      </c>
      <c r="L57" s="12">
        <f t="shared" si="6"/>
        <v>-1.7341875530726819E-3</v>
      </c>
    </row>
    <row r="58" spans="3:12" x14ac:dyDescent="0.25">
      <c r="C58" t="s">
        <v>47</v>
      </c>
      <c r="D58">
        <v>26</v>
      </c>
      <c r="E58" t="s">
        <v>74</v>
      </c>
      <c r="F58">
        <v>2.3135945551300001E-4</v>
      </c>
      <c r="G58">
        <v>2.3117402841E-4</v>
      </c>
      <c r="H58">
        <v>-7.8041894487099997E-4</v>
      </c>
      <c r="I58">
        <v>0.17881067031699999</v>
      </c>
      <c r="J58" s="12">
        <f t="shared" si="4"/>
        <v>1.3933417283925023E-4</v>
      </c>
      <c r="K58" s="12">
        <f t="shared" si="5"/>
        <v>-6.0372110251880702E-4</v>
      </c>
      <c r="L58" s="12">
        <f t="shared" si="6"/>
        <v>-9.5781987708086335E-3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Aerodynamic Coefficients</vt:lpstr>
      <vt:lpstr>Tabelle1</vt:lpstr>
      <vt:lpstr>Tabelle2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Bykerk, Tamas</dc:creator>
  <cp:lastModifiedBy>Bykerk, Tamas</cp:lastModifiedBy>
  <dcterms:created xsi:type="dcterms:W3CDTF">2023-03-09T10:00:30Z</dcterms:created>
  <dcterms:modified xsi:type="dcterms:W3CDTF">2023-07-14T09:21:48Z</dcterms:modified>
</cp:coreProperties>
</file>