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thing\Projects\Training\cycling\"/>
    </mc:Choice>
  </mc:AlternateContent>
  <xr:revisionPtr revIDLastSave="0" documentId="13_ncr:1_{59949DB1-A77D-40BD-94D8-2F0297CF410E}" xr6:coauthVersionLast="44" xr6:coauthVersionMax="44" xr10:uidLastSave="{00000000-0000-0000-0000-000000000000}"/>
  <bookViews>
    <workbookView xWindow="7740" yWindow="3915" windowWidth="28800" windowHeight="15435" activeTab="4" xr2:uid="{00000000-000D-0000-FFFF-FFFF00000000}"/>
  </bookViews>
  <sheets>
    <sheet name="PMC-Template" sheetId="2" r:id="rId1"/>
    <sheet name="PMC-Total" sheetId="3" r:id="rId2"/>
    <sheet name="PMC-Swim" sheetId="4" r:id="rId3"/>
    <sheet name="PMC-Bike" sheetId="5" r:id="rId4"/>
    <sheet name="PMC-Ru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I10" i="2" s="1"/>
  <c r="H10" i="2"/>
  <c r="J10" i="2"/>
  <c r="L10" i="2" s="1"/>
  <c r="K10" i="2"/>
  <c r="M10" i="2"/>
  <c r="O10" i="2" s="1"/>
  <c r="N10" i="2"/>
  <c r="P10" i="2"/>
  <c r="Q10" i="2"/>
  <c r="R10" i="2"/>
  <c r="G11" i="2"/>
  <c r="I11" i="2" s="1"/>
  <c r="H11" i="2"/>
  <c r="J11" i="2"/>
  <c r="J12" i="2" s="1"/>
  <c r="K11" i="2"/>
  <c r="M11" i="2"/>
  <c r="O11" i="2" s="1"/>
  <c r="N11" i="2"/>
  <c r="P11" i="2"/>
  <c r="Q11" i="2"/>
  <c r="R11" i="2"/>
  <c r="G12" i="2"/>
  <c r="I12" i="2" s="1"/>
  <c r="H12" i="2"/>
  <c r="K12" i="2"/>
  <c r="M12" i="2"/>
  <c r="O12" i="2" s="1"/>
  <c r="N12" i="2"/>
  <c r="P12" i="2"/>
  <c r="Q12" i="2"/>
  <c r="R12" i="2"/>
  <c r="G13" i="2"/>
  <c r="I13" i="2" s="1"/>
  <c r="H13" i="2"/>
  <c r="K13" i="2"/>
  <c r="M13" i="2"/>
  <c r="O13" i="2" s="1"/>
  <c r="N13" i="2"/>
  <c r="P13" i="2"/>
  <c r="Q13" i="2"/>
  <c r="R13" i="2"/>
  <c r="G14" i="2"/>
  <c r="I14" i="2" s="1"/>
  <c r="H14" i="2"/>
  <c r="K14" i="2"/>
  <c r="M14" i="2"/>
  <c r="O14" i="2" s="1"/>
  <c r="N14" i="2"/>
  <c r="P14" i="2"/>
  <c r="Q14" i="2"/>
  <c r="R14" i="2"/>
  <c r="G15" i="2"/>
  <c r="I15" i="2" s="1"/>
  <c r="H15" i="2"/>
  <c r="K15" i="2"/>
  <c r="M15" i="2"/>
  <c r="O15" i="2" s="1"/>
  <c r="N15" i="2"/>
  <c r="P15" i="2"/>
  <c r="Q15" i="2"/>
  <c r="R15" i="2"/>
  <c r="G16" i="2"/>
  <c r="I16" i="2" s="1"/>
  <c r="H16" i="2"/>
  <c r="K16" i="2"/>
  <c r="M16" i="2"/>
  <c r="M17" i="2" s="1"/>
  <c r="N16" i="2"/>
  <c r="P16" i="2"/>
  <c r="P17" i="2" s="1"/>
  <c r="Q16" i="2"/>
  <c r="R16" i="2"/>
  <c r="G17" i="2"/>
  <c r="I17" i="2" s="1"/>
  <c r="H17" i="2"/>
  <c r="K17" i="2"/>
  <c r="N17" i="2"/>
  <c r="Q17" i="2"/>
  <c r="G18" i="2"/>
  <c r="I18" i="2" s="1"/>
  <c r="H18" i="2"/>
  <c r="K18" i="2"/>
  <c r="N18" i="2"/>
  <c r="Q18" i="2"/>
  <c r="G19" i="2"/>
  <c r="I19" i="2" s="1"/>
  <c r="H19" i="2"/>
  <c r="K19" i="2"/>
  <c r="N19" i="2"/>
  <c r="Q19" i="2"/>
  <c r="G20" i="2"/>
  <c r="I20" i="2" s="1"/>
  <c r="H20" i="2"/>
  <c r="K20" i="2"/>
  <c r="N20" i="2"/>
  <c r="Q20" i="2"/>
  <c r="G21" i="2"/>
  <c r="I21" i="2" s="1"/>
  <c r="H21" i="2"/>
  <c r="K21" i="2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N21" i="2"/>
  <c r="Q21" i="2"/>
  <c r="G22" i="2"/>
  <c r="I22" i="2" s="1"/>
  <c r="H22" i="2"/>
  <c r="N22" i="2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Q22" i="2"/>
  <c r="G23" i="2"/>
  <c r="I23" i="2" s="1"/>
  <c r="H23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G24" i="2"/>
  <c r="I24" i="2" s="1"/>
  <c r="H24" i="2"/>
  <c r="G25" i="2"/>
  <c r="I25" i="2" s="1"/>
  <c r="H25" i="2"/>
  <c r="G26" i="2"/>
  <c r="I26" i="2" s="1"/>
  <c r="H26" i="2"/>
  <c r="G27" i="2"/>
  <c r="I27" i="2" s="1"/>
  <c r="H27" i="2"/>
  <c r="G28" i="2"/>
  <c r="I28" i="2" s="1"/>
  <c r="H28" i="2"/>
  <c r="G29" i="2"/>
  <c r="I29" i="2" s="1"/>
  <c r="H29" i="2"/>
  <c r="G30" i="2"/>
  <c r="I30" i="2" s="1"/>
  <c r="H30" i="2"/>
  <c r="H31" i="2"/>
  <c r="H32" i="2"/>
  <c r="H33" i="2"/>
  <c r="H34" i="2" s="1"/>
  <c r="H35" i="2" s="1"/>
  <c r="H36" i="2" s="1"/>
  <c r="H37" i="2" s="1"/>
  <c r="H38" i="2" s="1"/>
  <c r="H39" i="2" s="1"/>
  <c r="Q9" i="2"/>
  <c r="P9" i="2"/>
  <c r="N9" i="2"/>
  <c r="M9" i="2"/>
  <c r="K9" i="2"/>
  <c r="J9" i="2"/>
  <c r="H9" i="2"/>
  <c r="G9" i="2"/>
  <c r="Q8" i="2"/>
  <c r="P8" i="2"/>
  <c r="N8" i="2"/>
  <c r="M8" i="2"/>
  <c r="K8" i="2"/>
  <c r="J8" i="2"/>
  <c r="I8" i="2"/>
  <c r="H8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8" i="2"/>
  <c r="P18" i="2" l="1"/>
  <c r="R17" i="2"/>
  <c r="J13" i="2"/>
  <c r="L12" i="2"/>
  <c r="M18" i="2"/>
  <c r="O17" i="2"/>
  <c r="O16" i="2"/>
  <c r="G31" i="2"/>
  <c r="L11" i="2"/>
  <c r="R9" i="2"/>
  <c r="O9" i="2"/>
  <c r="L9" i="2"/>
  <c r="I9" i="2"/>
  <c r="O8" i="2"/>
  <c r="L8" i="2"/>
  <c r="I31" i="2" l="1"/>
  <c r="G32" i="2"/>
  <c r="J14" i="2"/>
  <c r="L13" i="2"/>
  <c r="M19" i="2"/>
  <c r="O18" i="2"/>
  <c r="P19" i="2"/>
  <c r="R18" i="2"/>
  <c r="R8" i="2"/>
  <c r="P20" i="2" l="1"/>
  <c r="R19" i="2"/>
  <c r="M20" i="2"/>
  <c r="O19" i="2"/>
  <c r="J15" i="2"/>
  <c r="L14" i="2"/>
  <c r="I32" i="2"/>
  <c r="G33" i="2"/>
  <c r="I33" i="2" l="1"/>
  <c r="G34" i="2"/>
  <c r="J16" i="2"/>
  <c r="L15" i="2"/>
  <c r="M21" i="2"/>
  <c r="O20" i="2"/>
  <c r="R20" i="2"/>
  <c r="P21" i="2"/>
  <c r="P22" i="2" l="1"/>
  <c r="R21" i="2"/>
  <c r="J17" i="2"/>
  <c r="L16" i="2"/>
  <c r="I34" i="2"/>
  <c r="G35" i="2"/>
  <c r="M22" i="2"/>
  <c r="O21" i="2"/>
  <c r="M23" i="2" l="1"/>
  <c r="O22" i="2"/>
  <c r="J18" i="2"/>
  <c r="L17" i="2"/>
  <c r="I35" i="2"/>
  <c r="G36" i="2"/>
  <c r="P23" i="2"/>
  <c r="R22" i="2"/>
  <c r="R23" i="2" l="1"/>
  <c r="P24" i="2"/>
  <c r="J19" i="2"/>
  <c r="L18" i="2"/>
  <c r="I36" i="2"/>
  <c r="G37" i="2"/>
  <c r="M24" i="2"/>
  <c r="O23" i="2"/>
  <c r="G38" i="2" l="1"/>
  <c r="I37" i="2"/>
  <c r="M25" i="2"/>
  <c r="O24" i="2"/>
  <c r="R24" i="2"/>
  <c r="P25" i="2"/>
  <c r="J20" i="2"/>
  <c r="L19" i="2"/>
  <c r="J21" i="2" l="1"/>
  <c r="L20" i="2"/>
  <c r="P26" i="2"/>
  <c r="R25" i="2"/>
  <c r="M26" i="2"/>
  <c r="O25" i="2"/>
  <c r="I38" i="2"/>
  <c r="G39" i="2"/>
  <c r="I39" i="2" s="1"/>
  <c r="R26" i="2" l="1"/>
  <c r="P27" i="2"/>
  <c r="M27" i="2"/>
  <c r="O26" i="2"/>
  <c r="J22" i="2"/>
  <c r="L21" i="2"/>
  <c r="J23" i="2" l="1"/>
  <c r="L22" i="2"/>
  <c r="R27" i="2"/>
  <c r="P28" i="2"/>
  <c r="M28" i="2"/>
  <c r="O27" i="2"/>
  <c r="P29" i="2" l="1"/>
  <c r="R28" i="2"/>
  <c r="M29" i="2"/>
  <c r="O28" i="2"/>
  <c r="J24" i="2"/>
  <c r="L23" i="2"/>
  <c r="M30" i="2" l="1"/>
  <c r="O29" i="2"/>
  <c r="J25" i="2"/>
  <c r="L24" i="2"/>
  <c r="R29" i="2"/>
  <c r="P30" i="2"/>
  <c r="R30" i="2" l="1"/>
  <c r="P31" i="2"/>
  <c r="J26" i="2"/>
  <c r="L25" i="2"/>
  <c r="M31" i="2"/>
  <c r="O30" i="2"/>
  <c r="J27" i="2" l="1"/>
  <c r="L26" i="2"/>
  <c r="M32" i="2"/>
  <c r="O31" i="2"/>
  <c r="R31" i="2"/>
  <c r="P32" i="2"/>
  <c r="R32" i="2" l="1"/>
  <c r="P33" i="2"/>
  <c r="M33" i="2"/>
  <c r="O32" i="2"/>
  <c r="J28" i="2"/>
  <c r="L27" i="2"/>
  <c r="R33" i="2" l="1"/>
  <c r="P34" i="2"/>
  <c r="J29" i="2"/>
  <c r="L28" i="2"/>
  <c r="M34" i="2"/>
  <c r="O33" i="2"/>
  <c r="M35" i="2" l="1"/>
  <c r="O34" i="2"/>
  <c r="P35" i="2"/>
  <c r="R34" i="2"/>
  <c r="J30" i="2"/>
  <c r="L29" i="2"/>
  <c r="P36" i="2" l="1"/>
  <c r="R35" i="2"/>
  <c r="J31" i="2"/>
  <c r="L30" i="2"/>
  <c r="M36" i="2"/>
  <c r="O35" i="2"/>
  <c r="M37" i="2" l="1"/>
  <c r="O36" i="2"/>
  <c r="J32" i="2"/>
  <c r="L31" i="2"/>
  <c r="R36" i="2"/>
  <c r="P37" i="2"/>
  <c r="R37" i="2" l="1"/>
  <c r="P38" i="2"/>
  <c r="J33" i="2"/>
  <c r="L32" i="2"/>
  <c r="M38" i="2"/>
  <c r="O37" i="2"/>
  <c r="M39" i="2" l="1"/>
  <c r="O39" i="2" s="1"/>
  <c r="O38" i="2"/>
  <c r="R38" i="2"/>
  <c r="P39" i="2"/>
  <c r="R39" i="2" s="1"/>
  <c r="J34" i="2"/>
  <c r="L33" i="2"/>
  <c r="J35" i="2" l="1"/>
  <c r="L34" i="2"/>
  <c r="J36" i="2" l="1"/>
  <c r="L35" i="2"/>
  <c r="J37" i="2" l="1"/>
  <c r="L36" i="2"/>
  <c r="J38" i="2" l="1"/>
  <c r="L37" i="2"/>
  <c r="J39" i="2" l="1"/>
  <c r="L39" i="2" s="1"/>
  <c r="L38" i="2"/>
</calcChain>
</file>

<file path=xl/sharedStrings.xml><?xml version="1.0" encoding="utf-8"?>
<sst xmlns="http://schemas.openxmlformats.org/spreadsheetml/2006/main" count="34" uniqueCount="14">
  <si>
    <t>date</t>
  </si>
  <si>
    <t>ctl</t>
  </si>
  <si>
    <t>atl</t>
  </si>
  <si>
    <t>tsb</t>
  </si>
  <si>
    <t>swim</t>
  </si>
  <si>
    <t>bike</t>
  </si>
  <si>
    <t>run</t>
  </si>
  <si>
    <t>time constants</t>
  </si>
  <si>
    <t>description</t>
  </si>
  <si>
    <t>total</t>
  </si>
  <si>
    <t>swim-specific</t>
  </si>
  <si>
    <t>bike-specific</t>
  </si>
  <si>
    <t>run-specific</t>
  </si>
  <si>
    <t>run,bike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</si>
</sst>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'PMC-Template'!$P$7</c:f>
              <c:strCache>
                <c:ptCount val="1"/>
                <c:pt idx="0">
                  <c:v>ctl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'PMC-Template'!$P$8:$P$37</c:f>
              <c:numCache>
                <c:formatCode>General</c:formatCode>
                <c:ptCount val="30"/>
                <c:pt idx="0">
                  <c:v>27.235189768036889</c:v>
                </c:pt>
                <c:pt idx="1">
                  <c:v>27.535524222999168</c:v>
                </c:pt>
                <c:pt idx="2">
                  <c:v>29.711057382616506</c:v>
                </c:pt>
                <c:pt idx="3">
                  <c:v>30.188421982012958</c:v>
                </c:pt>
                <c:pt idx="4">
                  <c:v>32.301536931876662</c:v>
                </c:pt>
                <c:pt idx="5">
                  <c:v>33.188518183672301</c:v>
                </c:pt>
                <c:pt idx="6">
                  <c:v>32.407648328299139</c:v>
                </c:pt>
                <c:pt idx="7">
                  <c:v>31.645151023567013</c:v>
                </c:pt>
                <c:pt idx="8">
                  <c:v>30.900593994347442</c:v>
                </c:pt>
                <c:pt idx="9">
                  <c:v>30.173555136216624</c:v>
                </c:pt>
                <c:pt idx="10">
                  <c:v>29.463622276155906</c:v>
                </c:pt>
                <c:pt idx="11">
                  <c:v>28.770392938882566</c:v>
                </c:pt>
                <c:pt idx="12">
                  <c:v>28.093474118678447</c:v>
                </c:pt>
                <c:pt idx="13">
                  <c:v>27.432482056587087</c:v>
                </c:pt>
                <c:pt idx="14">
                  <c:v>26.787042022852994</c:v>
                </c:pt>
                <c:pt idx="15">
                  <c:v>26.15678810447978</c:v>
                </c:pt>
                <c:pt idx="16">
                  <c:v>25.541362997786702</c:v>
                </c:pt>
                <c:pt idx="17">
                  <c:v>24.940417805845978</c:v>
                </c:pt>
                <c:pt idx="18">
                  <c:v>24.353611840686064</c:v>
                </c:pt>
                <c:pt idx="19">
                  <c:v>23.780612430148764</c:v>
                </c:pt>
                <c:pt idx="20">
                  <c:v>23.221094729290666</c:v>
                </c:pt>
                <c:pt idx="21">
                  <c:v>22.674741536221973</c:v>
                </c:pt>
                <c:pt idx="22">
                  <c:v>22.141243112278346</c:v>
                </c:pt>
                <c:pt idx="23">
                  <c:v>21.620297006423801</c:v>
                </c:pt>
                <c:pt idx="24">
                  <c:v>21.111607883785094</c:v>
                </c:pt>
                <c:pt idx="25">
                  <c:v>20.614887358220429</c:v>
                </c:pt>
                <c:pt idx="26">
                  <c:v>20.12985382882751</c:v>
                </c:pt>
                <c:pt idx="27">
                  <c:v>19.656232320298315</c:v>
                </c:pt>
                <c:pt idx="28">
                  <c:v>19.193754327030032</c:v>
                </c:pt>
                <c:pt idx="29">
                  <c:v>18.742157660903807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0-4854-834D-C9741D586C8B}"/>
            </c:ext>
          </c:extLst>
        </c:ser>
        <c:ser>
          <c:idx val="1"/>
          <c:order val="1"/>
          <c:tx>
            <c:strRef>
              <c:f>'PMC-Template'!$Q$7</c:f>
              <c:strCache>
                <c:ptCount val="1"/>
                <c:pt idx="0">
                  <c:v>atl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'PMC-Template'!$Q$8:$Q$37</c:f>
              <c:numCache>
                <c:formatCode>General</c:formatCode>
                <c:ptCount val="30"/>
                <c:pt idx="0">
                  <c:v>33.312210024981837</c:v>
                </c:pt>
                <c:pt idx="1">
                  <c:v>34.202502672485934</c:v>
                </c:pt>
                <c:pt idx="2">
                  <c:v>45.624045712902785</c:v>
                </c:pt>
                <c:pt idx="3">
                  <c:v>46.206581938198362</c:v>
                </c:pt>
                <c:pt idx="4">
                  <c:v>56.030116735198277</c:v>
                </c:pt>
                <c:pt idx="5">
                  <c:v>57.889816935653471</c:v>
                </c:pt>
                <c:pt idx="6">
                  <c:v>50.183402922101777</c:v>
                </c:pt>
                <c:pt idx="7">
                  <c:v>43.502882927428715</c:v>
                </c:pt>
                <c:pt idx="8">
                  <c:v>37.711687785207438</c:v>
                </c:pt>
                <c:pt idx="9">
                  <c:v>32.6914287032752</c:v>
                </c:pt>
                <c:pt idx="10">
                  <c:v>28.339477054128007</c:v>
                </c:pt>
                <c:pt idx="11">
                  <c:v>24.566866348700952</c:v>
                </c:pt>
                <c:pt idx="12">
                  <c:v>21.296473503805295</c:v>
                </c:pt>
                <c:pt idx="13">
                  <c:v>18.461442223064125</c:v>
                </c:pt>
                <c:pt idx="14">
                  <c:v>16.003816260689153</c:v>
                </c:pt>
                <c:pt idx="15">
                  <c:v>13.873354628054017</c:v>
                </c:pt>
                <c:pt idx="16">
                  <c:v>12.026504522456928</c:v>
                </c:pt>
                <c:pt idx="17">
                  <c:v>10.425510981763523</c:v>
                </c:pt>
                <c:pt idx="18">
                  <c:v>9.037645063693617</c:v>
                </c:pt>
                <c:pt idx="19">
                  <c:v>7.8345347715023186</c:v>
                </c:pt>
                <c:pt idx="20">
                  <c:v>6.7915850482396989</c:v>
                </c:pt>
                <c:pt idx="21">
                  <c:v>5.8874749825927655</c:v>
                </c:pt>
                <c:pt idx="22">
                  <c:v>5.1037219477417537</c:v>
                </c:pt>
                <c:pt idx="23">
                  <c:v>4.4243037629672779</c:v>
                </c:pt>
                <c:pt idx="24">
                  <c:v>3.8353311538978989</c:v>
                </c:pt>
                <c:pt idx="25">
                  <c:v>3.3247638155374513</c:v>
                </c:pt>
                <c:pt idx="26">
                  <c:v>2.882164273578506</c:v>
                </c:pt>
                <c:pt idx="27">
                  <c:v>2.498484512214743</c:v>
                </c:pt>
                <c:pt idx="28">
                  <c:v>2.1658810065070733</c:v>
                </c:pt>
                <c:pt idx="29">
                  <c:v>1.8775543780296611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0-4854-834D-C9741D586C8B}"/>
            </c:ext>
          </c:extLst>
        </c:ser>
        <c:ser>
          <c:idx val="2"/>
          <c:order val="2"/>
          <c:tx>
            <c:strRef>
              <c:f>'PMC-Template'!$R$7</c:f>
              <c:strCache>
                <c:ptCount val="1"/>
                <c:pt idx="0">
                  <c:v>tsb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'PMC-Template'!$R$8:$R$37</c:f>
              <c:numCache>
                <c:formatCode>General</c:formatCode>
                <c:ptCount val="30"/>
                <c:pt idx="0">
                  <c:v>-6.0770202569449481</c:v>
                </c:pt>
                <c:pt idx="1">
                  <c:v>-6.6669784494867663</c:v>
                </c:pt>
                <c:pt idx="2">
                  <c:v>-15.912988330286279</c:v>
                </c:pt>
                <c:pt idx="3">
                  <c:v>-16.018159956185404</c:v>
                </c:pt>
                <c:pt idx="4">
                  <c:v>-23.728579803321615</c:v>
                </c:pt>
                <c:pt idx="5">
                  <c:v>-24.70129875198117</c:v>
                </c:pt>
                <c:pt idx="6">
                  <c:v>-17.775754593802638</c:v>
                </c:pt>
                <c:pt idx="7">
                  <c:v>-11.857731903861701</c:v>
                </c:pt>
                <c:pt idx="8">
                  <c:v>-6.8110937908599958</c:v>
                </c:pt>
                <c:pt idx="9">
                  <c:v>-2.5178735670585759</c:v>
                </c:pt>
                <c:pt idx="10">
                  <c:v>1.1241452220278987</c:v>
                </c:pt>
                <c:pt idx="11">
                  <c:v>4.2035265901816139</c:v>
                </c:pt>
                <c:pt idx="12">
                  <c:v>6.7970006148731521</c:v>
                </c:pt>
                <c:pt idx="13">
                  <c:v>8.971039833522962</c:v>
                </c:pt>
                <c:pt idx="14">
                  <c:v>10.783225762163841</c:v>
                </c:pt>
                <c:pt idx="15">
                  <c:v>12.283433476425763</c:v>
                </c:pt>
                <c:pt idx="16">
                  <c:v>13.514858475329774</c:v>
                </c:pt>
                <c:pt idx="17">
                  <c:v>14.514906824082455</c:v>
                </c:pt>
                <c:pt idx="18">
                  <c:v>15.315966776992447</c:v>
                </c:pt>
                <c:pt idx="19">
                  <c:v>15.946077658646445</c:v>
                </c:pt>
                <c:pt idx="20">
                  <c:v>16.429509681050966</c:v>
                </c:pt>
                <c:pt idx="21">
                  <c:v>16.787266553629209</c:v>
                </c:pt>
                <c:pt idx="22">
                  <c:v>17.037521164536592</c:v>
                </c:pt>
                <c:pt idx="23">
                  <c:v>17.195993243456524</c:v>
                </c:pt>
                <c:pt idx="24">
                  <c:v>17.276276729887194</c:v>
                </c:pt>
                <c:pt idx="25">
                  <c:v>17.290123542682977</c:v>
                </c:pt>
                <c:pt idx="26">
                  <c:v>17.247689555249003</c:v>
                </c:pt>
                <c:pt idx="27">
                  <c:v>17.15774780808357</c:v>
                </c:pt>
                <c:pt idx="28">
                  <c:v>17.027873320522957</c:v>
                </c:pt>
                <c:pt idx="29">
                  <c:v>16.864603282874146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0-4854-834D-C9741D58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77576"/>
        <c:axId val="485677904"/>
      </c:scatterChart>
      <c:valAx>
        <c:axId val="48567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904"/>
        <c:crosses val="autoZero"/>
        <c:crossBetween val="midCat"/>
      </c:valAx>
      <c:valAx>
        <c:axId val="485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'PMC-Template'!$P$7</c:f>
              <c:strCache>
                <c:ptCount val="1"/>
                <c:pt idx="0">
                  <c:v>ctl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'PMC-Template'!$G$8:$G$37</c:f>
              <c:numCache>
                <c:formatCode>General</c:formatCode>
                <c:ptCount val="30"/>
                <c:pt idx="0">
                  <c:v>4.8823584332612162</c:v>
                </c:pt>
                <c:pt idx="1">
                  <c:v>5.7086173080776534</c:v>
                </c:pt>
                <c:pt idx="2">
                  <c:v>5.5743031712707749</c:v>
                </c:pt>
                <c:pt idx="3">
                  <c:v>6.6195648869495587</c:v>
                </c:pt>
                <c:pt idx="4">
                  <c:v>6.4638176900636015</c:v>
                </c:pt>
                <c:pt idx="5">
                  <c:v>6.3117349620290124</c:v>
                </c:pt>
                <c:pt idx="6">
                  <c:v>6.1632304840744023</c:v>
                </c:pt>
                <c:pt idx="7">
                  <c:v>6.0182200660106533</c:v>
                </c:pt>
                <c:pt idx="8">
                  <c:v>5.8766214985017973</c:v>
                </c:pt>
                <c:pt idx="9">
                  <c:v>5.738354506458883</c:v>
                </c:pt>
                <c:pt idx="10">
                  <c:v>5.6033407035304066</c:v>
                </c:pt>
                <c:pt idx="11">
                  <c:v>5.4715035476635032</c:v>
                </c:pt>
                <c:pt idx="12">
                  <c:v>5.3427682977107134</c:v>
                </c:pt>
                <c:pt idx="13">
                  <c:v>5.2170619710577153</c:v>
                </c:pt>
                <c:pt idx="14">
                  <c:v>5.094313302248004</c:v>
                </c:pt>
                <c:pt idx="15">
                  <c:v>4.9744527025810674</c:v>
                </c:pt>
                <c:pt idx="16">
                  <c:v>4.8574122206611445</c:v>
                </c:pt>
                <c:pt idx="17">
                  <c:v>4.7431255038742064</c:v>
                </c:pt>
                <c:pt idx="18">
                  <c:v>4.6315277607713172</c:v>
                </c:pt>
                <c:pt idx="19">
                  <c:v>4.5225557243370558</c:v>
                </c:pt>
                <c:pt idx="20">
                  <c:v>4.4161476161221627</c:v>
                </c:pt>
                <c:pt idx="21">
                  <c:v>4.3122431112200914</c:v>
                </c:pt>
                <c:pt idx="22">
                  <c:v>4.2107833040675997</c:v>
                </c:pt>
                <c:pt idx="23">
                  <c:v>4.111710675049995</c:v>
                </c:pt>
                <c:pt idx="24">
                  <c:v>4.0149690578921025</c:v>
                </c:pt>
                <c:pt idx="25">
                  <c:v>3.9205036078164692</c:v>
                </c:pt>
                <c:pt idx="26">
                  <c:v>3.8282607704507527</c:v>
                </c:pt>
                <c:pt idx="27">
                  <c:v>3.7381882514666627</c:v>
                </c:pt>
                <c:pt idx="28">
                  <c:v>3.6502349869332522</c:v>
                </c:pt>
                <c:pt idx="29">
                  <c:v>3.5643511143677418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C-4E77-92D5-91D7A5410A55}"/>
            </c:ext>
          </c:extLst>
        </c:ser>
        <c:ser>
          <c:idx val="1"/>
          <c:order val="1"/>
          <c:tx>
            <c:strRef>
              <c:f>'PMC-Template'!$Q$7</c:f>
              <c:strCache>
                <c:ptCount val="1"/>
                <c:pt idx="0">
                  <c:v>atl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'PMC-Template'!$H$8:$H$37</c:f>
              <c:numCache>
                <c:formatCode>General</c:formatCode>
                <c:ptCount val="30"/>
                <c:pt idx="0">
                  <c:v>0</c:v>
                </c:pt>
                <c:pt idx="1">
                  <c:v>5.3248840099927364</c:v>
                </c:pt>
                <c:pt idx="2">
                  <c:v>4.6160242669958285</c:v>
                </c:pt>
                <c:pt idx="3">
                  <c:v>10.657634434260135</c:v>
                </c:pt>
                <c:pt idx="4">
                  <c:v>9.2388677546766402</c:v>
                </c:pt>
                <c:pt idx="5">
                  <c:v>8.0089702752437617</c:v>
                </c:pt>
                <c:pt idx="6">
                  <c:v>6.9427993313649461</c:v>
                </c:pt>
                <c:pt idx="7">
                  <c:v>6.0185593027606092</c:v>
                </c:pt>
                <c:pt idx="8">
                  <c:v>5.2173560478990346</c:v>
                </c:pt>
                <c:pt idx="9">
                  <c:v>4.5228106530516232</c:v>
                </c:pt>
                <c:pt idx="10">
                  <c:v>3.9207245998851383</c:v>
                </c:pt>
                <c:pt idx="11">
                  <c:v>3.3987895066473</c:v>
                </c:pt>
                <c:pt idx="12">
                  <c:v>2.9463355092153671</c:v>
                </c:pt>
                <c:pt idx="13">
                  <c:v>2.5541131381879993</c:v>
                </c:pt>
                <c:pt idx="14">
                  <c:v>2.2141042329567582</c:v>
                </c:pt>
                <c:pt idx="15">
                  <c:v>1.9193580272935413</c:v>
                </c:pt>
                <c:pt idx="16">
                  <c:v>1.6638490555688767</c:v>
                </c:pt>
                <c:pt idx="17">
                  <c:v>1.4423539747928711</c:v>
                </c:pt>
                <c:pt idx="18">
                  <c:v>1.2503447843647704</c:v>
                </c:pt>
                <c:pt idx="19">
                  <c:v>1.0838962606337259</c:v>
                </c:pt>
                <c:pt idx="20">
                  <c:v>0.93960571396523973</c:v>
                </c:pt>
                <c:pt idx="21">
                  <c:v>0.81452342791545684</c:v>
                </c:pt>
                <c:pt idx="22">
                  <c:v>0.70609235848866969</c:v>
                </c:pt>
                <c:pt idx="23">
                  <c:v>0.61209586075631028</c:v>
                </c:pt>
                <c:pt idx="24">
                  <c:v>0.53061237421820984</c:v>
                </c:pt>
                <c:pt idx="25">
                  <c:v>0.45997614054373914</c:v>
                </c:pt>
                <c:pt idx="26">
                  <c:v>0.39874315064975097</c:v>
                </c:pt>
                <c:pt idx="27">
                  <c:v>0.34566162497502639</c:v>
                </c:pt>
                <c:pt idx="28">
                  <c:v>0.2996464234825858</c:v>
                </c:pt>
                <c:pt idx="29">
                  <c:v>0.25975686225623745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C-4E77-92D5-91D7A5410A55}"/>
            </c:ext>
          </c:extLst>
        </c:ser>
        <c:ser>
          <c:idx val="2"/>
          <c:order val="2"/>
          <c:tx>
            <c:strRef>
              <c:f>'PMC-Template'!$R$7</c:f>
              <c:strCache>
                <c:ptCount val="1"/>
                <c:pt idx="0">
                  <c:v>tsb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'PMC-Template'!$I$8:$I$37</c:f>
              <c:numCache>
                <c:formatCode>General</c:formatCode>
                <c:ptCount val="30"/>
                <c:pt idx="0">
                  <c:v>4.8823584332612162</c:v>
                </c:pt>
                <c:pt idx="1">
                  <c:v>0.38373329808491707</c:v>
                </c:pt>
                <c:pt idx="2">
                  <c:v>0.95827890427494644</c:v>
                </c:pt>
                <c:pt idx="3">
                  <c:v>-4.0380695473105765</c:v>
                </c:pt>
                <c:pt idx="4">
                  <c:v>-2.7750500646130387</c:v>
                </c:pt>
                <c:pt idx="5">
                  <c:v>-1.6972353132147493</c:v>
                </c:pt>
                <c:pt idx="6">
                  <c:v>-0.77956884729054376</c:v>
                </c:pt>
                <c:pt idx="7">
                  <c:v>-3.3923674995595121E-4</c:v>
                </c:pt>
                <c:pt idx="8">
                  <c:v>0.65926545060276265</c:v>
                </c:pt>
                <c:pt idx="9">
                  <c:v>1.2155438534072598</c:v>
                </c:pt>
                <c:pt idx="10">
                  <c:v>1.6826161036452683</c:v>
                </c:pt>
                <c:pt idx="11">
                  <c:v>2.0727140410162033</c:v>
                </c:pt>
                <c:pt idx="12">
                  <c:v>2.3964327884953462</c:v>
                </c:pt>
                <c:pt idx="13">
                  <c:v>2.662948832869716</c:v>
                </c:pt>
                <c:pt idx="14">
                  <c:v>2.8802090692912459</c:v>
                </c:pt>
                <c:pt idx="15">
                  <c:v>3.0550946752875259</c:v>
                </c:pt>
                <c:pt idx="16">
                  <c:v>3.193563165092268</c:v>
                </c:pt>
                <c:pt idx="17">
                  <c:v>3.3007715290813353</c:v>
                </c:pt>
                <c:pt idx="18">
                  <c:v>3.3811829764065466</c:v>
                </c:pt>
                <c:pt idx="19">
                  <c:v>3.4386594637033299</c:v>
                </c:pt>
                <c:pt idx="20">
                  <c:v>3.476541902156923</c:v>
                </c:pt>
                <c:pt idx="21">
                  <c:v>3.4977196833046347</c:v>
                </c:pt>
                <c:pt idx="22">
                  <c:v>3.5046909455789299</c:v>
                </c:pt>
                <c:pt idx="23">
                  <c:v>3.4996148142936847</c:v>
                </c:pt>
                <c:pt idx="24">
                  <c:v>3.4843566836738926</c:v>
                </c:pt>
                <c:pt idx="25">
                  <c:v>3.4605274672727302</c:v>
                </c:pt>
                <c:pt idx="26">
                  <c:v>3.4295176198010018</c:v>
                </c:pt>
                <c:pt idx="27">
                  <c:v>3.3925266264916365</c:v>
                </c:pt>
                <c:pt idx="28">
                  <c:v>3.3505885634506662</c:v>
                </c:pt>
                <c:pt idx="29">
                  <c:v>3.3045942521115044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C-4E77-92D5-91D7A541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77576"/>
        <c:axId val="485677904"/>
      </c:scatterChart>
      <c:valAx>
        <c:axId val="48567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904"/>
        <c:crosses val="autoZero"/>
        <c:crossBetween val="midCat"/>
      </c:valAx>
      <c:valAx>
        <c:axId val="485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'PMC-Template'!$P$7</c:f>
              <c:strCache>
                <c:ptCount val="1"/>
                <c:pt idx="0">
                  <c:v>ctl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'PMC-Template'!$J$8:$J$37</c:f>
              <c:numCache>
                <c:formatCode>General</c:formatCode>
                <c:ptCount val="30"/>
                <c:pt idx="0">
                  <c:v>10.941132533910269</c:v>
                </c:pt>
                <c:pt idx="1">
                  <c:v>10.683706139273092</c:v>
                </c:pt>
                <c:pt idx="2">
                  <c:v>11.844035354378326</c:v>
                </c:pt>
                <c:pt idx="3">
                  <c:v>11.565365179258604</c:v>
                </c:pt>
                <c:pt idx="4">
                  <c:v>12.704950444205176</c:v>
                </c:pt>
                <c:pt idx="5">
                  <c:v>14.053006323429166</c:v>
                </c:pt>
                <c:pt idx="6">
                  <c:v>13.722362787173518</c:v>
                </c:pt>
                <c:pt idx="7">
                  <c:v>13.399498735645302</c:v>
                </c:pt>
                <c:pt idx="8">
                  <c:v>13.084231130690169</c:v>
                </c:pt>
                <c:pt idx="9">
                  <c:v>12.776381240732817</c:v>
                </c:pt>
                <c:pt idx="10">
                  <c:v>12.475774539450455</c:v>
                </c:pt>
                <c:pt idx="11">
                  <c:v>12.1822406068303</c:v>
                </c:pt>
                <c:pt idx="12">
                  <c:v>11.89561303255503</c:v>
                </c:pt>
                <c:pt idx="13">
                  <c:v>11.615729321661416</c:v>
                </c:pt>
                <c:pt idx="14">
                  <c:v>11.34243080241864</c:v>
                </c:pt>
                <c:pt idx="15">
                  <c:v>11.075562536374086</c:v>
                </c:pt>
                <c:pt idx="16">
                  <c:v>10.814973230515601</c:v>
                </c:pt>
                <c:pt idx="17">
                  <c:v>10.560515151500429</c:v>
                </c:pt>
                <c:pt idx="18">
                  <c:v>10.312044041902194</c:v>
                </c:pt>
                <c:pt idx="19">
                  <c:v>10.069419038428451</c:v>
                </c:pt>
                <c:pt idx="20">
                  <c:v>9.8325025920624398</c:v>
                </c:pt>
                <c:pt idx="21">
                  <c:v>9.6011603900837645</c:v>
                </c:pt>
                <c:pt idx="22">
                  <c:v>9.3752612799238033</c:v>
                </c:pt>
                <c:pt idx="23">
                  <c:v>9.1546771948126651</c:v>
                </c:pt>
                <c:pt idx="24">
                  <c:v>8.9392830811755495</c:v>
                </c:pt>
                <c:pt idx="25">
                  <c:v>8.7289568277373508</c:v>
                </c:pt>
                <c:pt idx="26">
                  <c:v>8.5235791962953051</c:v>
                </c:pt>
                <c:pt idx="27">
                  <c:v>8.3230337541204484</c:v>
                </c:pt>
                <c:pt idx="28">
                  <c:v>8.1272068079495465</c:v>
                </c:pt>
                <c:pt idx="29">
                  <c:v>7.9359873395300875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A-4C87-B78F-1B94DCA9F013}"/>
            </c:ext>
          </c:extLst>
        </c:ser>
        <c:ser>
          <c:idx val="1"/>
          <c:order val="1"/>
          <c:tx>
            <c:strRef>
              <c:f>'PMC-Template'!$Q$7</c:f>
              <c:strCache>
                <c:ptCount val="1"/>
                <c:pt idx="0">
                  <c:v>atl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'PMC-Template'!$K$8:$K$37</c:f>
              <c:numCache>
                <c:formatCode>General</c:formatCode>
                <c:ptCount val="30"/>
                <c:pt idx="0">
                  <c:v>15.324884009992736</c:v>
                </c:pt>
                <c:pt idx="1">
                  <c:v>13.284803264497643</c:v>
                </c:pt>
                <c:pt idx="2">
                  <c:v>19.503628367511176</c:v>
                </c:pt>
                <c:pt idx="3">
                  <c:v>16.907264396736153</c:v>
                </c:pt>
                <c:pt idx="4">
                  <c:v>22.643859865752759</c:v>
                </c:pt>
                <c:pt idx="5">
                  <c:v>28.94800870014847</c:v>
                </c:pt>
                <c:pt idx="6">
                  <c:v>25.094388983934689</c:v>
                </c:pt>
                <c:pt idx="7">
                  <c:v>21.753771217907396</c:v>
                </c:pt>
                <c:pt idx="8">
                  <c:v>18.857863505025513</c:v>
                </c:pt>
                <c:pt idx="9">
                  <c:v>16.347465109012116</c:v>
                </c:pt>
                <c:pt idx="10">
                  <c:v>14.171256219939798</c:v>
                </c:pt>
                <c:pt idx="11">
                  <c:v>12.284748828763108</c:v>
                </c:pt>
                <c:pt idx="12">
                  <c:v>10.649377263636666</c:v>
                </c:pt>
                <c:pt idx="13">
                  <c:v>9.2317097959486887</c:v>
                </c:pt>
                <c:pt idx="14">
                  <c:v>8.002765199015176</c:v>
                </c:pt>
                <c:pt idx="15">
                  <c:v>6.9374202879161198</c:v>
                </c:pt>
                <c:pt idx="16">
                  <c:v>6.0138963288730256</c:v>
                </c:pt>
                <c:pt idx="17">
                  <c:v>5.2133138188887758</c:v>
                </c:pt>
                <c:pt idx="18">
                  <c:v>4.5193065340569003</c:v>
                </c:pt>
                <c:pt idx="19">
                  <c:v>3.9176869565705181</c:v>
                </c:pt>
                <c:pt idx="20">
                  <c:v>3.3961562407905315</c:v>
                </c:pt>
                <c:pt idx="21">
                  <c:v>2.9440527892399677</c:v>
                </c:pt>
                <c:pt idx="22">
                  <c:v>2.5521342986900071</c:v>
                </c:pt>
                <c:pt idx="23">
                  <c:v>2.2123888207287958</c:v>
                </c:pt>
                <c:pt idx="24">
                  <c:v>1.9178709743441595</c:v>
                </c:pt>
                <c:pt idx="25">
                  <c:v>1.6625599622312994</c:v>
                </c:pt>
                <c:pt idx="26">
                  <c:v>1.4412364882678101</c:v>
                </c:pt>
                <c:pt idx="27">
                  <c:v>1.2493760599929264</c:v>
                </c:pt>
                <c:pt idx="28">
                  <c:v>1.0830564948848249</c:v>
                </c:pt>
                <c:pt idx="29">
                  <c:v>0.9388777395965503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A-4C87-B78F-1B94DCA9F013}"/>
            </c:ext>
          </c:extLst>
        </c:ser>
        <c:ser>
          <c:idx val="2"/>
          <c:order val="2"/>
          <c:tx>
            <c:strRef>
              <c:f>'PMC-Template'!$R$7</c:f>
              <c:strCache>
                <c:ptCount val="1"/>
                <c:pt idx="0">
                  <c:v>tsb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'PMC-Template'!$L$8:$L$37</c:f>
              <c:numCache>
                <c:formatCode>General</c:formatCode>
                <c:ptCount val="30"/>
                <c:pt idx="0">
                  <c:v>-4.3837514760824678</c:v>
                </c:pt>
                <c:pt idx="1">
                  <c:v>-2.6010971252245518</c:v>
                </c:pt>
                <c:pt idx="2">
                  <c:v>-7.6595930131328505</c:v>
                </c:pt>
                <c:pt idx="3">
                  <c:v>-5.3418992174775486</c:v>
                </c:pt>
                <c:pt idx="4">
                  <c:v>-9.9389094215475833</c:v>
                </c:pt>
                <c:pt idx="5">
                  <c:v>-14.895002376719304</c:v>
                </c:pt>
                <c:pt idx="6">
                  <c:v>-11.372026196761171</c:v>
                </c:pt>
                <c:pt idx="7">
                  <c:v>-8.3542724822620933</c:v>
                </c:pt>
                <c:pt idx="8">
                  <c:v>-5.7736323743353442</c:v>
                </c:pt>
                <c:pt idx="9">
                  <c:v>-3.5710838682792989</c:v>
                </c:pt>
                <c:pt idx="10">
                  <c:v>-1.6954816804893422</c:v>
                </c:pt>
                <c:pt idx="11">
                  <c:v>-0.1025082219328084</c:v>
                </c:pt>
                <c:pt idx="12">
                  <c:v>1.2462357689183641</c:v>
                </c:pt>
                <c:pt idx="13">
                  <c:v>2.384019525712727</c:v>
                </c:pt>
                <c:pt idx="14">
                  <c:v>3.3396656034034642</c:v>
                </c:pt>
                <c:pt idx="15">
                  <c:v>4.1381422484579664</c:v>
                </c:pt>
                <c:pt idx="16">
                  <c:v>4.8010769016425758</c:v>
                </c:pt>
                <c:pt idx="17">
                  <c:v>5.347201332611653</c:v>
                </c:pt>
                <c:pt idx="18">
                  <c:v>5.7927375078452936</c:v>
                </c:pt>
                <c:pt idx="19">
                  <c:v>6.1517320818579329</c:v>
                </c:pt>
                <c:pt idx="20">
                  <c:v>6.4363463512719079</c:v>
                </c:pt>
                <c:pt idx="21">
                  <c:v>6.6571076008437968</c:v>
                </c:pt>
                <c:pt idx="22">
                  <c:v>6.8231269812337967</c:v>
                </c:pt>
                <c:pt idx="23">
                  <c:v>6.9422883740838692</c:v>
                </c:pt>
                <c:pt idx="24">
                  <c:v>7.0214121068313897</c:v>
                </c:pt>
                <c:pt idx="25">
                  <c:v>7.0663968655060518</c:v>
                </c:pt>
                <c:pt idx="26">
                  <c:v>7.082342708027495</c:v>
                </c:pt>
                <c:pt idx="27">
                  <c:v>7.0736576941275224</c:v>
                </c:pt>
                <c:pt idx="28">
                  <c:v>7.0441503130647218</c:v>
                </c:pt>
                <c:pt idx="29">
                  <c:v>6.9971095999335375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A-4C87-B78F-1B94DCA9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77576"/>
        <c:axId val="485677904"/>
      </c:scatterChart>
      <c:valAx>
        <c:axId val="48567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904"/>
        <c:crosses val="autoZero"/>
        <c:crossBetween val="midCat"/>
      </c:valAx>
      <c:valAx>
        <c:axId val="485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'PMC-Template'!$P$7</c:f>
              <c:strCache>
                <c:ptCount val="1"/>
                <c:pt idx="0">
                  <c:v>ctl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'PMC-Template'!$M$8:$M$37</c:f>
              <c:numCache>
                <c:formatCode>General</c:formatCode>
                <c:ptCount val="30"/>
                <c:pt idx="0">
                  <c:v>11.411698800865404</c:v>
                </c:pt>
                <c:pt idx="1">
                  <c:v>11.143200775648422</c:v>
                </c:pt>
                <c:pt idx="2">
                  <c:v>12.292718856967404</c:v>
                </c:pt>
                <c:pt idx="3">
                  <c:v>12.003491915804798</c:v>
                </c:pt>
                <c:pt idx="4">
                  <c:v>13.132768797607881</c:v>
                </c:pt>
                <c:pt idx="5">
                  <c:v>12.82377689821412</c:v>
                </c:pt>
                <c:pt idx="6">
                  <c:v>12.522055057051215</c:v>
                </c:pt>
                <c:pt idx="7">
                  <c:v>12.227432221911052</c:v>
                </c:pt>
                <c:pt idx="8">
                  <c:v>11.939741365155472</c:v>
                </c:pt>
                <c:pt idx="9">
                  <c:v>11.658819389024922</c:v>
                </c:pt>
                <c:pt idx="10">
                  <c:v>11.384507033175042</c:v>
                </c:pt>
                <c:pt idx="11">
                  <c:v>11.11664878438876</c:v>
                </c:pt>
                <c:pt idx="12">
                  <c:v>10.855092788412701</c:v>
                </c:pt>
                <c:pt idx="13">
                  <c:v>10.599690763867953</c:v>
                </c:pt>
                <c:pt idx="14">
                  <c:v>10.350297918186344</c:v>
                </c:pt>
                <c:pt idx="15">
                  <c:v>10.106772865524622</c:v>
                </c:pt>
                <c:pt idx="16">
                  <c:v>9.868977546609953</c:v>
                </c:pt>
                <c:pt idx="17">
                  <c:v>9.6367771504713389</c:v>
                </c:pt>
                <c:pt idx="18">
                  <c:v>9.4100400380125464</c:v>
                </c:pt>
                <c:pt idx="19">
                  <c:v>9.1886376673832508</c:v>
                </c:pt>
                <c:pt idx="20">
                  <c:v>8.9724445211060573</c:v>
                </c:pt>
                <c:pt idx="21">
                  <c:v>8.7613380349181114</c:v>
                </c:pt>
                <c:pt idx="22">
                  <c:v>8.5551985282869385</c:v>
                </c:pt>
                <c:pt idx="23">
                  <c:v>8.3539091365611355</c:v>
                </c:pt>
                <c:pt idx="24">
                  <c:v>8.157355744717437</c:v>
                </c:pt>
                <c:pt idx="25">
                  <c:v>7.9654269226666017</c:v>
                </c:pt>
                <c:pt idx="26">
                  <c:v>7.7780138620814441</c:v>
                </c:pt>
                <c:pt idx="27">
                  <c:v>7.595010314711196</c:v>
                </c:pt>
                <c:pt idx="28">
                  <c:v>7.4163125321472263</c:v>
                </c:pt>
                <c:pt idx="29">
                  <c:v>7.241819207005971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9-4A65-B3A7-C2AD64D982AC}"/>
            </c:ext>
          </c:extLst>
        </c:ser>
        <c:ser>
          <c:idx val="1"/>
          <c:order val="1"/>
          <c:tx>
            <c:strRef>
              <c:f>'PMC-Template'!$Q$7</c:f>
              <c:strCache>
                <c:ptCount val="1"/>
                <c:pt idx="0">
                  <c:v>atl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'PMC-Template'!$N$8:$N$37</c:f>
              <c:numCache>
                <c:formatCode>General</c:formatCode>
                <c:ptCount val="30"/>
                <c:pt idx="0">
                  <c:v>17.987326014989105</c:v>
                </c:pt>
                <c:pt idx="1">
                  <c:v>15.592815397995558</c:v>
                </c:pt>
                <c:pt idx="2">
                  <c:v>21.504393078395786</c:v>
                </c:pt>
                <c:pt idx="3">
                  <c:v>18.641683107202081</c:v>
                </c:pt>
                <c:pt idx="4">
                  <c:v>24.147389114768885</c:v>
                </c:pt>
                <c:pt idx="5">
                  <c:v>20.932837960261246</c:v>
                </c:pt>
                <c:pt idx="6">
                  <c:v>18.146214606802143</c:v>
                </c:pt>
                <c:pt idx="7">
                  <c:v>15.73055240676071</c:v>
                </c:pt>
                <c:pt idx="8">
                  <c:v>13.636468232282889</c:v>
                </c:pt>
                <c:pt idx="9">
                  <c:v>11.821152941211462</c:v>
                </c:pt>
                <c:pt idx="10">
                  <c:v>10.247496234303075</c:v>
                </c:pt>
                <c:pt idx="11">
                  <c:v>8.8833280132905443</c:v>
                </c:pt>
                <c:pt idx="12">
                  <c:v>7.7007607309532604</c:v>
                </c:pt>
                <c:pt idx="13">
                  <c:v>6.6756192889274359</c:v>
                </c:pt>
                <c:pt idx="14">
                  <c:v>5.7869468287172161</c:v>
                </c:pt>
                <c:pt idx="15">
                  <c:v>5.0165763128443546</c:v>
                </c:pt>
                <c:pt idx="16">
                  <c:v>4.3487591380150237</c:v>
                </c:pt>
                <c:pt idx="17">
                  <c:v>3.7698431880818739</c:v>
                </c:pt>
                <c:pt idx="18">
                  <c:v>3.2679937452719439</c:v>
                </c:pt>
                <c:pt idx="19">
                  <c:v>2.8329515542980728</c:v>
                </c:pt>
                <c:pt idx="20">
                  <c:v>2.455823093483926</c:v>
                </c:pt>
                <c:pt idx="21">
                  <c:v>2.1288987654373397</c:v>
                </c:pt>
                <c:pt idx="22">
                  <c:v>1.8454952905630755</c:v>
                </c:pt>
                <c:pt idx="23">
                  <c:v>1.59981908148217</c:v>
                </c:pt>
                <c:pt idx="24">
                  <c:v>1.3868478053355282</c:v>
                </c:pt>
                <c:pt idx="25">
                  <c:v>1.2022277127624115</c:v>
                </c:pt>
                <c:pt idx="26">
                  <c:v>1.0421846346609438</c:v>
                </c:pt>
                <c:pt idx="27">
                  <c:v>0.90344682724678926</c:v>
                </c:pt>
                <c:pt idx="28">
                  <c:v>0.78317808813966183</c:v>
                </c:pt>
                <c:pt idx="29">
                  <c:v>0.6789197761768726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9-4A65-B3A7-C2AD64D982AC}"/>
            </c:ext>
          </c:extLst>
        </c:ser>
        <c:ser>
          <c:idx val="2"/>
          <c:order val="2"/>
          <c:tx>
            <c:strRef>
              <c:f>'PMC-Template'!$R$7</c:f>
              <c:strCache>
                <c:ptCount val="1"/>
                <c:pt idx="0">
                  <c:v>tsb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'PMC-Template'!$A$8:$A$37</c:f>
              <c:numCache>
                <c:formatCode>m/d/yyyy</c:formatCode>
                <c:ptCount val="3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</c:numCache>
            </c:numRef>
          </c:xVal>
          <c:yVal>
            <c:numRef>
              <c:f>'PMC-Template'!$O$8:$O$37</c:f>
              <c:numCache>
                <c:formatCode>General</c:formatCode>
                <c:ptCount val="30"/>
                <c:pt idx="0">
                  <c:v>-6.5756272141237009</c:v>
                </c:pt>
                <c:pt idx="1">
                  <c:v>-4.449614622347136</c:v>
                </c:pt>
                <c:pt idx="2">
                  <c:v>-9.2116742214283818</c:v>
                </c:pt>
                <c:pt idx="3">
                  <c:v>-6.6381911913972829</c:v>
                </c:pt>
                <c:pt idx="4">
                  <c:v>-11.014620317161004</c:v>
                </c:pt>
                <c:pt idx="5">
                  <c:v>-8.1090610620471253</c:v>
                </c:pt>
                <c:pt idx="6">
                  <c:v>-5.624159549750928</c:v>
                </c:pt>
                <c:pt idx="7">
                  <c:v>-3.5031201848496583</c:v>
                </c:pt>
                <c:pt idx="8">
                  <c:v>-1.6967268671274169</c:v>
                </c:pt>
                <c:pt idx="9">
                  <c:v>-0.16233355218654033</c:v>
                </c:pt>
                <c:pt idx="10">
                  <c:v>1.1370107988719678</c:v>
                </c:pt>
                <c:pt idx="11">
                  <c:v>2.2333207710982155</c:v>
                </c:pt>
                <c:pt idx="12">
                  <c:v>3.1543320574594409</c:v>
                </c:pt>
                <c:pt idx="13">
                  <c:v>3.9240714749405168</c:v>
                </c:pt>
                <c:pt idx="14">
                  <c:v>4.563351089469128</c:v>
                </c:pt>
                <c:pt idx="15">
                  <c:v>5.0901965526802675</c:v>
                </c:pt>
                <c:pt idx="16">
                  <c:v>5.5202184085949293</c:v>
                </c:pt>
                <c:pt idx="17">
                  <c:v>5.8669339623894654</c:v>
                </c:pt>
                <c:pt idx="18">
                  <c:v>6.1420462927406021</c:v>
                </c:pt>
                <c:pt idx="19">
                  <c:v>6.3556861130851781</c:v>
                </c:pt>
                <c:pt idx="20">
                  <c:v>6.5166214276221313</c:v>
                </c:pt>
                <c:pt idx="21">
                  <c:v>6.6324392694807717</c:v>
                </c:pt>
                <c:pt idx="22">
                  <c:v>6.709703237723863</c:v>
                </c:pt>
                <c:pt idx="23">
                  <c:v>6.7540900550789651</c:v>
                </c:pt>
                <c:pt idx="24">
                  <c:v>6.7705079393819085</c:v>
                </c:pt>
                <c:pt idx="25">
                  <c:v>6.7631992099041902</c:v>
                </c:pt>
                <c:pt idx="26">
                  <c:v>6.7358292274205001</c:v>
                </c:pt>
                <c:pt idx="27">
                  <c:v>6.691563487464407</c:v>
                </c:pt>
                <c:pt idx="28">
                  <c:v>6.6331344440075641</c:v>
                </c:pt>
                <c:pt idx="29">
                  <c:v>6.5628994308290984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9-4A65-B3A7-C2AD64D9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77576"/>
        <c:axId val="485677904"/>
      </c:scatterChart>
      <c:valAx>
        <c:axId val="48567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904"/>
        <c:crosses val="autoZero"/>
        <c:crossBetween val="midCat"/>
      </c:valAx>
      <c:valAx>
        <c:axId val="485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123824</xdr:rowOff>
    </xdr:from>
    <xdr:to>
      <xdr:col>18</xdr:col>
      <xdr:colOff>219075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98A47-570F-4D07-A945-63BE1EFFC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133350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003A3-1375-43E9-AF51-983B9AE3E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133350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07752-9AF8-4FA3-ADDD-9380D57A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133350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A2D6B-747F-4E33-8151-2FD27A725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48B8-B40E-4810-B706-B97087572145}">
  <dimension ref="A1:R39"/>
  <sheetViews>
    <sheetView workbookViewId="0">
      <selection activeCell="O12" sqref="O12"/>
    </sheetView>
  </sheetViews>
  <sheetFormatPr defaultRowHeight="15" x14ac:dyDescent="0.25"/>
  <cols>
    <col min="1" max="1" width="9.7109375" bestFit="1" customWidth="1"/>
  </cols>
  <sheetData>
    <row r="1" spans="1:18" x14ac:dyDescent="0.25">
      <c r="B1" t="s">
        <v>1</v>
      </c>
      <c r="C1" t="s">
        <v>2</v>
      </c>
    </row>
    <row r="2" spans="1:18" x14ac:dyDescent="0.25">
      <c r="A2" t="s">
        <v>4</v>
      </c>
      <c r="B2">
        <v>5</v>
      </c>
      <c r="C2">
        <v>0</v>
      </c>
    </row>
    <row r="3" spans="1:18" x14ac:dyDescent="0.25">
      <c r="A3" t="s">
        <v>5</v>
      </c>
      <c r="B3">
        <v>10</v>
      </c>
      <c r="C3">
        <v>10</v>
      </c>
    </row>
    <row r="4" spans="1:18" x14ac:dyDescent="0.25">
      <c r="A4" t="s">
        <v>6</v>
      </c>
      <c r="B4">
        <v>10</v>
      </c>
      <c r="C4">
        <v>10</v>
      </c>
    </row>
    <row r="5" spans="1:18" x14ac:dyDescent="0.25">
      <c r="A5" t="s">
        <v>7</v>
      </c>
      <c r="B5">
        <v>42</v>
      </c>
      <c r="C5">
        <v>7</v>
      </c>
    </row>
    <row r="6" spans="1:18" x14ac:dyDescent="0.25">
      <c r="G6" s="2" t="s">
        <v>10</v>
      </c>
      <c r="H6" s="2"/>
      <c r="I6" s="2"/>
      <c r="J6" s="2" t="s">
        <v>11</v>
      </c>
      <c r="K6" s="2"/>
      <c r="L6" s="2"/>
      <c r="M6" s="2" t="s">
        <v>12</v>
      </c>
      <c r="N6" s="2"/>
      <c r="O6" s="2"/>
      <c r="P6" s="2" t="s">
        <v>9</v>
      </c>
      <c r="Q6" s="2"/>
      <c r="R6" s="2"/>
    </row>
    <row r="7" spans="1:18" x14ac:dyDescent="0.25">
      <c r="A7" t="s">
        <v>0</v>
      </c>
      <c r="B7" t="s">
        <v>8</v>
      </c>
      <c r="C7" t="s">
        <v>4</v>
      </c>
      <c r="D7" t="s">
        <v>5</v>
      </c>
      <c r="E7" t="s">
        <v>6</v>
      </c>
      <c r="F7" t="s">
        <v>9</v>
      </c>
      <c r="G7" t="s">
        <v>1</v>
      </c>
      <c r="H7" t="s">
        <v>2</v>
      </c>
      <c r="I7" t="s">
        <v>3</v>
      </c>
      <c r="J7" t="s">
        <v>1</v>
      </c>
      <c r="K7" t="s">
        <v>2</v>
      </c>
      <c r="L7" t="s">
        <v>3</v>
      </c>
      <c r="M7" t="s">
        <v>1</v>
      </c>
      <c r="N7" t="s">
        <v>2</v>
      </c>
      <c r="O7" t="s">
        <v>3</v>
      </c>
      <c r="P7" t="s">
        <v>1</v>
      </c>
      <c r="Q7" t="s">
        <v>2</v>
      </c>
      <c r="R7" t="s">
        <v>3</v>
      </c>
    </row>
    <row r="8" spans="1:18" x14ac:dyDescent="0.25">
      <c r="A8" s="1">
        <v>43878</v>
      </c>
      <c r="B8" t="s">
        <v>13</v>
      </c>
      <c r="D8">
        <v>50</v>
      </c>
      <c r="E8">
        <v>70</v>
      </c>
      <c r="F8">
        <f>SUM(C8:E8)</f>
        <v>120</v>
      </c>
      <c r="G8">
        <f>B2*EXP(-1/$B$5)+C8*(1-EXP(-1/$B$5))</f>
        <v>4.8823584332612162</v>
      </c>
      <c r="H8">
        <f>C2*EXP(-1/$C$5)+C8*(1-EXP(-1/$C$5))</f>
        <v>0</v>
      </c>
      <c r="I8">
        <f>G8-H8</f>
        <v>4.8823584332612162</v>
      </c>
      <c r="J8">
        <f>B3*EXP(-1/$B$5)+D8*(1-EXP(-1/$B$5))</f>
        <v>10.941132533910269</v>
      </c>
      <c r="K8">
        <f>C3*EXP(-1/$C$5)+D8*(1-EXP(-1/$C$5))</f>
        <v>15.324884009992736</v>
      </c>
      <c r="L8">
        <f>J8-K8</f>
        <v>-4.3837514760824678</v>
      </c>
      <c r="M8">
        <f>B4*EXP(-1/$B$5)+E8*(1-EXP(-1/$B$5))</f>
        <v>11.411698800865404</v>
      </c>
      <c r="N8">
        <f>C4*EXP(-1/$C$5)+E8*(1-EXP(-1/$C$5))</f>
        <v>17.987326014989105</v>
      </c>
      <c r="O8">
        <f>M8-N8</f>
        <v>-6.5756272141237009</v>
      </c>
      <c r="P8">
        <f>SUM(B2:B4)*EXP(-1/$B$5)+F8*(1-EXP(-1/$B$5))</f>
        <v>27.235189768036889</v>
      </c>
      <c r="Q8">
        <f>SUM(C2:C4)*EXP(-1/$C$5)+F8*(1-EXP(-1/$C$5))</f>
        <v>33.312210024981837</v>
      </c>
      <c r="R8">
        <f>P8-Q8</f>
        <v>-6.0770202569449481</v>
      </c>
    </row>
    <row r="9" spans="1:18" x14ac:dyDescent="0.25">
      <c r="A9" s="1">
        <v>43879</v>
      </c>
      <c r="B9" t="s">
        <v>4</v>
      </c>
      <c r="C9">
        <v>40</v>
      </c>
      <c r="F9">
        <f t="shared" ref="F9:F39" si="0">SUM(C9:E9)</f>
        <v>40</v>
      </c>
      <c r="G9">
        <f>G8*EXP(-1/$B$5)+C9*(1-EXP(-1/$B$5))</f>
        <v>5.7086173080776534</v>
      </c>
      <c r="H9">
        <f>H8*EXP(-1/$C$5)+C9*(1-EXP(-1/$C$5))</f>
        <v>5.3248840099927364</v>
      </c>
      <c r="I9">
        <f>G9-H9</f>
        <v>0.38373329808491707</v>
      </c>
      <c r="J9">
        <f>J8*EXP(-1/$B$5)+D9*(1-EXP(-1/$B$5))</f>
        <v>10.683706139273092</v>
      </c>
      <c r="K9">
        <f>K8*EXP(-1/$C$5)+D9*(1-EXP(-1/$C$5))</f>
        <v>13.284803264497643</v>
      </c>
      <c r="L9">
        <f>J9-K9</f>
        <v>-2.6010971252245518</v>
      </c>
      <c r="M9">
        <f>M8*EXP(-1/$B$5)+E9*(1-EXP(-1/$B$5))</f>
        <v>11.143200775648422</v>
      </c>
      <c r="N9">
        <f>N8*EXP(-1/$C$5)+E9*(1-EXP(-1/$C$5))</f>
        <v>15.592815397995558</v>
      </c>
      <c r="O9">
        <f>M9-N9</f>
        <v>-4.449614622347136</v>
      </c>
      <c r="P9">
        <f>P8*EXP(-1/$B$5)+F9*(1-EXP(-1/$B$5))</f>
        <v>27.535524222999168</v>
      </c>
      <c r="Q9">
        <f>Q8*EXP(-1/$C$5)+F9*(1-EXP(-1/$C$5))</f>
        <v>34.202502672485934</v>
      </c>
      <c r="R9">
        <f>P9-Q9</f>
        <v>-6.6669784494867663</v>
      </c>
    </row>
    <row r="10" spans="1:18" x14ac:dyDescent="0.25">
      <c r="A10" s="1">
        <v>43880</v>
      </c>
      <c r="B10" t="s">
        <v>13</v>
      </c>
      <c r="D10">
        <v>60</v>
      </c>
      <c r="E10">
        <v>60</v>
      </c>
      <c r="F10">
        <f t="shared" si="0"/>
        <v>120</v>
      </c>
      <c r="G10">
        <f t="shared" ref="G10:G39" si="1">G9*EXP(-1/$B$5)+C10*(1-EXP(-1/$B$5))</f>
        <v>5.5743031712707749</v>
      </c>
      <c r="H10">
        <f t="shared" ref="H10:H39" si="2">H9*EXP(-1/$C$5)+C10*(1-EXP(-1/$C$5))</f>
        <v>4.6160242669958285</v>
      </c>
      <c r="I10">
        <f t="shared" ref="I10:I39" si="3">G10-H10</f>
        <v>0.95827890427494644</v>
      </c>
      <c r="J10">
        <f t="shared" ref="J10:J39" si="4">J9*EXP(-1/$B$5)+D10*(1-EXP(-1/$B$5))</f>
        <v>11.844035354378326</v>
      </c>
      <c r="K10">
        <f t="shared" ref="K10:K39" si="5">K9*EXP(-1/$C$5)+D10*(1-EXP(-1/$C$5))</f>
        <v>19.503628367511176</v>
      </c>
      <c r="L10">
        <f t="shared" ref="L10:L39" si="6">J10-K10</f>
        <v>-7.6595930131328505</v>
      </c>
      <c r="M10">
        <f t="shared" ref="M10:M39" si="7">M9*EXP(-1/$B$5)+E10*(1-EXP(-1/$B$5))</f>
        <v>12.292718856967404</v>
      </c>
      <c r="N10">
        <f t="shared" ref="N10:N39" si="8">N9*EXP(-1/$C$5)+E10*(1-EXP(-1/$C$5))</f>
        <v>21.504393078395786</v>
      </c>
      <c r="O10">
        <f t="shared" ref="O10:O39" si="9">M10-N10</f>
        <v>-9.2116742214283818</v>
      </c>
      <c r="P10">
        <f t="shared" ref="P10:P39" si="10">P9*EXP(-1/$B$5)+F10*(1-EXP(-1/$B$5))</f>
        <v>29.711057382616506</v>
      </c>
      <c r="Q10">
        <f t="shared" ref="Q10:Q39" si="11">Q9*EXP(-1/$C$5)+F10*(1-EXP(-1/$C$5))</f>
        <v>45.624045712902785</v>
      </c>
      <c r="R10">
        <f t="shared" ref="R10:R39" si="12">P10-Q10</f>
        <v>-15.912988330286279</v>
      </c>
    </row>
    <row r="11" spans="1:18" x14ac:dyDescent="0.25">
      <c r="A11" s="1">
        <v>43881</v>
      </c>
      <c r="B11" t="s">
        <v>4</v>
      </c>
      <c r="C11">
        <v>50</v>
      </c>
      <c r="F11">
        <f t="shared" si="0"/>
        <v>50</v>
      </c>
      <c r="G11">
        <f t="shared" si="1"/>
        <v>6.6195648869495587</v>
      </c>
      <c r="H11">
        <f t="shared" si="2"/>
        <v>10.657634434260135</v>
      </c>
      <c r="I11">
        <f t="shared" si="3"/>
        <v>-4.0380695473105765</v>
      </c>
      <c r="J11">
        <f t="shared" si="4"/>
        <v>11.565365179258604</v>
      </c>
      <c r="K11">
        <f t="shared" si="5"/>
        <v>16.907264396736153</v>
      </c>
      <c r="L11">
        <f t="shared" si="6"/>
        <v>-5.3418992174775486</v>
      </c>
      <c r="M11">
        <f t="shared" si="7"/>
        <v>12.003491915804798</v>
      </c>
      <c r="N11">
        <f t="shared" si="8"/>
        <v>18.641683107202081</v>
      </c>
      <c r="O11">
        <f t="shared" si="9"/>
        <v>-6.6381911913972829</v>
      </c>
      <c r="P11">
        <f t="shared" si="10"/>
        <v>30.188421982012958</v>
      </c>
      <c r="Q11">
        <f t="shared" si="11"/>
        <v>46.206581938198362</v>
      </c>
      <c r="R11">
        <f t="shared" si="12"/>
        <v>-16.018159956185404</v>
      </c>
    </row>
    <row r="12" spans="1:18" x14ac:dyDescent="0.25">
      <c r="A12" s="1">
        <v>43882</v>
      </c>
      <c r="B12" t="s">
        <v>13</v>
      </c>
      <c r="D12">
        <v>60</v>
      </c>
      <c r="E12">
        <v>60</v>
      </c>
      <c r="F12">
        <f t="shared" si="0"/>
        <v>120</v>
      </c>
      <c r="G12">
        <f t="shared" si="1"/>
        <v>6.4638176900636015</v>
      </c>
      <c r="H12">
        <f t="shared" si="2"/>
        <v>9.2388677546766402</v>
      </c>
      <c r="I12">
        <f t="shared" si="3"/>
        <v>-2.7750500646130387</v>
      </c>
      <c r="J12">
        <f t="shared" si="4"/>
        <v>12.704950444205176</v>
      </c>
      <c r="K12">
        <f t="shared" si="5"/>
        <v>22.643859865752759</v>
      </c>
      <c r="L12">
        <f t="shared" si="6"/>
        <v>-9.9389094215475833</v>
      </c>
      <c r="M12">
        <f t="shared" si="7"/>
        <v>13.132768797607881</v>
      </c>
      <c r="N12">
        <f t="shared" si="8"/>
        <v>24.147389114768885</v>
      </c>
      <c r="O12">
        <f t="shared" si="9"/>
        <v>-11.014620317161004</v>
      </c>
      <c r="P12">
        <f t="shared" si="10"/>
        <v>32.301536931876662</v>
      </c>
      <c r="Q12">
        <f t="shared" si="11"/>
        <v>56.030116735198277</v>
      </c>
      <c r="R12">
        <f t="shared" si="12"/>
        <v>-23.728579803321615</v>
      </c>
    </row>
    <row r="13" spans="1:18" x14ac:dyDescent="0.25">
      <c r="A13" s="1">
        <v>43883</v>
      </c>
      <c r="B13" t="s">
        <v>5</v>
      </c>
      <c r="D13">
        <v>70</v>
      </c>
      <c r="F13">
        <f t="shared" si="0"/>
        <v>70</v>
      </c>
      <c r="G13">
        <f t="shared" si="1"/>
        <v>6.3117349620290124</v>
      </c>
      <c r="H13">
        <f t="shared" si="2"/>
        <v>8.0089702752437617</v>
      </c>
      <c r="I13">
        <f t="shared" si="3"/>
        <v>-1.6972353132147493</v>
      </c>
      <c r="J13">
        <f t="shared" si="4"/>
        <v>14.053006323429166</v>
      </c>
      <c r="K13">
        <f t="shared" si="5"/>
        <v>28.94800870014847</v>
      </c>
      <c r="L13">
        <f t="shared" si="6"/>
        <v>-14.895002376719304</v>
      </c>
      <c r="M13">
        <f t="shared" si="7"/>
        <v>12.82377689821412</v>
      </c>
      <c r="N13">
        <f t="shared" si="8"/>
        <v>20.932837960261246</v>
      </c>
      <c r="O13">
        <f t="shared" si="9"/>
        <v>-8.1090610620471253</v>
      </c>
      <c r="P13">
        <f t="shared" si="10"/>
        <v>33.188518183672301</v>
      </c>
      <c r="Q13">
        <f t="shared" si="11"/>
        <v>57.889816935653471</v>
      </c>
      <c r="R13">
        <f t="shared" si="12"/>
        <v>-24.70129875198117</v>
      </c>
    </row>
    <row r="14" spans="1:18" x14ac:dyDescent="0.25">
      <c r="A14" s="1">
        <v>43884</v>
      </c>
      <c r="F14">
        <f t="shared" si="0"/>
        <v>0</v>
      </c>
      <c r="G14">
        <f t="shared" si="1"/>
        <v>6.1632304840744023</v>
      </c>
      <c r="H14">
        <f t="shared" si="2"/>
        <v>6.9427993313649461</v>
      </c>
      <c r="I14">
        <f t="shared" si="3"/>
        <v>-0.77956884729054376</v>
      </c>
      <c r="J14">
        <f t="shared" si="4"/>
        <v>13.722362787173518</v>
      </c>
      <c r="K14">
        <f t="shared" si="5"/>
        <v>25.094388983934689</v>
      </c>
      <c r="L14">
        <f t="shared" si="6"/>
        <v>-11.372026196761171</v>
      </c>
      <c r="M14">
        <f t="shared" si="7"/>
        <v>12.522055057051215</v>
      </c>
      <c r="N14">
        <f t="shared" si="8"/>
        <v>18.146214606802143</v>
      </c>
      <c r="O14">
        <f t="shared" si="9"/>
        <v>-5.624159549750928</v>
      </c>
      <c r="P14">
        <f t="shared" si="10"/>
        <v>32.407648328299139</v>
      </c>
      <c r="Q14">
        <f t="shared" si="11"/>
        <v>50.183402922101777</v>
      </c>
      <c r="R14">
        <f t="shared" si="12"/>
        <v>-17.775754593802638</v>
      </c>
    </row>
    <row r="15" spans="1:18" x14ac:dyDescent="0.25">
      <c r="A15" s="1">
        <v>43885</v>
      </c>
      <c r="F15">
        <f t="shared" si="0"/>
        <v>0</v>
      </c>
      <c r="G15">
        <f t="shared" si="1"/>
        <v>6.0182200660106533</v>
      </c>
      <c r="H15">
        <f t="shared" si="2"/>
        <v>6.0185593027606092</v>
      </c>
      <c r="I15">
        <f t="shared" si="3"/>
        <v>-3.3923674995595121E-4</v>
      </c>
      <c r="J15">
        <f t="shared" si="4"/>
        <v>13.399498735645302</v>
      </c>
      <c r="K15">
        <f t="shared" si="5"/>
        <v>21.753771217907396</v>
      </c>
      <c r="L15">
        <f t="shared" si="6"/>
        <v>-8.3542724822620933</v>
      </c>
      <c r="M15">
        <f t="shared" si="7"/>
        <v>12.227432221911052</v>
      </c>
      <c r="N15">
        <f t="shared" si="8"/>
        <v>15.73055240676071</v>
      </c>
      <c r="O15">
        <f t="shared" si="9"/>
        <v>-3.5031201848496583</v>
      </c>
      <c r="P15">
        <f t="shared" si="10"/>
        <v>31.645151023567013</v>
      </c>
      <c r="Q15">
        <f t="shared" si="11"/>
        <v>43.502882927428715</v>
      </c>
      <c r="R15">
        <f t="shared" si="12"/>
        <v>-11.857731903861701</v>
      </c>
    </row>
    <row r="16" spans="1:18" x14ac:dyDescent="0.25">
      <c r="A16" s="1">
        <v>43886</v>
      </c>
      <c r="F16">
        <f t="shared" si="0"/>
        <v>0</v>
      </c>
      <c r="G16">
        <f t="shared" si="1"/>
        <v>5.8766214985017973</v>
      </c>
      <c r="H16">
        <f t="shared" si="2"/>
        <v>5.2173560478990346</v>
      </c>
      <c r="I16">
        <f t="shared" si="3"/>
        <v>0.65926545060276265</v>
      </c>
      <c r="J16">
        <f t="shared" si="4"/>
        <v>13.084231130690169</v>
      </c>
      <c r="K16">
        <f t="shared" si="5"/>
        <v>18.857863505025513</v>
      </c>
      <c r="L16">
        <f t="shared" si="6"/>
        <v>-5.7736323743353442</v>
      </c>
      <c r="M16">
        <f t="shared" si="7"/>
        <v>11.939741365155472</v>
      </c>
      <c r="N16">
        <f t="shared" si="8"/>
        <v>13.636468232282889</v>
      </c>
      <c r="O16">
        <f t="shared" si="9"/>
        <v>-1.6967268671274169</v>
      </c>
      <c r="P16">
        <f t="shared" si="10"/>
        <v>30.900593994347442</v>
      </c>
      <c r="Q16">
        <f t="shared" si="11"/>
        <v>37.711687785207438</v>
      </c>
      <c r="R16">
        <f t="shared" si="12"/>
        <v>-6.8110937908599958</v>
      </c>
    </row>
    <row r="17" spans="1:18" x14ac:dyDescent="0.25">
      <c r="A17" s="1">
        <v>43887</v>
      </c>
      <c r="F17">
        <f t="shared" si="0"/>
        <v>0</v>
      </c>
      <c r="G17">
        <f t="shared" si="1"/>
        <v>5.738354506458883</v>
      </c>
      <c r="H17">
        <f t="shared" si="2"/>
        <v>4.5228106530516232</v>
      </c>
      <c r="I17">
        <f t="shared" si="3"/>
        <v>1.2155438534072598</v>
      </c>
      <c r="J17">
        <f t="shared" si="4"/>
        <v>12.776381240732817</v>
      </c>
      <c r="K17">
        <f t="shared" si="5"/>
        <v>16.347465109012116</v>
      </c>
      <c r="L17">
        <f t="shared" si="6"/>
        <v>-3.5710838682792989</v>
      </c>
      <c r="M17">
        <f t="shared" si="7"/>
        <v>11.658819389024922</v>
      </c>
      <c r="N17">
        <f t="shared" si="8"/>
        <v>11.821152941211462</v>
      </c>
      <c r="O17">
        <f t="shared" si="9"/>
        <v>-0.16233355218654033</v>
      </c>
      <c r="P17">
        <f t="shared" si="10"/>
        <v>30.173555136216624</v>
      </c>
      <c r="Q17">
        <f t="shared" si="11"/>
        <v>32.6914287032752</v>
      </c>
      <c r="R17">
        <f t="shared" si="12"/>
        <v>-2.5178735670585759</v>
      </c>
    </row>
    <row r="18" spans="1:18" x14ac:dyDescent="0.25">
      <c r="A18" s="1">
        <v>43888</v>
      </c>
      <c r="F18">
        <f t="shared" si="0"/>
        <v>0</v>
      </c>
      <c r="G18">
        <f t="shared" si="1"/>
        <v>5.6033407035304066</v>
      </c>
      <c r="H18">
        <f t="shared" si="2"/>
        <v>3.9207245998851383</v>
      </c>
      <c r="I18">
        <f t="shared" si="3"/>
        <v>1.6826161036452683</v>
      </c>
      <c r="J18">
        <f t="shared" si="4"/>
        <v>12.475774539450455</v>
      </c>
      <c r="K18">
        <f t="shared" si="5"/>
        <v>14.171256219939798</v>
      </c>
      <c r="L18">
        <f t="shared" si="6"/>
        <v>-1.6954816804893422</v>
      </c>
      <c r="M18">
        <f t="shared" si="7"/>
        <v>11.384507033175042</v>
      </c>
      <c r="N18">
        <f t="shared" si="8"/>
        <v>10.247496234303075</v>
      </c>
      <c r="O18">
        <f t="shared" si="9"/>
        <v>1.1370107988719678</v>
      </c>
      <c r="P18">
        <f t="shared" si="10"/>
        <v>29.463622276155906</v>
      </c>
      <c r="Q18">
        <f t="shared" si="11"/>
        <v>28.339477054128007</v>
      </c>
      <c r="R18">
        <f t="shared" si="12"/>
        <v>1.1241452220278987</v>
      </c>
    </row>
    <row r="19" spans="1:18" x14ac:dyDescent="0.25">
      <c r="A19" s="1">
        <v>43889</v>
      </c>
      <c r="F19">
        <f t="shared" si="0"/>
        <v>0</v>
      </c>
      <c r="G19">
        <f t="shared" si="1"/>
        <v>5.4715035476635032</v>
      </c>
      <c r="H19">
        <f t="shared" si="2"/>
        <v>3.3987895066473</v>
      </c>
      <c r="I19">
        <f t="shared" si="3"/>
        <v>2.0727140410162033</v>
      </c>
      <c r="J19">
        <f t="shared" si="4"/>
        <v>12.1822406068303</v>
      </c>
      <c r="K19">
        <f t="shared" si="5"/>
        <v>12.284748828763108</v>
      </c>
      <c r="L19">
        <f t="shared" si="6"/>
        <v>-0.1025082219328084</v>
      </c>
      <c r="M19">
        <f t="shared" si="7"/>
        <v>11.11664878438876</v>
      </c>
      <c r="N19">
        <f t="shared" si="8"/>
        <v>8.8833280132905443</v>
      </c>
      <c r="O19">
        <f t="shared" si="9"/>
        <v>2.2333207710982155</v>
      </c>
      <c r="P19">
        <f t="shared" si="10"/>
        <v>28.770392938882566</v>
      </c>
      <c r="Q19">
        <f t="shared" si="11"/>
        <v>24.566866348700952</v>
      </c>
      <c r="R19">
        <f t="shared" si="12"/>
        <v>4.2035265901816139</v>
      </c>
    </row>
    <row r="20" spans="1:18" x14ac:dyDescent="0.25">
      <c r="A20" s="1">
        <v>43890</v>
      </c>
      <c r="F20">
        <f t="shared" si="0"/>
        <v>0</v>
      </c>
      <c r="G20">
        <f t="shared" si="1"/>
        <v>5.3427682977107134</v>
      </c>
      <c r="H20">
        <f t="shared" si="2"/>
        <v>2.9463355092153671</v>
      </c>
      <c r="I20">
        <f t="shared" si="3"/>
        <v>2.3964327884953462</v>
      </c>
      <c r="J20">
        <f t="shared" si="4"/>
        <v>11.89561303255503</v>
      </c>
      <c r="K20">
        <f t="shared" si="5"/>
        <v>10.649377263636666</v>
      </c>
      <c r="L20">
        <f t="shared" si="6"/>
        <v>1.2462357689183641</v>
      </c>
      <c r="M20">
        <f t="shared" si="7"/>
        <v>10.855092788412701</v>
      </c>
      <c r="N20">
        <f t="shared" si="8"/>
        <v>7.7007607309532604</v>
      </c>
      <c r="O20">
        <f t="shared" si="9"/>
        <v>3.1543320574594409</v>
      </c>
      <c r="P20">
        <f t="shared" si="10"/>
        <v>28.093474118678447</v>
      </c>
      <c r="Q20">
        <f t="shared" si="11"/>
        <v>21.296473503805295</v>
      </c>
      <c r="R20">
        <f t="shared" si="12"/>
        <v>6.7970006148731521</v>
      </c>
    </row>
    <row r="21" spans="1:18" x14ac:dyDescent="0.25">
      <c r="A21" s="1">
        <v>43891</v>
      </c>
      <c r="F21">
        <f t="shared" si="0"/>
        <v>0</v>
      </c>
      <c r="G21">
        <f t="shared" si="1"/>
        <v>5.2170619710577153</v>
      </c>
      <c r="H21">
        <f t="shared" si="2"/>
        <v>2.5541131381879993</v>
      </c>
      <c r="I21">
        <f t="shared" si="3"/>
        <v>2.662948832869716</v>
      </c>
      <c r="J21">
        <f t="shared" si="4"/>
        <v>11.615729321661416</v>
      </c>
      <c r="K21">
        <f t="shared" si="5"/>
        <v>9.2317097959486887</v>
      </c>
      <c r="L21">
        <f t="shared" si="6"/>
        <v>2.384019525712727</v>
      </c>
      <c r="M21">
        <f t="shared" si="7"/>
        <v>10.599690763867953</v>
      </c>
      <c r="N21">
        <f t="shared" si="8"/>
        <v>6.6756192889274359</v>
      </c>
      <c r="O21">
        <f t="shared" si="9"/>
        <v>3.9240714749405168</v>
      </c>
      <c r="P21">
        <f t="shared" si="10"/>
        <v>27.432482056587087</v>
      </c>
      <c r="Q21">
        <f t="shared" si="11"/>
        <v>18.461442223064125</v>
      </c>
      <c r="R21">
        <f t="shared" si="12"/>
        <v>8.971039833522962</v>
      </c>
    </row>
    <row r="22" spans="1:18" x14ac:dyDescent="0.25">
      <c r="A22" s="1">
        <v>43892</v>
      </c>
      <c r="F22">
        <f t="shared" si="0"/>
        <v>0</v>
      </c>
      <c r="G22">
        <f t="shared" si="1"/>
        <v>5.094313302248004</v>
      </c>
      <c r="H22">
        <f t="shared" si="2"/>
        <v>2.2141042329567582</v>
      </c>
      <c r="I22">
        <f t="shared" si="3"/>
        <v>2.8802090692912459</v>
      </c>
      <c r="J22">
        <f t="shared" si="4"/>
        <v>11.34243080241864</v>
      </c>
      <c r="K22">
        <f t="shared" si="5"/>
        <v>8.002765199015176</v>
      </c>
      <c r="L22">
        <f t="shared" si="6"/>
        <v>3.3396656034034642</v>
      </c>
      <c r="M22">
        <f t="shared" si="7"/>
        <v>10.350297918186344</v>
      </c>
      <c r="N22">
        <f t="shared" si="8"/>
        <v>5.7869468287172161</v>
      </c>
      <c r="O22">
        <f t="shared" si="9"/>
        <v>4.563351089469128</v>
      </c>
      <c r="P22">
        <f t="shared" si="10"/>
        <v>26.787042022852994</v>
      </c>
      <c r="Q22">
        <f t="shared" si="11"/>
        <v>16.003816260689153</v>
      </c>
      <c r="R22">
        <f t="shared" si="12"/>
        <v>10.783225762163841</v>
      </c>
    </row>
    <row r="23" spans="1:18" x14ac:dyDescent="0.25">
      <c r="A23" s="1">
        <v>43893</v>
      </c>
      <c r="F23">
        <f t="shared" si="0"/>
        <v>0</v>
      </c>
      <c r="G23">
        <f t="shared" si="1"/>
        <v>4.9744527025810674</v>
      </c>
      <c r="H23">
        <f t="shared" si="2"/>
        <v>1.9193580272935413</v>
      </c>
      <c r="I23">
        <f t="shared" si="3"/>
        <v>3.0550946752875259</v>
      </c>
      <c r="J23">
        <f t="shared" si="4"/>
        <v>11.075562536374086</v>
      </c>
      <c r="K23">
        <f t="shared" si="5"/>
        <v>6.9374202879161198</v>
      </c>
      <c r="L23">
        <f t="shared" si="6"/>
        <v>4.1381422484579664</v>
      </c>
      <c r="M23">
        <f t="shared" si="7"/>
        <v>10.106772865524622</v>
      </c>
      <c r="N23">
        <f t="shared" si="8"/>
        <v>5.0165763128443546</v>
      </c>
      <c r="O23">
        <f t="shared" si="9"/>
        <v>5.0901965526802675</v>
      </c>
      <c r="P23">
        <f t="shared" si="10"/>
        <v>26.15678810447978</v>
      </c>
      <c r="Q23">
        <f t="shared" si="11"/>
        <v>13.873354628054017</v>
      </c>
      <c r="R23">
        <f t="shared" si="12"/>
        <v>12.283433476425763</v>
      </c>
    </row>
    <row r="24" spans="1:18" x14ac:dyDescent="0.25">
      <c r="A24" s="1">
        <v>43894</v>
      </c>
      <c r="F24">
        <f t="shared" si="0"/>
        <v>0</v>
      </c>
      <c r="G24">
        <f t="shared" si="1"/>
        <v>4.8574122206611445</v>
      </c>
      <c r="H24">
        <f t="shared" si="2"/>
        <v>1.6638490555688767</v>
      </c>
      <c r="I24">
        <f t="shared" si="3"/>
        <v>3.193563165092268</v>
      </c>
      <c r="J24">
        <f t="shared" si="4"/>
        <v>10.814973230515601</v>
      </c>
      <c r="K24">
        <f t="shared" si="5"/>
        <v>6.0138963288730256</v>
      </c>
      <c r="L24">
        <f t="shared" si="6"/>
        <v>4.8010769016425758</v>
      </c>
      <c r="M24">
        <f t="shared" si="7"/>
        <v>9.868977546609953</v>
      </c>
      <c r="N24">
        <f t="shared" si="8"/>
        <v>4.3487591380150237</v>
      </c>
      <c r="O24">
        <f t="shared" si="9"/>
        <v>5.5202184085949293</v>
      </c>
      <c r="P24">
        <f t="shared" si="10"/>
        <v>25.541362997786702</v>
      </c>
      <c r="Q24">
        <f t="shared" si="11"/>
        <v>12.026504522456928</v>
      </c>
      <c r="R24">
        <f t="shared" si="12"/>
        <v>13.514858475329774</v>
      </c>
    </row>
    <row r="25" spans="1:18" x14ac:dyDescent="0.25">
      <c r="A25" s="1">
        <v>43895</v>
      </c>
      <c r="F25">
        <f t="shared" si="0"/>
        <v>0</v>
      </c>
      <c r="G25">
        <f t="shared" si="1"/>
        <v>4.7431255038742064</v>
      </c>
      <c r="H25">
        <f t="shared" si="2"/>
        <v>1.4423539747928711</v>
      </c>
      <c r="I25">
        <f t="shared" si="3"/>
        <v>3.3007715290813353</v>
      </c>
      <c r="J25">
        <f t="shared" si="4"/>
        <v>10.560515151500429</v>
      </c>
      <c r="K25">
        <f t="shared" si="5"/>
        <v>5.2133138188887758</v>
      </c>
      <c r="L25">
        <f t="shared" si="6"/>
        <v>5.347201332611653</v>
      </c>
      <c r="M25">
        <f t="shared" si="7"/>
        <v>9.6367771504713389</v>
      </c>
      <c r="N25">
        <f t="shared" si="8"/>
        <v>3.7698431880818739</v>
      </c>
      <c r="O25">
        <f t="shared" si="9"/>
        <v>5.8669339623894654</v>
      </c>
      <c r="P25">
        <f t="shared" si="10"/>
        <v>24.940417805845978</v>
      </c>
      <c r="Q25">
        <f t="shared" si="11"/>
        <v>10.425510981763523</v>
      </c>
      <c r="R25">
        <f t="shared" si="12"/>
        <v>14.514906824082455</v>
      </c>
    </row>
    <row r="26" spans="1:18" x14ac:dyDescent="0.25">
      <c r="A26" s="1">
        <v>43896</v>
      </c>
      <c r="F26">
        <f t="shared" si="0"/>
        <v>0</v>
      </c>
      <c r="G26">
        <f t="shared" si="1"/>
        <v>4.6315277607713172</v>
      </c>
      <c r="H26">
        <f t="shared" si="2"/>
        <v>1.2503447843647704</v>
      </c>
      <c r="I26">
        <f t="shared" si="3"/>
        <v>3.3811829764065466</v>
      </c>
      <c r="J26">
        <f t="shared" si="4"/>
        <v>10.312044041902194</v>
      </c>
      <c r="K26">
        <f t="shared" si="5"/>
        <v>4.5193065340569003</v>
      </c>
      <c r="L26">
        <f t="shared" si="6"/>
        <v>5.7927375078452936</v>
      </c>
      <c r="M26">
        <f t="shared" si="7"/>
        <v>9.4100400380125464</v>
      </c>
      <c r="N26">
        <f t="shared" si="8"/>
        <v>3.2679937452719439</v>
      </c>
      <c r="O26">
        <f t="shared" si="9"/>
        <v>6.1420462927406021</v>
      </c>
      <c r="P26">
        <f t="shared" si="10"/>
        <v>24.353611840686064</v>
      </c>
      <c r="Q26">
        <f t="shared" si="11"/>
        <v>9.037645063693617</v>
      </c>
      <c r="R26">
        <f t="shared" si="12"/>
        <v>15.315966776992447</v>
      </c>
    </row>
    <row r="27" spans="1:18" x14ac:dyDescent="0.25">
      <c r="A27" s="1">
        <v>43897</v>
      </c>
      <c r="F27">
        <f t="shared" si="0"/>
        <v>0</v>
      </c>
      <c r="G27">
        <f t="shared" si="1"/>
        <v>4.5225557243370558</v>
      </c>
      <c r="H27">
        <f t="shared" si="2"/>
        <v>1.0838962606337259</v>
      </c>
      <c r="I27">
        <f t="shared" si="3"/>
        <v>3.4386594637033299</v>
      </c>
      <c r="J27">
        <f t="shared" si="4"/>
        <v>10.069419038428451</v>
      </c>
      <c r="K27">
        <f t="shared" si="5"/>
        <v>3.9176869565705181</v>
      </c>
      <c r="L27">
        <f t="shared" si="6"/>
        <v>6.1517320818579329</v>
      </c>
      <c r="M27">
        <f t="shared" si="7"/>
        <v>9.1886376673832508</v>
      </c>
      <c r="N27">
        <f t="shared" si="8"/>
        <v>2.8329515542980728</v>
      </c>
      <c r="O27">
        <f t="shared" si="9"/>
        <v>6.3556861130851781</v>
      </c>
      <c r="P27">
        <f t="shared" si="10"/>
        <v>23.780612430148764</v>
      </c>
      <c r="Q27">
        <f t="shared" si="11"/>
        <v>7.8345347715023186</v>
      </c>
      <c r="R27">
        <f t="shared" si="12"/>
        <v>15.946077658646445</v>
      </c>
    </row>
    <row r="28" spans="1:18" x14ac:dyDescent="0.25">
      <c r="A28" s="1">
        <v>43898</v>
      </c>
      <c r="F28">
        <f t="shared" si="0"/>
        <v>0</v>
      </c>
      <c r="G28">
        <f t="shared" si="1"/>
        <v>4.4161476161221627</v>
      </c>
      <c r="H28">
        <f t="shared" si="2"/>
        <v>0.93960571396523973</v>
      </c>
      <c r="I28">
        <f t="shared" si="3"/>
        <v>3.476541902156923</v>
      </c>
      <c r="J28">
        <f t="shared" si="4"/>
        <v>9.8325025920624398</v>
      </c>
      <c r="K28">
        <f t="shared" si="5"/>
        <v>3.3961562407905315</v>
      </c>
      <c r="L28">
        <f t="shared" si="6"/>
        <v>6.4363463512719079</v>
      </c>
      <c r="M28">
        <f t="shared" si="7"/>
        <v>8.9724445211060573</v>
      </c>
      <c r="N28">
        <f t="shared" si="8"/>
        <v>2.455823093483926</v>
      </c>
      <c r="O28">
        <f t="shared" si="9"/>
        <v>6.5166214276221313</v>
      </c>
      <c r="P28">
        <f t="shared" si="10"/>
        <v>23.221094729290666</v>
      </c>
      <c r="Q28">
        <f t="shared" si="11"/>
        <v>6.7915850482396989</v>
      </c>
      <c r="R28">
        <f t="shared" si="12"/>
        <v>16.429509681050966</v>
      </c>
    </row>
    <row r="29" spans="1:18" x14ac:dyDescent="0.25">
      <c r="A29" s="1">
        <v>43899</v>
      </c>
      <c r="F29">
        <f t="shared" si="0"/>
        <v>0</v>
      </c>
      <c r="G29">
        <f t="shared" si="1"/>
        <v>4.3122431112200914</v>
      </c>
      <c r="H29">
        <f t="shared" si="2"/>
        <v>0.81452342791545684</v>
      </c>
      <c r="I29">
        <f t="shared" si="3"/>
        <v>3.4977196833046347</v>
      </c>
      <c r="J29">
        <f t="shared" si="4"/>
        <v>9.6011603900837645</v>
      </c>
      <c r="K29">
        <f t="shared" si="5"/>
        <v>2.9440527892399677</v>
      </c>
      <c r="L29">
        <f t="shared" si="6"/>
        <v>6.6571076008437968</v>
      </c>
      <c r="M29">
        <f t="shared" si="7"/>
        <v>8.7613380349181114</v>
      </c>
      <c r="N29">
        <f t="shared" si="8"/>
        <v>2.1288987654373397</v>
      </c>
      <c r="O29">
        <f t="shared" si="9"/>
        <v>6.6324392694807717</v>
      </c>
      <c r="P29">
        <f t="shared" si="10"/>
        <v>22.674741536221973</v>
      </c>
      <c r="Q29">
        <f t="shared" si="11"/>
        <v>5.8874749825927655</v>
      </c>
      <c r="R29">
        <f t="shared" si="12"/>
        <v>16.787266553629209</v>
      </c>
    </row>
    <row r="30" spans="1:18" x14ac:dyDescent="0.25">
      <c r="A30" s="1">
        <v>43900</v>
      </c>
      <c r="F30">
        <f t="shared" si="0"/>
        <v>0</v>
      </c>
      <c r="G30">
        <f t="shared" si="1"/>
        <v>4.2107833040675997</v>
      </c>
      <c r="H30">
        <f t="shared" si="2"/>
        <v>0.70609235848866969</v>
      </c>
      <c r="I30">
        <f t="shared" si="3"/>
        <v>3.5046909455789299</v>
      </c>
      <c r="J30">
        <f t="shared" si="4"/>
        <v>9.3752612799238033</v>
      </c>
      <c r="K30">
        <f t="shared" si="5"/>
        <v>2.5521342986900071</v>
      </c>
      <c r="L30">
        <f t="shared" si="6"/>
        <v>6.8231269812337967</v>
      </c>
      <c r="M30">
        <f t="shared" si="7"/>
        <v>8.5551985282869385</v>
      </c>
      <c r="N30">
        <f t="shared" si="8"/>
        <v>1.8454952905630755</v>
      </c>
      <c r="O30">
        <f t="shared" si="9"/>
        <v>6.709703237723863</v>
      </c>
      <c r="P30">
        <f t="shared" si="10"/>
        <v>22.141243112278346</v>
      </c>
      <c r="Q30">
        <f t="shared" si="11"/>
        <v>5.1037219477417537</v>
      </c>
      <c r="R30">
        <f t="shared" si="12"/>
        <v>17.037521164536592</v>
      </c>
    </row>
    <row r="31" spans="1:18" x14ac:dyDescent="0.25">
      <c r="A31" s="1">
        <v>43901</v>
      </c>
      <c r="F31">
        <f t="shared" si="0"/>
        <v>0</v>
      </c>
      <c r="G31">
        <f t="shared" si="1"/>
        <v>4.111710675049995</v>
      </c>
      <c r="H31">
        <f t="shared" si="2"/>
        <v>0.61209586075631028</v>
      </c>
      <c r="I31">
        <f t="shared" si="3"/>
        <v>3.4996148142936847</v>
      </c>
      <c r="J31">
        <f t="shared" si="4"/>
        <v>9.1546771948126651</v>
      </c>
      <c r="K31">
        <f t="shared" si="5"/>
        <v>2.2123888207287958</v>
      </c>
      <c r="L31">
        <f t="shared" si="6"/>
        <v>6.9422883740838692</v>
      </c>
      <c r="M31">
        <f t="shared" si="7"/>
        <v>8.3539091365611355</v>
      </c>
      <c r="N31">
        <f t="shared" si="8"/>
        <v>1.59981908148217</v>
      </c>
      <c r="O31">
        <f t="shared" si="9"/>
        <v>6.7540900550789651</v>
      </c>
      <c r="P31">
        <f t="shared" si="10"/>
        <v>21.620297006423801</v>
      </c>
      <c r="Q31">
        <f t="shared" si="11"/>
        <v>4.4243037629672779</v>
      </c>
      <c r="R31">
        <f t="shared" si="12"/>
        <v>17.195993243456524</v>
      </c>
    </row>
    <row r="32" spans="1:18" x14ac:dyDescent="0.25">
      <c r="A32" s="1">
        <v>43902</v>
      </c>
      <c r="F32">
        <f t="shared" si="0"/>
        <v>0</v>
      </c>
      <c r="G32">
        <f t="shared" si="1"/>
        <v>4.0149690578921025</v>
      </c>
      <c r="H32">
        <f t="shared" si="2"/>
        <v>0.53061237421820984</v>
      </c>
      <c r="I32">
        <f t="shared" si="3"/>
        <v>3.4843566836738926</v>
      </c>
      <c r="J32">
        <f t="shared" si="4"/>
        <v>8.9392830811755495</v>
      </c>
      <c r="K32">
        <f t="shared" si="5"/>
        <v>1.9178709743441595</v>
      </c>
      <c r="L32">
        <f t="shared" si="6"/>
        <v>7.0214121068313897</v>
      </c>
      <c r="M32">
        <f t="shared" si="7"/>
        <v>8.157355744717437</v>
      </c>
      <c r="N32">
        <f t="shared" si="8"/>
        <v>1.3868478053355282</v>
      </c>
      <c r="O32">
        <f t="shared" si="9"/>
        <v>6.7705079393819085</v>
      </c>
      <c r="P32">
        <f t="shared" si="10"/>
        <v>21.111607883785094</v>
      </c>
      <c r="Q32">
        <f t="shared" si="11"/>
        <v>3.8353311538978989</v>
      </c>
      <c r="R32">
        <f t="shared" si="12"/>
        <v>17.276276729887194</v>
      </c>
    </row>
    <row r="33" spans="1:18" x14ac:dyDescent="0.25">
      <c r="A33" s="1">
        <v>43903</v>
      </c>
      <c r="F33">
        <f t="shared" si="0"/>
        <v>0</v>
      </c>
      <c r="G33">
        <f t="shared" si="1"/>
        <v>3.9205036078164692</v>
      </c>
      <c r="H33">
        <f t="shared" si="2"/>
        <v>0.45997614054373914</v>
      </c>
      <c r="I33">
        <f t="shared" si="3"/>
        <v>3.4605274672727302</v>
      </c>
      <c r="J33">
        <f t="shared" si="4"/>
        <v>8.7289568277373508</v>
      </c>
      <c r="K33">
        <f t="shared" si="5"/>
        <v>1.6625599622312994</v>
      </c>
      <c r="L33">
        <f t="shared" si="6"/>
        <v>7.0663968655060518</v>
      </c>
      <c r="M33">
        <f t="shared" si="7"/>
        <v>7.9654269226666017</v>
      </c>
      <c r="N33">
        <f t="shared" si="8"/>
        <v>1.2022277127624115</v>
      </c>
      <c r="O33">
        <f t="shared" si="9"/>
        <v>6.7631992099041902</v>
      </c>
      <c r="P33">
        <f t="shared" si="10"/>
        <v>20.614887358220429</v>
      </c>
      <c r="Q33">
        <f t="shared" si="11"/>
        <v>3.3247638155374513</v>
      </c>
      <c r="R33">
        <f t="shared" si="12"/>
        <v>17.290123542682977</v>
      </c>
    </row>
    <row r="34" spans="1:18" x14ac:dyDescent="0.25">
      <c r="A34" s="1">
        <v>43904</v>
      </c>
      <c r="F34">
        <f t="shared" si="0"/>
        <v>0</v>
      </c>
      <c r="G34">
        <f t="shared" si="1"/>
        <v>3.8282607704507527</v>
      </c>
      <c r="H34">
        <f t="shared" si="2"/>
        <v>0.39874315064975097</v>
      </c>
      <c r="I34">
        <f t="shared" si="3"/>
        <v>3.4295176198010018</v>
      </c>
      <c r="J34">
        <f t="shared" si="4"/>
        <v>8.5235791962953051</v>
      </c>
      <c r="K34">
        <f t="shared" si="5"/>
        <v>1.4412364882678101</v>
      </c>
      <c r="L34">
        <f t="shared" si="6"/>
        <v>7.082342708027495</v>
      </c>
      <c r="M34">
        <f t="shared" si="7"/>
        <v>7.7780138620814441</v>
      </c>
      <c r="N34">
        <f t="shared" si="8"/>
        <v>1.0421846346609438</v>
      </c>
      <c r="O34">
        <f t="shared" si="9"/>
        <v>6.7358292274205001</v>
      </c>
      <c r="P34">
        <f t="shared" si="10"/>
        <v>20.12985382882751</v>
      </c>
      <c r="Q34">
        <f t="shared" si="11"/>
        <v>2.882164273578506</v>
      </c>
      <c r="R34">
        <f t="shared" si="12"/>
        <v>17.247689555249003</v>
      </c>
    </row>
    <row r="35" spans="1:18" x14ac:dyDescent="0.25">
      <c r="A35" s="1">
        <v>43905</v>
      </c>
      <c r="F35">
        <f t="shared" si="0"/>
        <v>0</v>
      </c>
      <c r="G35">
        <f t="shared" si="1"/>
        <v>3.7381882514666627</v>
      </c>
      <c r="H35">
        <f t="shared" si="2"/>
        <v>0.34566162497502639</v>
      </c>
      <c r="I35">
        <f t="shared" si="3"/>
        <v>3.3925266264916365</v>
      </c>
      <c r="J35">
        <f t="shared" si="4"/>
        <v>8.3230337541204484</v>
      </c>
      <c r="K35">
        <f t="shared" si="5"/>
        <v>1.2493760599929264</v>
      </c>
      <c r="L35">
        <f t="shared" si="6"/>
        <v>7.0736576941275224</v>
      </c>
      <c r="M35">
        <f t="shared" si="7"/>
        <v>7.595010314711196</v>
      </c>
      <c r="N35">
        <f t="shared" si="8"/>
        <v>0.90344682724678926</v>
      </c>
      <c r="O35">
        <f t="shared" si="9"/>
        <v>6.691563487464407</v>
      </c>
      <c r="P35">
        <f t="shared" si="10"/>
        <v>19.656232320298315</v>
      </c>
      <c r="Q35">
        <f t="shared" si="11"/>
        <v>2.498484512214743</v>
      </c>
      <c r="R35">
        <f t="shared" si="12"/>
        <v>17.15774780808357</v>
      </c>
    </row>
    <row r="36" spans="1:18" x14ac:dyDescent="0.25">
      <c r="A36" s="1">
        <v>43906</v>
      </c>
      <c r="F36">
        <f t="shared" si="0"/>
        <v>0</v>
      </c>
      <c r="G36">
        <f t="shared" si="1"/>
        <v>3.6502349869332522</v>
      </c>
      <c r="H36">
        <f t="shared" si="2"/>
        <v>0.2996464234825858</v>
      </c>
      <c r="I36">
        <f t="shared" si="3"/>
        <v>3.3505885634506662</v>
      </c>
      <c r="J36">
        <f t="shared" si="4"/>
        <v>8.1272068079495465</v>
      </c>
      <c r="K36">
        <f t="shared" si="5"/>
        <v>1.0830564948848249</v>
      </c>
      <c r="L36">
        <f t="shared" si="6"/>
        <v>7.0441503130647218</v>
      </c>
      <c r="M36">
        <f t="shared" si="7"/>
        <v>7.4163125321472263</v>
      </c>
      <c r="N36">
        <f t="shared" si="8"/>
        <v>0.78317808813966183</v>
      </c>
      <c r="O36">
        <f t="shared" si="9"/>
        <v>6.6331344440075641</v>
      </c>
      <c r="P36">
        <f t="shared" si="10"/>
        <v>19.193754327030032</v>
      </c>
      <c r="Q36">
        <f t="shared" si="11"/>
        <v>2.1658810065070733</v>
      </c>
      <c r="R36">
        <f t="shared" si="12"/>
        <v>17.027873320522957</v>
      </c>
    </row>
    <row r="37" spans="1:18" x14ac:dyDescent="0.25">
      <c r="A37" s="1">
        <v>43907</v>
      </c>
      <c r="F37">
        <f t="shared" si="0"/>
        <v>0</v>
      </c>
      <c r="G37">
        <f t="shared" si="1"/>
        <v>3.5643511143677418</v>
      </c>
      <c r="H37">
        <f t="shared" si="2"/>
        <v>0.25975686225623745</v>
      </c>
      <c r="I37">
        <f t="shared" si="3"/>
        <v>3.3045942521115044</v>
      </c>
      <c r="J37">
        <f t="shared" si="4"/>
        <v>7.9359873395300875</v>
      </c>
      <c r="K37">
        <f t="shared" si="5"/>
        <v>0.9388777395965503</v>
      </c>
      <c r="L37">
        <f t="shared" si="6"/>
        <v>6.9971095999335375</v>
      </c>
      <c r="M37">
        <f t="shared" si="7"/>
        <v>7.241819207005971</v>
      </c>
      <c r="N37">
        <f t="shared" si="8"/>
        <v>0.6789197761768726</v>
      </c>
      <c r="O37">
        <f t="shared" si="9"/>
        <v>6.5628994308290984</v>
      </c>
      <c r="P37">
        <f t="shared" si="10"/>
        <v>18.742157660903807</v>
      </c>
      <c r="Q37">
        <f t="shared" si="11"/>
        <v>1.8775543780296611</v>
      </c>
      <c r="R37">
        <f t="shared" si="12"/>
        <v>16.864603282874146</v>
      </c>
    </row>
    <row r="38" spans="1:18" x14ac:dyDescent="0.25">
      <c r="F38">
        <f t="shared" si="0"/>
        <v>0</v>
      </c>
      <c r="G38">
        <f t="shared" si="1"/>
        <v>3.4804879444674715</v>
      </c>
      <c r="H38">
        <f t="shared" si="2"/>
        <v>0.22517748319838435</v>
      </c>
      <c r="I38">
        <f t="shared" si="3"/>
        <v>3.2553104612690871</v>
      </c>
      <c r="J38">
        <f t="shared" si="4"/>
        <v>7.7492669426817935</v>
      </c>
      <c r="K38">
        <f t="shared" si="5"/>
        <v>0.81389236302365542</v>
      </c>
      <c r="L38">
        <f t="shared" si="6"/>
        <v>6.9353745796581379</v>
      </c>
      <c r="M38">
        <f t="shared" si="7"/>
        <v>7.0714314154957316</v>
      </c>
      <c r="N38">
        <f t="shared" si="8"/>
        <v>0.58854054967107072</v>
      </c>
      <c r="O38">
        <f t="shared" si="9"/>
        <v>6.4828908658246611</v>
      </c>
      <c r="P38">
        <f t="shared" si="10"/>
        <v>18.301186302645004</v>
      </c>
      <c r="Q38">
        <f t="shared" si="11"/>
        <v>1.6276103958931112</v>
      </c>
      <c r="R38">
        <f t="shared" si="12"/>
        <v>16.673575906751893</v>
      </c>
    </row>
    <row r="39" spans="1:18" x14ac:dyDescent="0.25">
      <c r="F39">
        <f t="shared" si="0"/>
        <v>0</v>
      </c>
      <c r="G39">
        <f t="shared" si="1"/>
        <v>3.3985979335069509</v>
      </c>
      <c r="H39">
        <f t="shared" si="2"/>
        <v>0.19520138370604723</v>
      </c>
      <c r="I39">
        <f t="shared" si="3"/>
        <v>3.2033965498009036</v>
      </c>
      <c r="J39">
        <f t="shared" si="4"/>
        <v>7.5669397618389631</v>
      </c>
      <c r="K39">
        <f t="shared" si="5"/>
        <v>0.70554530228065881</v>
      </c>
      <c r="L39">
        <f t="shared" si="6"/>
        <v>6.8613944595583041</v>
      </c>
      <c r="M39">
        <f t="shared" si="7"/>
        <v>6.9050525613347773</v>
      </c>
      <c r="N39">
        <f t="shared" si="8"/>
        <v>0.51019279561667519</v>
      </c>
      <c r="O39">
        <f t="shared" si="9"/>
        <v>6.3948597657181026</v>
      </c>
      <c r="P39">
        <f t="shared" si="10"/>
        <v>17.8705902566807</v>
      </c>
      <c r="Q39">
        <f t="shared" si="11"/>
        <v>1.4109394816033818</v>
      </c>
      <c r="R39">
        <f t="shared" si="12"/>
        <v>16.459650775077318</v>
      </c>
    </row>
  </sheetData>
  <mergeCells count="4">
    <mergeCell ref="G6:I6"/>
    <mergeCell ref="J6:L6"/>
    <mergeCell ref="M6:O6"/>
    <mergeCell ref="P6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8E98-FBB3-4EB8-9CF0-C040752EAF6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6EF5-0928-41F0-B455-EBF7AB351D2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D5DA-AC9C-4C9A-A1B3-E58667027BB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3511-EA3B-4261-BDF7-0C1691ECDF7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PMC-Template</vt:lpstr>
      <vt:lpstr>PMC-Total</vt:lpstr>
      <vt:lpstr>PMC-Swim</vt:lpstr>
      <vt:lpstr>PMC-Bike</vt:lpstr>
      <vt:lpstr>PMC-Run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Smith</dc:creator>
  <cp:lastModifiedBy>Nick</cp:lastModifiedBy>
  <dcterms:created xsi:type="dcterms:W3CDTF">2018-10-03T03:32:41Z</dcterms:created>
  <dcterms:modified xsi:type="dcterms:W3CDTF">2020-02-25T00:02:50Z</dcterms:modified>
</cp:coreProperties>
</file>