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erv\OneDrive\Desktop\"/>
    </mc:Choice>
  </mc:AlternateContent>
  <bookViews>
    <workbookView xWindow="0" yWindow="0" windowWidth="28800" windowHeight="12435" tabRatio="630"/>
  </bookViews>
  <sheets>
    <sheet name="Sheet1" sheetId="1" r:id="rId1"/>
  </sheets>
  <definedNames>
    <definedName name="Project_Start">Sheet1!$F$4</definedName>
    <definedName name="Scrolling_Increment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D43" i="1"/>
  <c r="E41" i="1"/>
  <c r="E42" i="1"/>
  <c r="D42" i="1"/>
  <c r="D41" i="1"/>
  <c r="E40" i="1"/>
  <c r="D40" i="1"/>
  <c r="D39" i="1"/>
  <c r="E17" i="1"/>
  <c r="E30" i="1"/>
  <c r="E29" i="1"/>
  <c r="D30" i="1"/>
  <c r="D29" i="1"/>
  <c r="E32" i="1"/>
  <c r="E33" i="1"/>
  <c r="D33" i="1"/>
  <c r="D32" i="1"/>
  <c r="E27" i="1"/>
  <c r="D27" i="1"/>
  <c r="E26" i="1"/>
  <c r="D26" i="1"/>
  <c r="E25" i="1"/>
  <c r="D25" i="1"/>
  <c r="D24" i="1"/>
  <c r="D21" i="1" l="1"/>
  <c r="E21" i="1"/>
  <c r="E18" i="1"/>
  <c r="E20" i="1"/>
  <c r="D20" i="1"/>
  <c r="E22" i="1"/>
  <c r="D22" i="1"/>
  <c r="E19" i="1"/>
  <c r="D10" i="1" l="1"/>
  <c r="E9" i="1"/>
  <c r="D9" i="1"/>
  <c r="E8" i="1"/>
  <c r="D8" i="1"/>
  <c r="E7" i="1"/>
  <c r="D7" i="1"/>
  <c r="D6" i="1"/>
  <c r="D48" i="1" l="1"/>
  <c r="E47" i="1"/>
  <c r="D47" i="1"/>
  <c r="E46" i="1"/>
  <c r="E45" i="1"/>
  <c r="D45" i="1"/>
  <c r="E39" i="1"/>
  <c r="E37" i="1"/>
  <c r="D37" i="1"/>
  <c r="E36" i="1"/>
  <c r="D36" i="1"/>
  <c r="E35" i="1"/>
  <c r="D35" i="1"/>
  <c r="E24" i="1"/>
  <c r="E12" i="1"/>
  <c r="E15" i="1"/>
  <c r="D15" i="1"/>
  <c r="E14" i="1"/>
  <c r="E10" i="1"/>
  <c r="D19" i="1" l="1"/>
  <c r="D18" i="1"/>
  <c r="D17" i="1"/>
  <c r="D14" i="1"/>
  <c r="E13" i="1"/>
  <c r="D13" i="1"/>
  <c r="D12" i="1"/>
  <c r="E6" i="1"/>
  <c r="E48" i="1" l="1"/>
  <c r="D46" i="1"/>
  <c r="BR4" i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AM4" i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</calcChain>
</file>

<file path=xl/sharedStrings.xml><?xml version="1.0" encoding="utf-8"?>
<sst xmlns="http://schemas.openxmlformats.org/spreadsheetml/2006/main" count="182" uniqueCount="64">
  <si>
    <t>Start</t>
  </si>
  <si>
    <t>No. Days</t>
  </si>
  <si>
    <t>Plan (Aug. 1/18 – Aug. 13/18)</t>
  </si>
  <si>
    <t>Determine the project’s scope and goals.</t>
  </si>
  <si>
    <t>Project Manager</t>
  </si>
  <si>
    <t>Estimate the project’s schedule, budget, and resources.</t>
  </si>
  <si>
    <t>Create a document outline and content plan.</t>
  </si>
  <si>
    <t>Discuss plan with team members and stakeholders.</t>
  </si>
  <si>
    <t>W</t>
  </si>
  <si>
    <t>T</t>
  </si>
  <si>
    <t>F</t>
  </si>
  <si>
    <t>S</t>
  </si>
  <si>
    <t>M</t>
  </si>
  <si>
    <t>End</t>
  </si>
  <si>
    <t>Resource(s)</t>
  </si>
  <si>
    <t>Task Description</t>
  </si>
  <si>
    <t>Design (Aug. 14/18 – Sept. 8/18)</t>
  </si>
  <si>
    <t>Conduct audience and task analysis.</t>
  </si>
  <si>
    <t>Identify information design, usability, and accessibility goals.</t>
  </si>
  <si>
    <t>Task(s)</t>
  </si>
  <si>
    <t>Legend (click here)</t>
  </si>
  <si>
    <t>About (click here)</t>
  </si>
  <si>
    <t>Define the project’s scope and goals.</t>
  </si>
  <si>
    <t>Define usability and accessibility goals.</t>
  </si>
  <si>
    <t>Identify appropriate writing style and style guide.</t>
  </si>
  <si>
    <t>Writing</t>
  </si>
  <si>
    <t>Review and modify content from existing documentation.</t>
  </si>
  <si>
    <t>Editing</t>
  </si>
  <si>
    <t>Revise draft for organization, consistency, and content gaps and accuracy.</t>
  </si>
  <si>
    <t>Proofreading</t>
  </si>
  <si>
    <t>Illustrating</t>
  </si>
  <si>
    <t>Create and edit photos, screenshots, and icons.</t>
  </si>
  <si>
    <t>Identify production requirements and format.</t>
  </si>
  <si>
    <t>October (2019)</t>
  </si>
  <si>
    <t>November (2019)</t>
  </si>
  <si>
    <t>December (2019)</t>
  </si>
  <si>
    <t>Research project topic and gather sources.</t>
  </si>
  <si>
    <t>Testing</t>
  </si>
  <si>
    <t>1)  Plan</t>
  </si>
  <si>
    <t xml:space="preserve">2)  Design </t>
  </si>
  <si>
    <t>3)  Develop</t>
  </si>
  <si>
    <t xml:space="preserve">4)  Produce </t>
  </si>
  <si>
    <t>5)  Evaluate</t>
  </si>
  <si>
    <t>Evaluate the project’s final budget and schedule development.</t>
  </si>
  <si>
    <t>Subject-Matter Expert</t>
  </si>
  <si>
    <t>Create a report that summarizes documentation results.</t>
  </si>
  <si>
    <t>Documentation Project Manager: Rachelle Gervacio</t>
  </si>
  <si>
    <t>Total days</t>
  </si>
  <si>
    <r>
      <t>Project Start Date: October 2</t>
    </r>
    <r>
      <rPr>
        <b/>
        <sz val="14"/>
        <rFont val="Arial"/>
        <family val="2"/>
      </rPr>
      <t>, 2019       Deadline: December 2, 2019</t>
    </r>
  </si>
  <si>
    <t>NMR Spectrometer Training Manual: Schedule</t>
  </si>
  <si>
    <t>Discuss the project requirements with the client.</t>
  </si>
  <si>
    <t>Write a draft for conceptual, procedural, and reference topics.</t>
  </si>
  <si>
    <t>Revise draft for its accordance with its rhetorical situation and SME feedback.</t>
  </si>
  <si>
    <t>Revise draft for its accordance with the specified style guide.</t>
  </si>
  <si>
    <t>Review, revise, and finalize the draft for mechanical and formatting errors.</t>
  </si>
  <si>
    <t>Test and revise documentation for errors and inconsistencies</t>
  </si>
  <si>
    <t>Test documentation with the project manager</t>
  </si>
  <si>
    <t>Discuss training manual concepts, procedures, and references with the project manager.</t>
  </si>
  <si>
    <t>Gain approval from the client to finalize and publish the document.</t>
  </si>
  <si>
    <t>Distribute the finalized document to the client.</t>
  </si>
  <si>
    <t>Review and approve the finished document.</t>
  </si>
  <si>
    <t>Meet with the client to discuss the final document, areas for improvement, and overall project effectiveness.</t>
  </si>
  <si>
    <t>50 days</t>
  </si>
  <si>
    <t>Client and SME: CHEM-3206: Advanced Organic Chemistry
Lab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</si>
</sst>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[$-409]d\-mmm\-yy;@"/>
    <numFmt numFmtId="165" formatCode="d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Open Sans"/>
      <family val="2"/>
    </font>
    <font>
      <sz val="11"/>
      <name val="Open Sans"/>
      <family val="2"/>
    </font>
    <font>
      <b/>
      <sz val="11"/>
      <color theme="0"/>
      <name val="Open Sans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rgb="FF0A5E2E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14"/>
      <color theme="1"/>
      <name val="Arial"/>
      <family val="2"/>
    </font>
    <font>
      <b/>
      <sz val="12"/>
      <color rgb="FF0A5E2E"/>
      <name val="Arial"/>
      <family val="2"/>
    </font>
    <font>
      <sz val="12"/>
      <color rgb="FF0A5E2E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4"/>
      <color rgb="FF00B050"/>
      <name val="Arial"/>
      <family val="2"/>
    </font>
    <font>
      <b/>
      <sz val="11"/>
      <name val="Arial"/>
      <family val="2"/>
    </font>
    <font>
      <sz val="10.5"/>
      <name val="Arial"/>
      <family val="2"/>
    </font>
    <font>
      <sz val="11"/>
      <name val="Arial"/>
      <family val="2"/>
    </font>
    <font>
      <b/>
      <sz val="14"/>
      <color rgb="FF7030A0"/>
      <name val="Arial"/>
      <family val="2"/>
    </font>
    <font>
      <b/>
      <sz val="14"/>
      <color rgb="FFC00000"/>
      <name val="Arial"/>
      <family val="2"/>
    </font>
    <font>
      <sz val="10.5"/>
      <color theme="1"/>
      <name val="Arial"/>
      <family val="2"/>
    </font>
    <font>
      <sz val="11"/>
      <color rgb="FFFF0000"/>
      <name val="Arial"/>
      <family val="2"/>
    </font>
    <font>
      <b/>
      <sz val="10.5"/>
      <name val="Arial"/>
      <family val="2"/>
    </font>
    <font>
      <b/>
      <sz val="10.5"/>
      <color theme="1"/>
      <name val="Arial"/>
      <family val="2"/>
    </font>
    <font>
      <b/>
      <sz val="14"/>
      <color rgb="FF0070C0"/>
      <name val="Arial"/>
      <family val="2"/>
    </font>
    <font>
      <sz val="11"/>
      <color theme="4" tint="-0.249977111117893"/>
      <name val="Arial"/>
      <family val="2"/>
    </font>
    <font>
      <b/>
      <sz val="14"/>
      <color theme="5"/>
      <name val="Arial"/>
      <family val="2"/>
    </font>
    <font>
      <sz val="11"/>
      <color theme="9"/>
      <name val="Open Sans"/>
      <family val="2"/>
    </font>
    <font>
      <i/>
      <sz val="10.5"/>
      <name val="Arial"/>
      <family val="2"/>
    </font>
    <font>
      <i/>
      <sz val="10.5"/>
      <color theme="1"/>
      <name val="Arial"/>
      <family val="2"/>
    </font>
    <font>
      <b/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E254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A5E2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265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lightGrid">
        <fgColor theme="0" tint="-4.9989318521683403E-2"/>
        <bgColor rgb="FFE25454"/>
      </patternFill>
    </fill>
    <fill>
      <patternFill patternType="solid">
        <fgColor rgb="FF5B9BD5"/>
        <bgColor indexed="64"/>
      </patternFill>
    </fill>
    <fill>
      <patternFill patternType="lightGrid">
        <fgColor theme="0" tint="-4.9989318521683403E-2"/>
        <bgColor rgb="FF5B9BD5"/>
      </patternFill>
    </fill>
    <fill>
      <patternFill patternType="solid">
        <fgColor rgb="FFD0FCD4"/>
        <bgColor indexed="64"/>
      </patternFill>
    </fill>
    <fill>
      <patternFill patternType="solid">
        <fgColor rgb="FFF4FEF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2" tint="-0.249977111117893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medium">
        <color indexed="64"/>
      </bottom>
      <diagonal/>
    </border>
    <border>
      <left/>
      <right style="thin">
        <color theme="2" tint="-0.249977111117893"/>
      </right>
      <top/>
      <bottom/>
      <diagonal/>
    </border>
    <border>
      <left/>
      <right/>
      <top style="hair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hair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14" fontId="1" fillId="0" borderId="0" applyFont="0" applyFill="0" applyBorder="0">
      <alignment horizontal="center" vertical="center"/>
    </xf>
    <xf numFmtId="0" fontId="2" fillId="0" borderId="0"/>
  </cellStyleXfs>
  <cellXfs count="115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3" fillId="6" borderId="3" xfId="0" applyFont="1" applyFill="1" applyBorder="1"/>
    <xf numFmtId="0" fontId="3" fillId="0" borderId="4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4" xfId="0" applyFont="1" applyBorder="1" applyAlignment="1">
      <alignment horizontal="left" wrapText="1" indent="3"/>
    </xf>
    <xf numFmtId="0" fontId="3" fillId="0" borderId="8" xfId="0" applyFont="1" applyFill="1" applyBorder="1"/>
    <xf numFmtId="0" fontId="3" fillId="0" borderId="7" xfId="0" applyFont="1" applyFill="1" applyBorder="1"/>
    <xf numFmtId="0" fontId="3" fillId="0" borderId="7" xfId="0" applyFont="1" applyBorder="1"/>
    <xf numFmtId="0" fontId="3" fillId="5" borderId="0" xfId="0" applyFont="1" applyFill="1" applyBorder="1"/>
    <xf numFmtId="0" fontId="3" fillId="3" borderId="0" xfId="0" applyFont="1" applyFill="1" applyBorder="1"/>
    <xf numFmtId="0" fontId="5" fillId="4" borderId="0" xfId="0" applyFont="1" applyFill="1" applyBorder="1" applyAlignment="1">
      <alignment horizontal="center" vertical="center"/>
    </xf>
    <xf numFmtId="0" fontId="3" fillId="0" borderId="10" xfId="0" applyFont="1" applyBorder="1"/>
    <xf numFmtId="0" fontId="6" fillId="0" borderId="0" xfId="0" applyFont="1"/>
    <xf numFmtId="0" fontId="7" fillId="0" borderId="4" xfId="0" applyFont="1" applyBorder="1" applyAlignment="1">
      <alignment horizontal="left" vertical="center" wrapText="1" indent="2"/>
    </xf>
    <xf numFmtId="0" fontId="7" fillId="0" borderId="4" xfId="0" applyFont="1" applyFill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indent="4"/>
    </xf>
    <xf numFmtId="0" fontId="8" fillId="0" borderId="4" xfId="0" applyFont="1" applyBorder="1" applyAlignment="1">
      <alignment horizontal="left" vertical="center" indent="2"/>
    </xf>
    <xf numFmtId="0" fontId="6" fillId="6" borderId="0" xfId="0" applyFont="1" applyFill="1" applyBorder="1"/>
    <xf numFmtId="0" fontId="6" fillId="0" borderId="1" xfId="0" applyFont="1" applyBorder="1"/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 wrapText="1" indent="1"/>
    </xf>
    <xf numFmtId="0" fontId="6" fillId="0" borderId="8" xfId="0" applyFont="1" applyFill="1" applyBorder="1"/>
    <xf numFmtId="0" fontId="6" fillId="0" borderId="4" xfId="0" applyFont="1" applyFill="1" applyBorder="1"/>
    <xf numFmtId="0" fontId="19" fillId="0" borderId="4" xfId="0" applyFont="1" applyFill="1" applyBorder="1" applyAlignment="1">
      <alignment horizontal="left" wrapText="1" indent="1"/>
    </xf>
    <xf numFmtId="0" fontId="20" fillId="0" borderId="4" xfId="0" applyFont="1" applyBorder="1" applyAlignment="1">
      <alignment horizontal="center" vertical="center"/>
    </xf>
    <xf numFmtId="164" fontId="20" fillId="0" borderId="4" xfId="2" applyNumberFormat="1" applyFont="1" applyBorder="1" applyAlignment="1">
      <alignment horizontal="center" vertical="center"/>
    </xf>
    <xf numFmtId="37" fontId="20" fillId="0" borderId="9" xfId="1" applyNumberFormat="1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 wrapText="1" indent="2"/>
    </xf>
    <xf numFmtId="0" fontId="20" fillId="0" borderId="4" xfId="0" applyFont="1" applyFill="1" applyBorder="1" applyAlignment="1">
      <alignment horizontal="center" vertical="center"/>
    </xf>
    <xf numFmtId="164" fontId="20" fillId="0" borderId="4" xfId="2" applyNumberFormat="1" applyFont="1" applyFill="1" applyBorder="1" applyAlignment="1">
      <alignment horizontal="center" vertical="center"/>
    </xf>
    <xf numFmtId="37" fontId="20" fillId="0" borderId="5" xfId="1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left" vertical="center" wrapText="1" indent="2"/>
    </xf>
    <xf numFmtId="37" fontId="20" fillId="0" borderId="5" xfId="1" applyNumberFormat="1" applyFont="1" applyBorder="1" applyAlignment="1">
      <alignment horizontal="center" vertical="center"/>
    </xf>
    <xf numFmtId="0" fontId="21" fillId="0" borderId="4" xfId="0" applyFont="1" applyBorder="1"/>
    <xf numFmtId="0" fontId="22" fillId="0" borderId="4" xfId="0" applyFont="1" applyBorder="1" applyAlignment="1">
      <alignment horizontal="left" vertical="center" wrapText="1" indent="1"/>
    </xf>
    <xf numFmtId="0" fontId="19" fillId="0" borderId="4" xfId="0" applyFont="1" applyBorder="1" applyAlignment="1">
      <alignment horizontal="left" wrapText="1" indent="1"/>
    </xf>
    <xf numFmtId="0" fontId="20" fillId="0" borderId="5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left" wrapText="1" indent="2"/>
    </xf>
    <xf numFmtId="0" fontId="21" fillId="0" borderId="4" xfId="0" applyFont="1" applyBorder="1" applyAlignment="1">
      <alignment horizontal="left" wrapText="1" indent="2"/>
    </xf>
    <xf numFmtId="0" fontId="6" fillId="6" borderId="14" xfId="0" applyFont="1" applyFill="1" applyBorder="1"/>
    <xf numFmtId="0" fontId="11" fillId="6" borderId="0" xfId="0" applyFont="1" applyFill="1" applyBorder="1"/>
    <xf numFmtId="0" fontId="6" fillId="6" borderId="3" xfId="0" applyFont="1" applyFill="1" applyBorder="1" applyAlignment="1">
      <alignment horizontal="center"/>
    </xf>
    <xf numFmtId="0" fontId="6" fillId="6" borderId="3" xfId="0" applyFont="1" applyFill="1" applyBorder="1"/>
    <xf numFmtId="0" fontId="6" fillId="6" borderId="13" xfId="0" applyFont="1" applyFill="1" applyBorder="1"/>
    <xf numFmtId="0" fontId="7" fillId="0" borderId="4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 indent="1"/>
    </xf>
    <xf numFmtId="0" fontId="15" fillId="0" borderId="4" xfId="0" applyFont="1" applyBorder="1" applyAlignment="1">
      <alignment horizontal="left" vertical="center" indent="2"/>
    </xf>
    <xf numFmtId="0" fontId="24" fillId="0" borderId="4" xfId="0" applyFont="1" applyBorder="1" applyAlignment="1">
      <alignment horizontal="center" vertical="center"/>
    </xf>
    <xf numFmtId="0" fontId="25" fillId="0" borderId="8" xfId="0" applyFont="1" applyFill="1" applyBorder="1"/>
    <xf numFmtId="0" fontId="24" fillId="0" borderId="5" xfId="0" applyFont="1" applyBorder="1" applyAlignment="1">
      <alignment horizontal="center" vertical="center"/>
    </xf>
    <xf numFmtId="0" fontId="6" fillId="0" borderId="0" xfId="0" applyFont="1" applyFill="1" applyBorder="1"/>
    <xf numFmtId="0" fontId="6" fillId="0" borderId="7" xfId="0" applyFont="1" applyFill="1" applyBorder="1"/>
    <xf numFmtId="0" fontId="24" fillId="0" borderId="4" xfId="0" applyFont="1" applyBorder="1" applyAlignment="1">
      <alignment horizontal="left" vertical="center" indent="2"/>
    </xf>
    <xf numFmtId="0" fontId="24" fillId="0" borderId="4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164" fontId="26" fillId="0" borderId="4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8" fillId="0" borderId="4" xfId="0" applyFont="1" applyFill="1" applyBorder="1" applyAlignment="1">
      <alignment horizontal="left" vertical="center" wrapText="1" indent="1"/>
    </xf>
    <xf numFmtId="0" fontId="6" fillId="0" borderId="4" xfId="0" applyFont="1" applyBorder="1" applyAlignment="1">
      <alignment vertical="center"/>
    </xf>
    <xf numFmtId="0" fontId="29" fillId="0" borderId="8" xfId="0" applyFont="1" applyFill="1" applyBorder="1"/>
    <xf numFmtId="0" fontId="29" fillId="0" borderId="7" xfId="0" applyFont="1" applyFill="1" applyBorder="1"/>
    <xf numFmtId="0" fontId="30" fillId="0" borderId="4" xfId="0" applyFont="1" applyFill="1" applyBorder="1" applyAlignment="1">
      <alignment horizontal="left" vertical="center" wrapText="1" indent="1"/>
    </xf>
    <xf numFmtId="0" fontId="16" fillId="7" borderId="7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 applyBorder="1" applyAlignment="1">
      <alignment horizontal="center"/>
    </xf>
    <xf numFmtId="165" fontId="16" fillId="7" borderId="7" xfId="0" applyNumberFormat="1" applyFont="1" applyFill="1" applyBorder="1" applyAlignment="1">
      <alignment horizontal="center" vertical="center"/>
    </xf>
    <xf numFmtId="165" fontId="16" fillId="7" borderId="0" xfId="0" applyNumberFormat="1" applyFont="1" applyFill="1" applyBorder="1" applyAlignment="1">
      <alignment horizontal="center" vertical="center"/>
    </xf>
    <xf numFmtId="165" fontId="16" fillId="7" borderId="12" xfId="0" applyNumberFormat="1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0" xfId="0" applyFont="1" applyFill="1"/>
    <xf numFmtId="0" fontId="3" fillId="6" borderId="4" xfId="0" applyFont="1" applyFill="1" applyBorder="1"/>
    <xf numFmtId="0" fontId="3" fillId="6" borderId="0" xfId="0" applyFont="1" applyFill="1"/>
    <xf numFmtId="0" fontId="3" fillId="8" borderId="4" xfId="0" applyFont="1" applyFill="1" applyBorder="1"/>
    <xf numFmtId="0" fontId="3" fillId="9" borderId="0" xfId="0" applyFont="1" applyFill="1" applyBorder="1"/>
    <xf numFmtId="0" fontId="31" fillId="10" borderId="0" xfId="0" applyFont="1" applyFill="1" applyBorder="1"/>
    <xf numFmtId="0" fontId="26" fillId="0" borderId="5" xfId="0" applyFont="1" applyBorder="1" applyAlignment="1">
      <alignment horizontal="center" vertical="center"/>
    </xf>
    <xf numFmtId="164" fontId="26" fillId="0" borderId="4" xfId="2" applyNumberFormat="1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3" fillId="11" borderId="0" xfId="0" applyFont="1" applyFill="1" applyBorder="1"/>
    <xf numFmtId="164" fontId="20" fillId="0" borderId="15" xfId="2" applyNumberFormat="1" applyFont="1" applyFill="1" applyBorder="1" applyAlignment="1">
      <alignment horizontal="center" vertical="center"/>
    </xf>
    <xf numFmtId="164" fontId="32" fillId="0" borderId="16" xfId="2" applyNumberFormat="1" applyFont="1" applyFill="1" applyBorder="1" applyAlignment="1">
      <alignment horizontal="center" vertical="center"/>
    </xf>
    <xf numFmtId="164" fontId="32" fillId="0" borderId="0" xfId="2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3" fillId="12" borderId="0" xfId="0" applyFont="1" applyFill="1" applyBorder="1"/>
    <xf numFmtId="0" fontId="3" fillId="13" borderId="0" xfId="0" applyFont="1" applyFill="1" applyBorder="1"/>
    <xf numFmtId="0" fontId="3" fillId="14" borderId="0" xfId="0" applyFont="1" applyFill="1" applyBorder="1"/>
    <xf numFmtId="0" fontId="6" fillId="16" borderId="0" xfId="0" applyFont="1" applyFill="1"/>
    <xf numFmtId="0" fontId="10" fillId="16" borderId="0" xfId="0" applyFont="1" applyFill="1"/>
    <xf numFmtId="0" fontId="11" fillId="16" borderId="0" xfId="0" applyFont="1" applyFill="1" applyAlignment="1"/>
    <xf numFmtId="0" fontId="12" fillId="16" borderId="0" xfId="0" applyFont="1" applyFill="1"/>
    <xf numFmtId="0" fontId="12" fillId="0" borderId="4" xfId="0" applyFont="1" applyBorder="1"/>
    <xf numFmtId="0" fontId="3" fillId="0" borderId="0" xfId="0" applyFont="1" applyBorder="1"/>
    <xf numFmtId="0" fontId="3" fillId="0" borderId="20" xfId="0" applyFont="1" applyBorder="1"/>
    <xf numFmtId="0" fontId="12" fillId="0" borderId="22" xfId="0" applyFont="1" applyBorder="1"/>
    <xf numFmtId="0" fontId="10" fillId="15" borderId="21" xfId="0" applyFont="1" applyFill="1" applyBorder="1" applyAlignment="1">
      <alignment horizontal="right" vertical="center"/>
    </xf>
    <xf numFmtId="0" fontId="10" fillId="15" borderId="23" xfId="0" applyFont="1" applyFill="1" applyBorder="1" applyAlignment="1">
      <alignment horizontal="right" vertical="center"/>
    </xf>
    <xf numFmtId="0" fontId="13" fillId="16" borderId="0" xfId="0" applyFont="1" applyFill="1" applyAlignment="1">
      <alignment horizontal="center"/>
    </xf>
    <xf numFmtId="0" fontId="11" fillId="6" borderId="0" xfId="0" applyFont="1" applyFill="1" applyBorder="1"/>
    <xf numFmtId="0" fontId="9" fillId="16" borderId="0" xfId="0" applyFont="1" applyFill="1" applyAlignment="1"/>
    <xf numFmtId="0" fontId="14" fillId="16" borderId="0" xfId="0" applyFont="1" applyFill="1" applyAlignment="1">
      <alignment horizontal="center"/>
    </xf>
    <xf numFmtId="0" fontId="10" fillId="16" borderId="0" xfId="0" applyFont="1" applyFill="1" applyAlignment="1">
      <alignment wrapText="1"/>
    </xf>
  </cellXfs>
  <cellStyles count="4">
    <cellStyle name="Comma [0]" xfId="1" builtinId="6"/>
    <cellStyle name="Date" xfId="2"/>
    <cellStyle name="Normal" xfId="0" builtinId="0"/>
    <cellStyle name="zHiddenText" xfId="3"/>
  </cellStyles>
  <dxfs count="0"/>
  <tableStyles count="0" defaultTableStyle="TableStyleMedium2" defaultPivotStyle="PivotStyleLight16"/>
  <colors>
    <mruColors>
      <color rgb="FFD0FCD4"/>
      <color rgb="FFF4FEF5"/>
      <color rgb="FF5B9BD5"/>
      <color rgb="FF0A5E2E"/>
      <color rgb="FF8E0000"/>
      <color rgb="FFE25454"/>
      <color rgb="FFFF8585"/>
      <color rgb="FFB265FF"/>
      <color rgb="FF6600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96"/>
  <sheetViews>
    <sheetView tabSelected="1" topLeftCell="B1" zoomScaleNormal="100" workbookViewId="0">
      <pane xSplit="5" ySplit="5" topLeftCell="G6" activePane="bottomRight" state="frozen"/>
      <selection activeCell="B1" sqref="B1"/>
      <selection pane="topRight" activeCell="F1" sqref="F1"/>
      <selection pane="bottomLeft" activeCell="B5" sqref="B5"/>
      <selection pane="bottomRight" activeCell="B15" sqref="B15"/>
    </sheetView>
  </sheetViews>
  <sheetFormatPr defaultRowHeight="14.25"/>
  <cols>
    <col min="1" max="1" width="64.7109375" style="1" customWidth="1"/>
    <col min="2" max="2" width="88.42578125" style="1" customWidth="1"/>
    <col min="3" max="3" width="20.42578125" style="1" customWidth="1"/>
    <col min="4" max="4" width="11.140625" style="1" customWidth="1"/>
    <col min="5" max="5" width="10.85546875" style="1" customWidth="1"/>
    <col min="6" max="6" width="6.42578125" style="1" customWidth="1"/>
    <col min="7" max="36" width="3.7109375" style="12" customWidth="1"/>
    <col min="37" max="37" width="3.7109375" style="1" customWidth="1"/>
    <col min="38" max="38" width="1.7109375" style="1" customWidth="1"/>
    <col min="39" max="56" width="3.7109375" style="12" customWidth="1"/>
    <col min="57" max="57" width="3.5703125" style="12" customWidth="1"/>
    <col min="58" max="67" width="3.7109375" style="12" customWidth="1"/>
    <col min="68" max="68" width="3.7109375" style="1" customWidth="1"/>
    <col min="69" max="69" width="1.7109375" style="1" customWidth="1"/>
    <col min="70" max="100" width="3.7109375" style="12" customWidth="1"/>
    <col min="101" max="101" width="1.7109375" style="1" customWidth="1"/>
    <col min="102" max="16384" width="9.140625" style="1"/>
  </cols>
  <sheetData>
    <row r="1" spans="1:101" ht="23.25">
      <c r="A1" s="17"/>
      <c r="B1" s="112" t="s">
        <v>49</v>
      </c>
      <c r="C1" s="112"/>
      <c r="D1" s="100"/>
      <c r="E1" s="100"/>
      <c r="F1" s="100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47"/>
    </row>
    <row r="2" spans="1:101" ht="37.5">
      <c r="A2" s="17"/>
      <c r="B2" s="114" t="s">
        <v>63</v>
      </c>
      <c r="C2" s="102"/>
      <c r="D2" s="100"/>
      <c r="E2" s="100"/>
      <c r="F2" s="100"/>
      <c r="G2" s="48"/>
      <c r="H2" s="48"/>
      <c r="I2" s="48"/>
      <c r="J2" s="48"/>
      <c r="K2" s="48"/>
      <c r="L2" s="48"/>
      <c r="M2" s="4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47"/>
    </row>
    <row r="3" spans="1:101" ht="23.25">
      <c r="A3" s="17"/>
      <c r="B3" s="101" t="s">
        <v>46</v>
      </c>
      <c r="C3" s="103"/>
      <c r="D3" s="110" t="s">
        <v>21</v>
      </c>
      <c r="E3" s="113"/>
      <c r="F3" s="113"/>
      <c r="G3" s="111" t="s">
        <v>33</v>
      </c>
      <c r="H3" s="111"/>
      <c r="I3" s="111"/>
      <c r="J3" s="111"/>
      <c r="K3" s="111"/>
      <c r="L3" s="111"/>
      <c r="M3" s="111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111" t="s">
        <v>34</v>
      </c>
      <c r="AN3" s="111"/>
      <c r="AO3" s="111"/>
      <c r="AP3" s="111"/>
      <c r="AQ3" s="111"/>
      <c r="AR3" s="111"/>
      <c r="AS3" s="111"/>
      <c r="AT3" s="111"/>
      <c r="AU3" s="111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111" t="s">
        <v>35</v>
      </c>
      <c r="BS3" s="111"/>
      <c r="BT3" s="111"/>
      <c r="BU3" s="111"/>
      <c r="BV3" s="111"/>
      <c r="BW3" s="111"/>
      <c r="BX3" s="111"/>
      <c r="BY3" s="111"/>
      <c r="BZ3" s="111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47"/>
    </row>
    <row r="4" spans="1:101" ht="18">
      <c r="A4" s="17"/>
      <c r="B4" s="101" t="s">
        <v>48</v>
      </c>
      <c r="C4" s="100"/>
      <c r="D4" s="110" t="s">
        <v>20</v>
      </c>
      <c r="E4" s="110"/>
      <c r="F4" s="110"/>
      <c r="G4" s="70">
        <v>1</v>
      </c>
      <c r="H4" s="70">
        <v>2</v>
      </c>
      <c r="I4" s="70">
        <v>3</v>
      </c>
      <c r="J4" s="70">
        <v>4</v>
      </c>
      <c r="K4" s="70">
        <v>5</v>
      </c>
      <c r="L4" s="70">
        <v>6</v>
      </c>
      <c r="M4" s="70">
        <v>7</v>
      </c>
      <c r="N4" s="70">
        <v>8</v>
      </c>
      <c r="O4" s="70">
        <v>9</v>
      </c>
      <c r="P4" s="70">
        <v>10</v>
      </c>
      <c r="Q4" s="70">
        <v>11</v>
      </c>
      <c r="R4" s="70">
        <v>12</v>
      </c>
      <c r="S4" s="70">
        <v>13</v>
      </c>
      <c r="T4" s="70">
        <v>14</v>
      </c>
      <c r="U4" s="70">
        <v>15</v>
      </c>
      <c r="V4" s="70">
        <v>16</v>
      </c>
      <c r="W4" s="70">
        <v>17</v>
      </c>
      <c r="X4" s="70">
        <v>18</v>
      </c>
      <c r="Y4" s="70">
        <v>19</v>
      </c>
      <c r="Z4" s="70">
        <v>20</v>
      </c>
      <c r="AA4" s="70">
        <v>21</v>
      </c>
      <c r="AB4" s="70">
        <v>22</v>
      </c>
      <c r="AC4" s="70">
        <v>23</v>
      </c>
      <c r="AD4" s="70">
        <v>24</v>
      </c>
      <c r="AE4" s="70">
        <v>25</v>
      </c>
      <c r="AF4" s="70">
        <v>26</v>
      </c>
      <c r="AG4" s="70">
        <v>27</v>
      </c>
      <c r="AH4" s="70">
        <v>28</v>
      </c>
      <c r="AI4" s="70">
        <v>29</v>
      </c>
      <c r="AJ4" s="70">
        <v>30</v>
      </c>
      <c r="AK4" s="71">
        <v>31</v>
      </c>
      <c r="AL4" s="49"/>
      <c r="AM4" s="73">
        <f t="shared" ref="AM4:BD4" si="0">AL4+1</f>
        <v>1</v>
      </c>
      <c r="AN4" s="73">
        <f t="shared" si="0"/>
        <v>2</v>
      </c>
      <c r="AO4" s="73">
        <f t="shared" si="0"/>
        <v>3</v>
      </c>
      <c r="AP4" s="73">
        <f t="shared" si="0"/>
        <v>4</v>
      </c>
      <c r="AQ4" s="73">
        <f>AP4+1</f>
        <v>5</v>
      </c>
      <c r="AR4" s="73">
        <f>AQ4+1</f>
        <v>6</v>
      </c>
      <c r="AS4" s="73">
        <f t="shared" si="0"/>
        <v>7</v>
      </c>
      <c r="AT4" s="73">
        <f t="shared" si="0"/>
        <v>8</v>
      </c>
      <c r="AU4" s="73">
        <f t="shared" si="0"/>
        <v>9</v>
      </c>
      <c r="AV4" s="73">
        <f t="shared" si="0"/>
        <v>10</v>
      </c>
      <c r="AW4" s="73">
        <f t="shared" si="0"/>
        <v>11</v>
      </c>
      <c r="AX4" s="73">
        <f>AW4+1</f>
        <v>12</v>
      </c>
      <c r="AY4" s="73">
        <f>AX4+1</f>
        <v>13</v>
      </c>
      <c r="AZ4" s="73">
        <f t="shared" si="0"/>
        <v>14</v>
      </c>
      <c r="BA4" s="73">
        <f t="shared" si="0"/>
        <v>15</v>
      </c>
      <c r="BB4" s="73">
        <f t="shared" si="0"/>
        <v>16</v>
      </c>
      <c r="BC4" s="73">
        <f t="shared" si="0"/>
        <v>17</v>
      </c>
      <c r="BD4" s="73">
        <f t="shared" si="0"/>
        <v>18</v>
      </c>
      <c r="BE4" s="73">
        <f t="shared" ref="BE4:BP4" si="1">BD4+1</f>
        <v>19</v>
      </c>
      <c r="BF4" s="73">
        <f t="shared" si="1"/>
        <v>20</v>
      </c>
      <c r="BG4" s="73">
        <f t="shared" si="1"/>
        <v>21</v>
      </c>
      <c r="BH4" s="73">
        <f t="shared" si="1"/>
        <v>22</v>
      </c>
      <c r="BI4" s="73">
        <f t="shared" si="1"/>
        <v>23</v>
      </c>
      <c r="BJ4" s="73">
        <f t="shared" si="1"/>
        <v>24</v>
      </c>
      <c r="BK4" s="73">
        <f t="shared" si="1"/>
        <v>25</v>
      </c>
      <c r="BL4" s="73">
        <f t="shared" si="1"/>
        <v>26</v>
      </c>
      <c r="BM4" s="73">
        <f t="shared" si="1"/>
        <v>27</v>
      </c>
      <c r="BN4" s="73">
        <f t="shared" si="1"/>
        <v>28</v>
      </c>
      <c r="BO4" s="73">
        <f t="shared" si="1"/>
        <v>29</v>
      </c>
      <c r="BP4" s="74">
        <f t="shared" si="1"/>
        <v>30</v>
      </c>
      <c r="BQ4" s="50"/>
      <c r="BR4" s="73">
        <f t="shared" ref="BR4:CJ4" si="2">BQ4+1</f>
        <v>1</v>
      </c>
      <c r="BS4" s="73">
        <f t="shared" si="2"/>
        <v>2</v>
      </c>
      <c r="BT4" s="73">
        <f t="shared" si="2"/>
        <v>3</v>
      </c>
      <c r="BU4" s="73">
        <f t="shared" si="2"/>
        <v>4</v>
      </c>
      <c r="BV4" s="73">
        <f t="shared" si="2"/>
        <v>5</v>
      </c>
      <c r="BW4" s="73">
        <f>BV4+1</f>
        <v>6</v>
      </c>
      <c r="BX4" s="73">
        <f>BW4+1</f>
        <v>7</v>
      </c>
      <c r="BY4" s="73">
        <f t="shared" si="2"/>
        <v>8</v>
      </c>
      <c r="BZ4" s="73">
        <f t="shared" si="2"/>
        <v>9</v>
      </c>
      <c r="CA4" s="73">
        <f t="shared" si="2"/>
        <v>10</v>
      </c>
      <c r="CB4" s="73">
        <f t="shared" si="2"/>
        <v>11</v>
      </c>
      <c r="CC4" s="73">
        <f t="shared" si="2"/>
        <v>12</v>
      </c>
      <c r="CD4" s="73">
        <f>CC4+1</f>
        <v>13</v>
      </c>
      <c r="CE4" s="73">
        <f>CD4+1</f>
        <v>14</v>
      </c>
      <c r="CF4" s="73">
        <f t="shared" si="2"/>
        <v>15</v>
      </c>
      <c r="CG4" s="73">
        <f t="shared" si="2"/>
        <v>16</v>
      </c>
      <c r="CH4" s="73">
        <f t="shared" si="2"/>
        <v>17</v>
      </c>
      <c r="CI4" s="73">
        <f t="shared" si="2"/>
        <v>18</v>
      </c>
      <c r="CJ4" s="73">
        <f t="shared" si="2"/>
        <v>19</v>
      </c>
      <c r="CK4" s="73">
        <f t="shared" ref="CK4:CV4" si="3">CJ4+1</f>
        <v>20</v>
      </c>
      <c r="CL4" s="73">
        <f t="shared" si="3"/>
        <v>21</v>
      </c>
      <c r="CM4" s="73">
        <f t="shared" si="3"/>
        <v>22</v>
      </c>
      <c r="CN4" s="73">
        <f t="shared" si="3"/>
        <v>23</v>
      </c>
      <c r="CO4" s="73">
        <f t="shared" si="3"/>
        <v>24</v>
      </c>
      <c r="CP4" s="73">
        <f t="shared" si="3"/>
        <v>25</v>
      </c>
      <c r="CQ4" s="73">
        <f t="shared" si="3"/>
        <v>26</v>
      </c>
      <c r="CR4" s="73">
        <f t="shared" si="3"/>
        <v>27</v>
      </c>
      <c r="CS4" s="73">
        <f t="shared" si="3"/>
        <v>28</v>
      </c>
      <c r="CT4" s="73">
        <f t="shared" si="3"/>
        <v>29</v>
      </c>
      <c r="CU4" s="73">
        <f t="shared" si="3"/>
        <v>30</v>
      </c>
      <c r="CV4" s="75">
        <f t="shared" si="3"/>
        <v>31</v>
      </c>
      <c r="CW4" s="47"/>
    </row>
    <row r="5" spans="1:101" s="3" customFormat="1" ht="30.75" thickBot="1">
      <c r="A5" s="23"/>
      <c r="B5" s="24" t="s">
        <v>19</v>
      </c>
      <c r="C5" s="25" t="s">
        <v>14</v>
      </c>
      <c r="D5" s="25" t="s">
        <v>0</v>
      </c>
      <c r="E5" s="25" t="s">
        <v>13</v>
      </c>
      <c r="F5" s="26" t="s">
        <v>1</v>
      </c>
      <c r="G5" s="70" t="s">
        <v>9</v>
      </c>
      <c r="H5" s="70" t="s">
        <v>8</v>
      </c>
      <c r="I5" s="70" t="s">
        <v>9</v>
      </c>
      <c r="J5" s="70" t="s">
        <v>10</v>
      </c>
      <c r="K5" s="70" t="s">
        <v>11</v>
      </c>
      <c r="L5" s="70" t="s">
        <v>11</v>
      </c>
      <c r="M5" s="70" t="s">
        <v>12</v>
      </c>
      <c r="N5" s="70" t="s">
        <v>9</v>
      </c>
      <c r="O5" s="70" t="s">
        <v>8</v>
      </c>
      <c r="P5" s="70" t="s">
        <v>9</v>
      </c>
      <c r="Q5" s="70" t="s">
        <v>10</v>
      </c>
      <c r="R5" s="70" t="s">
        <v>11</v>
      </c>
      <c r="S5" s="70" t="s">
        <v>11</v>
      </c>
      <c r="T5" s="70" t="s">
        <v>12</v>
      </c>
      <c r="U5" s="70" t="s">
        <v>9</v>
      </c>
      <c r="V5" s="70" t="s">
        <v>8</v>
      </c>
      <c r="W5" s="70" t="s">
        <v>9</v>
      </c>
      <c r="X5" s="70" t="s">
        <v>10</v>
      </c>
      <c r="Y5" s="70" t="s">
        <v>11</v>
      </c>
      <c r="Z5" s="70" t="s">
        <v>11</v>
      </c>
      <c r="AA5" s="70" t="s">
        <v>12</v>
      </c>
      <c r="AB5" s="70" t="s">
        <v>9</v>
      </c>
      <c r="AC5" s="70" t="s">
        <v>8</v>
      </c>
      <c r="AD5" s="70" t="s">
        <v>9</v>
      </c>
      <c r="AE5" s="70" t="s">
        <v>10</v>
      </c>
      <c r="AF5" s="70" t="s">
        <v>11</v>
      </c>
      <c r="AG5" s="70" t="s">
        <v>11</v>
      </c>
      <c r="AH5" s="70" t="s">
        <v>12</v>
      </c>
      <c r="AI5" s="70" t="s">
        <v>9</v>
      </c>
      <c r="AJ5" s="72" t="s">
        <v>8</v>
      </c>
      <c r="AK5" s="72" t="s">
        <v>9</v>
      </c>
      <c r="AL5" s="49"/>
      <c r="AM5" s="70" t="s">
        <v>10</v>
      </c>
      <c r="AN5" s="70" t="s">
        <v>11</v>
      </c>
      <c r="AO5" s="70" t="s">
        <v>11</v>
      </c>
      <c r="AP5" s="70" t="s">
        <v>12</v>
      </c>
      <c r="AQ5" s="70" t="s">
        <v>9</v>
      </c>
      <c r="AR5" s="70" t="s">
        <v>8</v>
      </c>
      <c r="AS5" s="70" t="s">
        <v>9</v>
      </c>
      <c r="AT5" s="70" t="s">
        <v>10</v>
      </c>
      <c r="AU5" s="70" t="s">
        <v>11</v>
      </c>
      <c r="AV5" s="70" t="s">
        <v>11</v>
      </c>
      <c r="AW5" s="70" t="s">
        <v>12</v>
      </c>
      <c r="AX5" s="70" t="s">
        <v>9</v>
      </c>
      <c r="AY5" s="70" t="s">
        <v>8</v>
      </c>
      <c r="AZ5" s="70" t="s">
        <v>9</v>
      </c>
      <c r="BA5" s="70" t="s">
        <v>10</v>
      </c>
      <c r="BB5" s="70" t="s">
        <v>11</v>
      </c>
      <c r="BC5" s="70" t="s">
        <v>11</v>
      </c>
      <c r="BD5" s="70" t="s">
        <v>12</v>
      </c>
      <c r="BE5" s="70" t="s">
        <v>9</v>
      </c>
      <c r="BF5" s="70" t="s">
        <v>8</v>
      </c>
      <c r="BG5" s="70" t="s">
        <v>9</v>
      </c>
      <c r="BH5" s="70" t="s">
        <v>10</v>
      </c>
      <c r="BI5" s="70" t="s">
        <v>11</v>
      </c>
      <c r="BJ5" s="70" t="s">
        <v>11</v>
      </c>
      <c r="BK5" s="70" t="s">
        <v>12</v>
      </c>
      <c r="BL5" s="70" t="s">
        <v>9</v>
      </c>
      <c r="BM5" s="70" t="s">
        <v>8</v>
      </c>
      <c r="BN5" s="70" t="s">
        <v>9</v>
      </c>
      <c r="BO5" s="72" t="s">
        <v>10</v>
      </c>
      <c r="BP5" s="72" t="s">
        <v>11</v>
      </c>
      <c r="BQ5" s="50"/>
      <c r="BR5" s="70" t="s">
        <v>11</v>
      </c>
      <c r="BS5" s="70" t="s">
        <v>12</v>
      </c>
      <c r="BT5" s="70" t="s">
        <v>9</v>
      </c>
      <c r="BU5" s="70" t="s">
        <v>8</v>
      </c>
      <c r="BV5" s="70" t="s">
        <v>9</v>
      </c>
      <c r="BW5" s="70" t="s">
        <v>10</v>
      </c>
      <c r="BX5" s="70" t="s">
        <v>11</v>
      </c>
      <c r="BY5" s="70" t="s">
        <v>11</v>
      </c>
      <c r="BZ5" s="70" t="s">
        <v>12</v>
      </c>
      <c r="CA5" s="70" t="s">
        <v>9</v>
      </c>
      <c r="CB5" s="70" t="s">
        <v>8</v>
      </c>
      <c r="CC5" s="70" t="s">
        <v>9</v>
      </c>
      <c r="CD5" s="70" t="s">
        <v>10</v>
      </c>
      <c r="CE5" s="70" t="s">
        <v>11</v>
      </c>
      <c r="CF5" s="70" t="s">
        <v>11</v>
      </c>
      <c r="CG5" s="70" t="s">
        <v>12</v>
      </c>
      <c r="CH5" s="70" t="s">
        <v>9</v>
      </c>
      <c r="CI5" s="70" t="s">
        <v>8</v>
      </c>
      <c r="CJ5" s="70" t="s">
        <v>9</v>
      </c>
      <c r="CK5" s="70" t="s">
        <v>10</v>
      </c>
      <c r="CL5" s="70" t="s">
        <v>11</v>
      </c>
      <c r="CM5" s="70" t="s">
        <v>11</v>
      </c>
      <c r="CN5" s="70" t="s">
        <v>12</v>
      </c>
      <c r="CO5" s="70" t="s">
        <v>9</v>
      </c>
      <c r="CP5" s="70" t="s">
        <v>8</v>
      </c>
      <c r="CQ5" s="70" t="s">
        <v>9</v>
      </c>
      <c r="CR5" s="70" t="s">
        <v>10</v>
      </c>
      <c r="CS5" s="70" t="s">
        <v>11</v>
      </c>
      <c r="CT5" s="70" t="s">
        <v>11</v>
      </c>
      <c r="CU5" s="76" t="s">
        <v>12</v>
      </c>
      <c r="CV5" s="76" t="s">
        <v>9</v>
      </c>
      <c r="CW5" s="51"/>
    </row>
    <row r="6" spans="1:101" s="8" customFormat="1" ht="20.100000000000001" customHeight="1">
      <c r="A6" s="27" t="s">
        <v>15</v>
      </c>
      <c r="B6" s="28" t="s">
        <v>38</v>
      </c>
      <c r="C6" s="86"/>
      <c r="D6" s="63">
        <f>DATE(2019,10,2)</f>
        <v>43740</v>
      </c>
      <c r="E6" s="63">
        <f>DATE(2019,10,9)</f>
        <v>43747</v>
      </c>
      <c r="F6" s="64">
        <v>6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  <c r="AL6" s="4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30"/>
      <c r="BQ6" s="50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30"/>
      <c r="CW6" s="50"/>
    </row>
    <row r="7" spans="1:101" s="6" customFormat="1" ht="20.100000000000001" customHeight="1">
      <c r="A7" s="31" t="s">
        <v>2</v>
      </c>
      <c r="B7" s="18" t="s">
        <v>50</v>
      </c>
      <c r="C7" s="32" t="s">
        <v>4</v>
      </c>
      <c r="D7" s="33">
        <f>DATE(2019, 10, 2)</f>
        <v>43740</v>
      </c>
      <c r="E7" s="33">
        <f>DATE(2019, 10, 2)</f>
        <v>43740</v>
      </c>
      <c r="F7" s="34">
        <v>1</v>
      </c>
      <c r="G7" s="29"/>
      <c r="H7" s="83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  <c r="AL7" s="4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30"/>
      <c r="BQ7" s="50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30"/>
      <c r="CW7" s="50"/>
    </row>
    <row r="8" spans="1:101" s="6" customFormat="1" ht="20.100000000000001" customHeight="1">
      <c r="A8" s="35" t="s">
        <v>3</v>
      </c>
      <c r="B8" s="19" t="s">
        <v>22</v>
      </c>
      <c r="C8" s="36" t="s">
        <v>4</v>
      </c>
      <c r="D8" s="33">
        <f>DATE(2019, 10, 3)</f>
        <v>43741</v>
      </c>
      <c r="E8" s="33">
        <f>DATE(2019, 10, 3)</f>
        <v>43741</v>
      </c>
      <c r="F8" s="38">
        <v>1</v>
      </c>
      <c r="G8" s="29"/>
      <c r="H8" s="29"/>
      <c r="I8" s="83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  <c r="AL8" s="4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30"/>
      <c r="BQ8" s="50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30"/>
      <c r="CW8" s="50"/>
    </row>
    <row r="9" spans="1:101" s="6" customFormat="1" ht="20.100000000000001" customHeight="1">
      <c r="A9" s="39" t="s">
        <v>5</v>
      </c>
      <c r="B9" s="18" t="s">
        <v>5</v>
      </c>
      <c r="C9" s="32" t="s">
        <v>4</v>
      </c>
      <c r="D9" s="33">
        <f>DATE(2019, 10, 4)</f>
        <v>43742</v>
      </c>
      <c r="E9" s="33">
        <f>DATE(2019, 10, 4)</f>
        <v>43742</v>
      </c>
      <c r="F9" s="40">
        <v>1</v>
      </c>
      <c r="G9" s="29"/>
      <c r="H9" s="29"/>
      <c r="I9" s="29"/>
      <c r="J9" s="83"/>
      <c r="K9" s="81"/>
      <c r="L9" s="81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0"/>
      <c r="AL9" s="4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30"/>
      <c r="BQ9" s="50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30"/>
      <c r="CW9" s="50"/>
    </row>
    <row r="10" spans="1:101" s="6" customFormat="1" ht="20.100000000000001" customHeight="1">
      <c r="A10" s="39"/>
      <c r="B10" s="18" t="s">
        <v>6</v>
      </c>
      <c r="C10" s="32" t="s">
        <v>4</v>
      </c>
      <c r="D10" s="33">
        <f>DATE(2019, 10,7)</f>
        <v>43745</v>
      </c>
      <c r="E10" s="33">
        <f>DATE(2019, 10, 9)</f>
        <v>43747</v>
      </c>
      <c r="F10" s="40">
        <v>3</v>
      </c>
      <c r="G10" s="29"/>
      <c r="H10" s="29"/>
      <c r="I10" s="29"/>
      <c r="J10" s="29"/>
      <c r="K10" s="29"/>
      <c r="L10" s="29"/>
      <c r="M10" s="83"/>
      <c r="N10" s="83"/>
      <c r="O10" s="15" t="s">
        <v>12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0"/>
      <c r="AL10" s="4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0"/>
      <c r="BQ10" s="50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30"/>
      <c r="CW10" s="50"/>
    </row>
    <row r="11" spans="1:101" s="6" customFormat="1" ht="20.100000000000001" customHeight="1">
      <c r="A11" s="39" t="s">
        <v>7</v>
      </c>
      <c r="C11" s="87"/>
      <c r="D11" s="87"/>
      <c r="E11" s="87"/>
      <c r="F11" s="88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0"/>
      <c r="AL11" s="4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0"/>
      <c r="BQ11" s="50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30"/>
      <c r="CW11" s="50"/>
    </row>
    <row r="12" spans="1:101" s="6" customFormat="1" ht="21.95" customHeight="1">
      <c r="A12" s="41"/>
      <c r="B12" s="42" t="s">
        <v>39</v>
      </c>
      <c r="C12" s="87"/>
      <c r="D12" s="85">
        <f>DATE(2019, 10, 10)</f>
        <v>43748</v>
      </c>
      <c r="E12" s="85">
        <f>DATE(2019, 10, 15)</f>
        <v>43753</v>
      </c>
      <c r="F12" s="84">
        <v>4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0"/>
      <c r="AL12" s="4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0"/>
      <c r="BQ12" s="50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30"/>
      <c r="CW12" s="50"/>
    </row>
    <row r="13" spans="1:101" s="6" customFormat="1" ht="21.95" customHeight="1">
      <c r="A13" s="43" t="s">
        <v>16</v>
      </c>
      <c r="B13" s="19" t="s">
        <v>23</v>
      </c>
      <c r="C13" s="36" t="s">
        <v>4</v>
      </c>
      <c r="D13" s="33">
        <f>DATE(2019, 10, 10)</f>
        <v>43748</v>
      </c>
      <c r="E13" s="33">
        <f>DATE(2019, 10, 10)</f>
        <v>43748</v>
      </c>
      <c r="F13" s="44">
        <v>1</v>
      </c>
      <c r="G13" s="29"/>
      <c r="H13" s="29"/>
      <c r="I13" s="29"/>
      <c r="J13" s="29"/>
      <c r="K13" s="29"/>
      <c r="L13" s="29"/>
      <c r="M13" s="29"/>
      <c r="N13" s="29"/>
      <c r="O13" s="29"/>
      <c r="P13" s="82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0"/>
      <c r="AL13" s="4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30"/>
      <c r="BQ13" s="50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30"/>
      <c r="CW13" s="50"/>
    </row>
    <row r="14" spans="1:101" s="6" customFormat="1" ht="21.95" customHeight="1">
      <c r="A14" s="45" t="s">
        <v>17</v>
      </c>
      <c r="B14" s="18" t="s">
        <v>17</v>
      </c>
      <c r="C14" s="36" t="s">
        <v>4</v>
      </c>
      <c r="D14" s="33">
        <f>DATE(2019, 10, 11)</f>
        <v>43749</v>
      </c>
      <c r="E14" s="37">
        <f>DATE(2018,10,12)</f>
        <v>43385</v>
      </c>
      <c r="F14" s="44">
        <v>2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82"/>
      <c r="R14" s="82"/>
      <c r="S14" s="81"/>
      <c r="T14" s="81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0"/>
      <c r="AL14" s="4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30"/>
      <c r="BQ14" s="50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30"/>
      <c r="CW14" s="50"/>
    </row>
    <row r="15" spans="1:101" s="6" customFormat="1" ht="21.95" customHeight="1">
      <c r="A15" s="46" t="s">
        <v>18</v>
      </c>
      <c r="B15" s="19" t="s">
        <v>24</v>
      </c>
      <c r="C15" s="36" t="s">
        <v>4</v>
      </c>
      <c r="D15" s="33">
        <f>DATE(2019, 10, 15)</f>
        <v>43753</v>
      </c>
      <c r="E15" s="37">
        <f>DATE(2018,10,15)</f>
        <v>43388</v>
      </c>
      <c r="F15" s="44">
        <v>1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15" t="s">
        <v>12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4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30"/>
      <c r="BQ15" s="50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58"/>
      <c r="CW15" s="50"/>
    </row>
    <row r="16" spans="1:101" s="6" customFormat="1" ht="21.95" customHeight="1">
      <c r="A16" s="9"/>
      <c r="B16" s="52"/>
      <c r="C16" s="61"/>
      <c r="D16" s="61"/>
      <c r="E16" s="61"/>
      <c r="F16" s="62"/>
      <c r="G16" s="29"/>
      <c r="H16" s="29"/>
      <c r="I16" s="29"/>
      <c r="J16" s="29"/>
      <c r="K16" s="29"/>
      <c r="L16" s="29"/>
      <c r="M16" s="29"/>
      <c r="N16" s="29"/>
      <c r="O16" s="59"/>
      <c r="P16" s="5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59"/>
      <c r="AE16" s="59"/>
      <c r="AF16" s="59"/>
      <c r="AG16" s="29"/>
      <c r="AH16" s="29"/>
      <c r="AI16" s="59"/>
      <c r="AJ16" s="59"/>
      <c r="AK16" s="58"/>
      <c r="AL16" s="49"/>
      <c r="AM16" s="59"/>
      <c r="AN16" s="5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30"/>
      <c r="BQ16" s="50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58"/>
      <c r="CW16" s="50"/>
    </row>
    <row r="17" spans="2:101" s="6" customFormat="1" ht="21.95" customHeight="1">
      <c r="B17" s="53" t="s">
        <v>40</v>
      </c>
      <c r="C17" s="61"/>
      <c r="D17" s="63">
        <f>DATE(2019,10,10)</f>
        <v>43748</v>
      </c>
      <c r="E17" s="63">
        <f>DATE(2019,11,28)</f>
        <v>43797</v>
      </c>
      <c r="F17" s="64">
        <v>33</v>
      </c>
      <c r="G17" s="29"/>
      <c r="H17" s="29"/>
      <c r="I17" s="29"/>
      <c r="J17" s="29"/>
      <c r="K17" s="29"/>
      <c r="L17" s="29"/>
      <c r="M17" s="29"/>
      <c r="N17" s="29"/>
      <c r="O17" s="59"/>
      <c r="P17" s="5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59"/>
      <c r="AD17" s="59"/>
      <c r="AE17" s="59"/>
      <c r="AF17" s="59"/>
      <c r="AG17" s="29"/>
      <c r="AH17" s="29"/>
      <c r="AI17" s="59"/>
      <c r="AJ17" s="59"/>
      <c r="AK17" s="58"/>
      <c r="AL17" s="49"/>
      <c r="AM17" s="59"/>
      <c r="AN17" s="5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0"/>
      <c r="BQ17" s="50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58"/>
      <c r="CW17" s="50"/>
    </row>
    <row r="18" spans="2:101" s="6" customFormat="1" ht="21.95" customHeight="1">
      <c r="B18" s="54" t="s">
        <v>25</v>
      </c>
      <c r="C18" s="55"/>
      <c r="D18" s="91">
        <f>DATE(2019,10,10)</f>
        <v>43748</v>
      </c>
      <c r="E18" s="92">
        <f>DATE(2019,11,13)</f>
        <v>43782</v>
      </c>
      <c r="F18" s="93">
        <v>22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  <c r="AL18" s="49"/>
      <c r="AM18" s="29"/>
      <c r="AN18" s="56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30"/>
      <c r="BQ18" s="50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58"/>
      <c r="CW18" s="50"/>
    </row>
    <row r="19" spans="2:101" s="6" customFormat="1" ht="21.95" customHeight="1">
      <c r="B19" s="20" t="s">
        <v>36</v>
      </c>
      <c r="C19" s="36" t="s">
        <v>4</v>
      </c>
      <c r="D19" s="37">
        <f>DATE(2019,10,10)</f>
        <v>43748</v>
      </c>
      <c r="E19" s="90">
        <f>DATE(2018,10,15)</f>
        <v>43388</v>
      </c>
      <c r="F19" s="57">
        <v>3</v>
      </c>
      <c r="G19" s="29"/>
      <c r="H19" s="29"/>
      <c r="I19" s="29"/>
      <c r="J19" s="29"/>
      <c r="K19" s="29"/>
      <c r="L19" s="29"/>
      <c r="M19" s="29"/>
      <c r="N19" s="29"/>
      <c r="O19" s="29"/>
      <c r="P19" s="13"/>
      <c r="Q19" s="13"/>
      <c r="R19" s="81"/>
      <c r="S19" s="81"/>
      <c r="T19" s="81"/>
      <c r="U19" s="13"/>
      <c r="W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  <c r="AL19" s="4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30"/>
      <c r="BQ19" s="50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58"/>
      <c r="CW19" s="50"/>
    </row>
    <row r="20" spans="2:101" s="6" customFormat="1" ht="21.95" customHeight="1">
      <c r="B20" s="20" t="s">
        <v>26</v>
      </c>
      <c r="C20" s="36" t="s">
        <v>4</v>
      </c>
      <c r="D20" s="37">
        <f>DATE(2019,10,16)</f>
        <v>43754</v>
      </c>
      <c r="E20" s="37">
        <f>DATE(2019,10,16)</f>
        <v>43754</v>
      </c>
      <c r="F20" s="57">
        <v>1</v>
      </c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V20" s="13"/>
      <c r="W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4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0"/>
      <c r="BQ20" s="50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58"/>
      <c r="CW20" s="50"/>
    </row>
    <row r="21" spans="2:101" s="6" customFormat="1" ht="21.95" customHeight="1">
      <c r="B21" s="20" t="s">
        <v>51</v>
      </c>
      <c r="C21" s="36" t="s">
        <v>4</v>
      </c>
      <c r="D21" s="37">
        <f>DATE(2019,10,17)</f>
        <v>43755</v>
      </c>
      <c r="E21" s="37">
        <f>DATE(2019,11,13)</f>
        <v>43782</v>
      </c>
      <c r="F21" s="57">
        <v>18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W21" s="13"/>
      <c r="X21" s="13"/>
      <c r="Y21" s="81"/>
      <c r="Z21" s="81"/>
      <c r="AA21" s="13"/>
      <c r="AB21" s="13"/>
      <c r="AC21" s="13"/>
      <c r="AD21" s="13"/>
      <c r="AE21" s="13"/>
      <c r="AF21" s="81"/>
      <c r="AG21" s="81"/>
      <c r="AH21" s="13"/>
      <c r="AI21" s="13"/>
      <c r="AJ21" s="13"/>
      <c r="AK21" s="81"/>
      <c r="AL21" s="49"/>
      <c r="AM21" s="13"/>
      <c r="AN21" s="81"/>
      <c r="AO21" s="81"/>
      <c r="AP21" s="13"/>
      <c r="AQ21" s="13"/>
      <c r="AR21" s="13"/>
      <c r="AS21" s="13"/>
      <c r="AT21" s="13"/>
      <c r="AU21" s="81"/>
      <c r="AV21" s="81"/>
      <c r="AW21" s="81"/>
      <c r="AX21" s="13"/>
      <c r="AY21" s="15" t="s">
        <v>12</v>
      </c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30"/>
      <c r="BQ21" s="50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58"/>
      <c r="CW21" s="50"/>
    </row>
    <row r="22" spans="2:101" s="6" customFormat="1" ht="21.95" customHeight="1">
      <c r="B22" s="20" t="s">
        <v>57</v>
      </c>
      <c r="C22" s="55" t="s">
        <v>44</v>
      </c>
      <c r="D22" s="37">
        <f>DATE(2019,10,15)</f>
        <v>43753</v>
      </c>
      <c r="E22" s="37">
        <f>DATE(2019,10,15)</f>
        <v>43753</v>
      </c>
      <c r="F22" s="57">
        <v>1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U22" s="97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  <c r="AL22" s="4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30"/>
      <c r="BQ22" s="50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58"/>
      <c r="CW22" s="50"/>
    </row>
    <row r="23" spans="2:101" s="6" customFormat="1" ht="21.95" customHeight="1">
      <c r="B23" s="20"/>
      <c r="C23" s="55"/>
      <c r="D23" s="37"/>
      <c r="E23" s="90"/>
      <c r="F23" s="57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0"/>
      <c r="AL23" s="4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30"/>
      <c r="BQ23" s="50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58"/>
      <c r="CW23" s="50"/>
    </row>
    <row r="24" spans="2:101" s="6" customFormat="1" ht="21.95" customHeight="1">
      <c r="B24" s="54" t="s">
        <v>27</v>
      </c>
      <c r="C24" s="36"/>
      <c r="D24" s="91">
        <f>DATE(2019,11,19)</f>
        <v>43788</v>
      </c>
      <c r="E24" s="91">
        <f>DATE(2019,11,21)</f>
        <v>43790</v>
      </c>
      <c r="F24" s="94">
        <v>4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4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30"/>
      <c r="BQ24" s="50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58"/>
      <c r="CW24" s="50"/>
    </row>
    <row r="25" spans="2:101" s="6" customFormat="1" ht="21.95" customHeight="1">
      <c r="B25" s="20" t="s">
        <v>52</v>
      </c>
      <c r="C25" s="36" t="s">
        <v>4</v>
      </c>
      <c r="D25" s="37">
        <f>DATE(2019,11,19)</f>
        <v>43788</v>
      </c>
      <c r="E25" s="37">
        <f>DATE(2019,11,19)</f>
        <v>43788</v>
      </c>
      <c r="F25" s="95">
        <v>1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  <c r="AL25" s="4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13"/>
      <c r="BH25" s="29"/>
      <c r="BI25" s="29"/>
      <c r="BJ25" s="29"/>
      <c r="BK25" s="29"/>
      <c r="BL25" s="29"/>
      <c r="BM25" s="29"/>
      <c r="BN25" s="29"/>
      <c r="BO25" s="29"/>
      <c r="BP25" s="30"/>
      <c r="BQ25" s="50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58"/>
      <c r="CW25" s="50"/>
    </row>
    <row r="26" spans="2:101" s="6" customFormat="1" ht="21.95" customHeight="1">
      <c r="B26" s="20" t="s">
        <v>28</v>
      </c>
      <c r="C26" s="36" t="s">
        <v>4</v>
      </c>
      <c r="D26" s="37">
        <f>DATE(2019,11,20)</f>
        <v>43789</v>
      </c>
      <c r="E26" s="37">
        <f>DATE(2019,11,21)</f>
        <v>43790</v>
      </c>
      <c r="F26" s="57">
        <v>2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0"/>
      <c r="AL26" s="4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F26" s="13"/>
      <c r="BG26" s="13"/>
      <c r="BH26" s="29"/>
      <c r="BI26" s="29"/>
      <c r="BJ26" s="29"/>
      <c r="BK26" s="29"/>
      <c r="BL26" s="29"/>
      <c r="BM26" s="29"/>
      <c r="BN26" s="29"/>
      <c r="BO26" s="29"/>
      <c r="BP26" s="30"/>
      <c r="BQ26" s="50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58"/>
      <c r="CW26" s="50"/>
    </row>
    <row r="27" spans="2:101" s="6" customFormat="1" ht="21.95" customHeight="1">
      <c r="B27" s="20" t="s">
        <v>53</v>
      </c>
      <c r="C27" s="36" t="s">
        <v>4</v>
      </c>
      <c r="D27" s="37">
        <f>DATE(2019,11,22)</f>
        <v>43791</v>
      </c>
      <c r="E27" s="37">
        <f>DATE(2019,11,22)</f>
        <v>43791</v>
      </c>
      <c r="F27" s="57">
        <v>1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0"/>
      <c r="AL27" s="4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H27" s="13"/>
      <c r="BI27" s="29"/>
      <c r="BJ27" s="29"/>
      <c r="BK27" s="29"/>
      <c r="BL27" s="29"/>
      <c r="BM27" s="29"/>
      <c r="BN27" s="29"/>
      <c r="BO27" s="29"/>
      <c r="BP27" s="30"/>
      <c r="BQ27" s="50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58"/>
      <c r="CW27" s="50"/>
    </row>
    <row r="28" spans="2:101" s="6" customFormat="1" ht="21.95" customHeight="1">
      <c r="B28" s="60"/>
      <c r="C28" s="61"/>
      <c r="D28" s="61"/>
      <c r="E28" s="61"/>
      <c r="F28" s="62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0"/>
      <c r="AL28" s="4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30"/>
      <c r="BQ28" s="50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58"/>
      <c r="CW28" s="50"/>
    </row>
    <row r="29" spans="2:101" s="6" customFormat="1" ht="21.95" customHeight="1">
      <c r="B29" s="54" t="s">
        <v>29</v>
      </c>
      <c r="C29" s="55"/>
      <c r="D29" s="91">
        <f>DATE(2019,11,25)</f>
        <v>43794</v>
      </c>
      <c r="E29" s="91">
        <f>DATE(2019,11,28)</f>
        <v>43797</v>
      </c>
      <c r="F29" s="96">
        <v>3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  <c r="AL29" s="4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30"/>
      <c r="BQ29" s="50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58"/>
      <c r="CW29" s="50"/>
    </row>
    <row r="30" spans="2:101" s="6" customFormat="1" ht="21.95" customHeight="1">
      <c r="B30" s="20" t="s">
        <v>54</v>
      </c>
      <c r="C30" s="36" t="s">
        <v>4</v>
      </c>
      <c r="D30" s="37">
        <f>DATE(2019,11,25)</f>
        <v>43794</v>
      </c>
      <c r="E30" s="37">
        <f>DATE(2019,11,28)</f>
        <v>43797</v>
      </c>
      <c r="F30" s="95">
        <v>3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4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I30" s="81"/>
      <c r="BJ30" s="81"/>
      <c r="BK30" s="13"/>
      <c r="BL30" s="13"/>
      <c r="BN30" s="15" t="s">
        <v>12</v>
      </c>
      <c r="BO30" s="29"/>
      <c r="BP30" s="29"/>
      <c r="BQ30" s="50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58"/>
      <c r="CW30" s="50"/>
    </row>
    <row r="31" spans="2:101" s="6" customFormat="1" ht="21.95" customHeight="1">
      <c r="B31" s="61"/>
      <c r="C31" s="61"/>
      <c r="D31" s="61"/>
      <c r="E31" s="61"/>
      <c r="F31" s="62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0"/>
      <c r="AL31" s="4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50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58"/>
      <c r="CW31" s="50"/>
    </row>
    <row r="32" spans="2:101" s="6" customFormat="1" ht="21.95" customHeight="1">
      <c r="B32" s="54" t="s">
        <v>30</v>
      </c>
      <c r="C32" s="55"/>
      <c r="D32" s="91">
        <f>DATE(2019,11,14)</f>
        <v>43783</v>
      </c>
      <c r="E32" s="92">
        <f>DATE(2019,11,18)</f>
        <v>43787</v>
      </c>
      <c r="F32" s="93">
        <v>3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0"/>
      <c r="AL32" s="4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50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58"/>
      <c r="CW32" s="50"/>
    </row>
    <row r="33" spans="2:101" s="6" customFormat="1" ht="21.95" customHeight="1">
      <c r="B33" s="20" t="s">
        <v>31</v>
      </c>
      <c r="C33" s="36" t="s">
        <v>4</v>
      </c>
      <c r="D33" s="37">
        <f>DATE(2019,11,14)</f>
        <v>43783</v>
      </c>
      <c r="E33" s="90">
        <f>DATE(2019,11,18)</f>
        <v>43787</v>
      </c>
      <c r="F33" s="57">
        <v>3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0"/>
      <c r="AL33" s="4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Z33" s="13"/>
      <c r="BA33" s="13"/>
      <c r="BB33" s="81"/>
      <c r="BC33" s="81"/>
      <c r="BD33" s="13"/>
      <c r="BE33" s="29"/>
      <c r="BJ33" s="29"/>
      <c r="BK33" s="29"/>
      <c r="BL33" s="29"/>
      <c r="BM33" s="29"/>
      <c r="BN33" s="29"/>
      <c r="BO33" s="29"/>
      <c r="BP33" s="29"/>
      <c r="BQ33" s="50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58"/>
      <c r="CW33" s="50"/>
    </row>
    <row r="34" spans="2:101" s="6" customFormat="1" ht="21.95" customHeight="1">
      <c r="B34" s="20"/>
      <c r="C34" s="36"/>
      <c r="D34" s="37"/>
      <c r="E34" s="37"/>
      <c r="F34" s="57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0"/>
      <c r="AL34" s="49"/>
      <c r="AM34" s="29"/>
      <c r="AN34" s="5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50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58"/>
      <c r="CW34" s="50"/>
    </row>
    <row r="35" spans="2:101" s="6" customFormat="1" ht="21.95" customHeight="1">
      <c r="B35" s="54" t="s">
        <v>37</v>
      </c>
      <c r="C35" s="36"/>
      <c r="D35" s="91">
        <f t="shared" ref="D35:E37" si="4">DATE(2019,11,26)</f>
        <v>43795</v>
      </c>
      <c r="E35" s="91">
        <f t="shared" si="4"/>
        <v>43795</v>
      </c>
      <c r="F35" s="93">
        <v>1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  <c r="AL35" s="49"/>
      <c r="AM35" s="29"/>
      <c r="AN35" s="5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30"/>
      <c r="BQ35" s="50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58"/>
      <c r="CW35" s="50"/>
    </row>
    <row r="36" spans="2:101" s="6" customFormat="1" ht="21.95" customHeight="1">
      <c r="B36" s="20" t="s">
        <v>55</v>
      </c>
      <c r="C36" s="36" t="s">
        <v>4</v>
      </c>
      <c r="D36" s="37">
        <f t="shared" si="4"/>
        <v>43795</v>
      </c>
      <c r="E36" s="37">
        <f t="shared" si="4"/>
        <v>43795</v>
      </c>
      <c r="F36" s="57">
        <v>1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0"/>
      <c r="AL36" s="49"/>
      <c r="AM36" s="29"/>
      <c r="AN36" s="5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M36" s="13"/>
      <c r="BO36" s="29"/>
      <c r="BP36" s="30"/>
      <c r="BQ36" s="50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58"/>
      <c r="CW36" s="50"/>
    </row>
    <row r="37" spans="2:101" s="6" customFormat="1" ht="21.95" customHeight="1">
      <c r="B37" s="20" t="s">
        <v>56</v>
      </c>
      <c r="C37" s="55" t="s">
        <v>44</v>
      </c>
      <c r="D37" s="37">
        <f t="shared" si="4"/>
        <v>43795</v>
      </c>
      <c r="E37" s="37">
        <f t="shared" si="4"/>
        <v>43795</v>
      </c>
      <c r="F37" s="57">
        <v>1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0"/>
      <c r="AL37" s="49"/>
      <c r="AM37" s="29"/>
      <c r="AN37" s="5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M37" s="97"/>
      <c r="BO37" s="29"/>
      <c r="BP37" s="30"/>
      <c r="BQ37" s="50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58"/>
      <c r="CW37" s="50"/>
    </row>
    <row r="38" spans="2:101" s="6" customFormat="1" ht="21.95" customHeight="1">
      <c r="B38" s="60"/>
      <c r="C38" s="55"/>
      <c r="D38" s="37"/>
      <c r="E38" s="37"/>
      <c r="F38" s="57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0"/>
      <c r="AL38" s="49"/>
      <c r="AM38" s="29"/>
      <c r="AN38" s="5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30"/>
      <c r="BQ38" s="50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58"/>
      <c r="CW38" s="50"/>
    </row>
    <row r="39" spans="2:101" s="6" customFormat="1" ht="21.95" customHeight="1">
      <c r="B39" s="65" t="s">
        <v>41</v>
      </c>
      <c r="C39" s="61"/>
      <c r="D39" s="63">
        <f>DATE(2019,11,29)</f>
        <v>43798</v>
      </c>
      <c r="E39" s="63">
        <f>DATE(2019,12,3)</f>
        <v>43802</v>
      </c>
      <c r="F39" s="64">
        <v>3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0"/>
      <c r="AL39" s="4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30"/>
      <c r="BQ39" s="50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58"/>
      <c r="CW39" s="50"/>
    </row>
    <row r="40" spans="2:101" s="6" customFormat="1" ht="21.95" customHeight="1">
      <c r="B40" s="21" t="s">
        <v>32</v>
      </c>
      <c r="C40" s="55" t="s">
        <v>4</v>
      </c>
      <c r="D40" s="37">
        <f>DATE(2019,11,29)</f>
        <v>43798</v>
      </c>
      <c r="E40" s="37">
        <f>DATE(2019,11,29)</f>
        <v>43798</v>
      </c>
      <c r="F40" s="57">
        <v>1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30"/>
      <c r="AL40" s="4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30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O40" s="98"/>
      <c r="BP40" s="30"/>
      <c r="BQ40" s="50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58"/>
      <c r="CW40" s="50"/>
    </row>
    <row r="41" spans="2:101" s="6" customFormat="1" ht="21.95" customHeight="1">
      <c r="B41" s="21" t="s">
        <v>60</v>
      </c>
      <c r="C41" s="55" t="s">
        <v>44</v>
      </c>
      <c r="D41" s="37">
        <f>DATE(2019,12,2)</f>
        <v>43801</v>
      </c>
      <c r="E41" s="37">
        <f>DATE(2019,12,2)</f>
        <v>43801</v>
      </c>
      <c r="F41" s="57">
        <v>1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30"/>
      <c r="AL41" s="4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30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P41" s="81"/>
      <c r="BQ41" s="50"/>
      <c r="BR41" s="81"/>
      <c r="BS41" s="9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58"/>
      <c r="CW41" s="50"/>
    </row>
    <row r="42" spans="2:101" s="6" customFormat="1" ht="21.95" customHeight="1">
      <c r="B42" s="21" t="s">
        <v>58</v>
      </c>
      <c r="C42" s="55" t="s">
        <v>4</v>
      </c>
      <c r="D42" s="37">
        <f>DATE(2019,12,2)</f>
        <v>43801</v>
      </c>
      <c r="E42" s="37">
        <f>DATE(2019,12,2)</f>
        <v>43801</v>
      </c>
      <c r="F42" s="57">
        <v>1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30"/>
      <c r="AL42" s="4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P42" s="81"/>
      <c r="BQ42" s="50"/>
      <c r="BR42" s="81"/>
      <c r="BS42" s="14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58"/>
      <c r="CW42" s="50"/>
    </row>
    <row r="43" spans="2:101" s="6" customFormat="1" ht="21.95" customHeight="1">
      <c r="B43" s="21" t="s">
        <v>59</v>
      </c>
      <c r="C43" s="55" t="s">
        <v>4</v>
      </c>
      <c r="D43" s="37">
        <f>DATE(2019,12,3)</f>
        <v>43802</v>
      </c>
      <c r="E43" s="37">
        <f>DATE(2019,12,3)</f>
        <v>43802</v>
      </c>
      <c r="F43" s="57">
        <v>1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30"/>
      <c r="AL43" s="4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67"/>
      <c r="BE43" s="68"/>
      <c r="BF43" s="59"/>
      <c r="BG43" s="59"/>
      <c r="BH43" s="29"/>
      <c r="BI43" s="29"/>
      <c r="BJ43" s="29"/>
      <c r="BK43" s="29"/>
      <c r="BL43" s="29"/>
      <c r="BM43" s="29"/>
      <c r="BN43" s="29"/>
      <c r="BO43" s="29"/>
      <c r="BP43" s="30"/>
      <c r="BQ43" s="50"/>
      <c r="BT43" s="15" t="s">
        <v>12</v>
      </c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58"/>
      <c r="CW43" s="50"/>
    </row>
    <row r="44" spans="2:101" s="6" customFormat="1" ht="21.95" customHeight="1">
      <c r="B44" s="66"/>
      <c r="C44" s="61"/>
      <c r="D44" s="61"/>
      <c r="E44" s="61"/>
      <c r="F44" s="62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30"/>
      <c r="AL44" s="4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30"/>
      <c r="BQ44" s="50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58"/>
      <c r="CW44" s="50"/>
    </row>
    <row r="45" spans="2:101" s="6" customFormat="1" ht="21.95" customHeight="1">
      <c r="B45" s="69" t="s">
        <v>42</v>
      </c>
      <c r="C45" s="61"/>
      <c r="D45" s="63">
        <f>DATE(2019,12,10)</f>
        <v>43809</v>
      </c>
      <c r="E45" s="63">
        <f>DATE(2019,12,13)</f>
        <v>43812</v>
      </c>
      <c r="F45" s="64">
        <v>4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30"/>
      <c r="AL45" s="4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30"/>
      <c r="BQ45" s="50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58"/>
      <c r="CW45" s="50"/>
    </row>
    <row r="46" spans="2:101" s="6" customFormat="1" ht="21.95" customHeight="1">
      <c r="B46" s="21" t="s">
        <v>43</v>
      </c>
      <c r="C46" s="55" t="s">
        <v>4</v>
      </c>
      <c r="D46" s="37">
        <f>DATE(2018,12,10)</f>
        <v>43444</v>
      </c>
      <c r="E46" s="37">
        <f>DATE(2018,12,11)</f>
        <v>43445</v>
      </c>
      <c r="F46" s="57">
        <v>2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30"/>
      <c r="AL46" s="4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0"/>
      <c r="BQ46" s="50"/>
      <c r="BR46" s="29"/>
      <c r="BS46" s="29"/>
      <c r="BT46" s="29"/>
      <c r="BU46" s="29"/>
      <c r="BV46" s="29"/>
      <c r="BW46" s="29"/>
      <c r="BX46" s="29"/>
      <c r="BY46" s="29"/>
      <c r="BZ46" s="29"/>
      <c r="CA46" s="89"/>
      <c r="CB46" s="8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58"/>
      <c r="CW46" s="50"/>
    </row>
    <row r="47" spans="2:101" s="6" customFormat="1" ht="21.95" customHeight="1">
      <c r="B47" s="21" t="s">
        <v>61</v>
      </c>
      <c r="C47" s="55" t="s">
        <v>4</v>
      </c>
      <c r="D47" s="37">
        <f>DATE(2018,12,12)</f>
        <v>43446</v>
      </c>
      <c r="E47" s="37">
        <f>DATE(2018,12,12)</f>
        <v>43446</v>
      </c>
      <c r="F47" s="57">
        <v>1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30"/>
      <c r="AL47" s="4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0"/>
      <c r="BQ47" s="50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8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58"/>
      <c r="CW47" s="50"/>
    </row>
    <row r="48" spans="2:101" s="6" customFormat="1" ht="21.95" customHeight="1">
      <c r="B48" s="21" t="s">
        <v>45</v>
      </c>
      <c r="C48" s="55" t="s">
        <v>4</v>
      </c>
      <c r="D48" s="37">
        <f>DATE(2018,12,13)</f>
        <v>43447</v>
      </c>
      <c r="E48" s="37">
        <f>DATE(2018,12,13)</f>
        <v>43447</v>
      </c>
      <c r="F48" s="57">
        <v>1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30"/>
      <c r="AL48" s="4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0"/>
      <c r="BQ48" s="50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15" t="s">
        <v>12</v>
      </c>
      <c r="CE48" s="29"/>
      <c r="CF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58"/>
      <c r="CW48" s="50"/>
    </row>
    <row r="49" spans="2:101" s="6" customFormat="1" ht="21.95" customHeight="1">
      <c r="B49" s="16"/>
      <c r="F49" s="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5"/>
      <c r="AL49" s="4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5"/>
      <c r="BQ49" s="5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29"/>
      <c r="CC49" s="10"/>
      <c r="CD49" s="10"/>
      <c r="CE49" s="29"/>
      <c r="CF49" s="29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2"/>
      <c r="CW49" s="4"/>
    </row>
    <row r="50" spans="2:101" s="6" customFormat="1" ht="21.95" customHeight="1">
      <c r="C50" s="106"/>
      <c r="D50" s="105"/>
      <c r="F50" s="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5"/>
      <c r="AL50" s="49"/>
      <c r="AM50" s="10"/>
      <c r="AN50" s="10"/>
      <c r="AO50" s="10"/>
      <c r="AP50" s="10"/>
      <c r="AQ50" s="11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5"/>
      <c r="BQ50" s="5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2"/>
      <c r="CW50" s="4"/>
    </row>
    <row r="51" spans="2:101" s="6" customFormat="1" ht="21.95" customHeight="1">
      <c r="C51" s="108" t="s">
        <v>47</v>
      </c>
      <c r="D51" s="109" t="s">
        <v>62</v>
      </c>
      <c r="F51" s="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5"/>
      <c r="AL51" s="49"/>
      <c r="AM51" s="10"/>
      <c r="AN51" s="10"/>
      <c r="AO51" s="10"/>
      <c r="AP51" s="10"/>
      <c r="AQ51" s="11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5"/>
      <c r="BQ51" s="5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2"/>
      <c r="CW51" s="4"/>
    </row>
    <row r="52" spans="2:101" s="6" customFormat="1" ht="21.95" customHeight="1">
      <c r="C52" s="104"/>
      <c r="D52" s="107"/>
      <c r="F52" s="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5"/>
      <c r="AL52" s="49"/>
      <c r="AM52" s="10"/>
      <c r="AN52" s="10"/>
      <c r="AO52" s="10"/>
      <c r="AP52" s="10"/>
      <c r="AQ52" s="11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5"/>
      <c r="BQ52" s="5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2"/>
      <c r="CW52" s="4"/>
    </row>
    <row r="53" spans="2:101" s="6" customFormat="1">
      <c r="F53" s="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5"/>
      <c r="AL53" s="49"/>
      <c r="AM53" s="10"/>
      <c r="AN53" s="10"/>
      <c r="AO53" s="10"/>
      <c r="AP53" s="10"/>
      <c r="AQ53" s="11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5"/>
      <c r="BQ53" s="5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2"/>
      <c r="CW53" s="4"/>
    </row>
    <row r="54" spans="2:101" s="6" customFormat="1">
      <c r="F54" s="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5"/>
      <c r="AL54" s="4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5"/>
      <c r="BQ54" s="5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2"/>
      <c r="CW54" s="4"/>
    </row>
    <row r="55" spans="2:101" s="6" customFormat="1">
      <c r="F55" s="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5"/>
      <c r="AL55" s="4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5"/>
      <c r="BQ55" s="5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2"/>
      <c r="CW55" s="4"/>
    </row>
    <row r="56" spans="2:101" s="6" customFormat="1">
      <c r="F56" s="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5"/>
      <c r="AL56" s="4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5"/>
      <c r="BQ56" s="5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2"/>
      <c r="CW56" s="4"/>
    </row>
    <row r="57" spans="2:101" s="6" customFormat="1">
      <c r="F57" s="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5"/>
      <c r="AL57" s="4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5"/>
      <c r="BQ57" s="5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2"/>
      <c r="CW57" s="4"/>
    </row>
    <row r="58" spans="2:101" s="6" customFormat="1">
      <c r="F58" s="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5"/>
      <c r="AL58" s="4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5"/>
      <c r="BQ58" s="5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2"/>
      <c r="CW58" s="4"/>
    </row>
    <row r="59" spans="2:101" s="6" customFormat="1">
      <c r="F59" s="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5"/>
      <c r="AL59" s="4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5"/>
      <c r="BQ59" s="5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2"/>
      <c r="CW59" s="4"/>
    </row>
    <row r="60" spans="2:101" s="6" customFormat="1">
      <c r="F60" s="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5"/>
      <c r="AL60" s="4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5"/>
      <c r="BQ60" s="5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2"/>
      <c r="CW60" s="4"/>
    </row>
    <row r="61" spans="2:101" s="6" customFormat="1">
      <c r="F61" s="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5"/>
      <c r="AL61" s="4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5"/>
      <c r="BQ61" s="5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2"/>
      <c r="CW61" s="4"/>
    </row>
    <row r="62" spans="2:101" s="6" customFormat="1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5"/>
      <c r="AL62" s="77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5"/>
      <c r="BQ62" s="5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2"/>
      <c r="CW62" s="79"/>
    </row>
    <row r="63" spans="2:101"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78"/>
      <c r="AL63" s="7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78"/>
      <c r="BQ63" s="80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80"/>
    </row>
    <row r="64" spans="2:101"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78"/>
      <c r="AL64" s="78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78"/>
      <c r="BQ64" s="80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80"/>
    </row>
    <row r="65" spans="7:101"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78"/>
      <c r="AL65" s="7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78"/>
      <c r="BQ65" s="80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80"/>
    </row>
    <row r="66" spans="7:101"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78"/>
      <c r="AL66" s="78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78"/>
      <c r="BQ66" s="80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80"/>
    </row>
    <row r="67" spans="7:101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78"/>
      <c r="AL67" s="78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78"/>
      <c r="BQ67" s="80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80"/>
    </row>
    <row r="68" spans="7:101"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78"/>
      <c r="AL68" s="78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78"/>
      <c r="BQ68" s="80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80"/>
    </row>
    <row r="69" spans="7:101"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78"/>
      <c r="AL69" s="78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78"/>
      <c r="BQ69" s="80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80"/>
    </row>
    <row r="70" spans="7:101"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78"/>
      <c r="AL70" s="78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78"/>
      <c r="BQ70" s="80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80"/>
    </row>
    <row r="71" spans="7:101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78"/>
      <c r="AL71" s="78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78"/>
      <c r="BQ71" s="80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80"/>
    </row>
    <row r="72" spans="7:101"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78"/>
      <c r="AL72" s="78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78"/>
      <c r="BQ72" s="80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80"/>
    </row>
    <row r="73" spans="7:101"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78"/>
      <c r="AL73" s="78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78"/>
      <c r="BQ73" s="80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80"/>
    </row>
    <row r="74" spans="7:101"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78"/>
      <c r="AL74" s="78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78"/>
      <c r="BQ74" s="80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80"/>
    </row>
    <row r="75" spans="7:101"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78"/>
      <c r="AL75" s="78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78"/>
      <c r="BQ75" s="80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80"/>
    </row>
    <row r="76" spans="7:101"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78"/>
      <c r="AL76" s="78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78"/>
      <c r="BQ76" s="80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80"/>
    </row>
    <row r="77" spans="7:101"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78"/>
      <c r="AL77" s="78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78"/>
      <c r="BQ77" s="80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80"/>
    </row>
    <row r="78" spans="7:101"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78"/>
      <c r="AL78" s="78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78"/>
      <c r="BQ78" s="80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80"/>
    </row>
    <row r="79" spans="7:101"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78"/>
      <c r="AL79" s="78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78"/>
      <c r="BQ79" s="80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80"/>
    </row>
    <row r="80" spans="7:101"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78"/>
      <c r="AL80" s="78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78"/>
      <c r="BQ80" s="80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80"/>
    </row>
    <row r="81" spans="7:101"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78"/>
      <c r="AL81" s="78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78"/>
      <c r="BQ81" s="80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80"/>
    </row>
    <row r="82" spans="7:101"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78"/>
      <c r="AL82" s="78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78"/>
      <c r="BQ82" s="80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80"/>
    </row>
    <row r="83" spans="7:101"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78"/>
      <c r="AL83" s="78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78"/>
      <c r="BQ83" s="80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80"/>
    </row>
    <row r="84" spans="7:101"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78"/>
      <c r="AL84" s="78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78"/>
      <c r="BQ84" s="80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80"/>
    </row>
    <row r="85" spans="7:101"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78"/>
      <c r="AL85" s="78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78"/>
      <c r="BQ85" s="80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80"/>
    </row>
    <row r="86" spans="7:101"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78"/>
      <c r="AL86" s="78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78"/>
      <c r="BQ86" s="80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80"/>
    </row>
    <row r="87" spans="7:101"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78"/>
      <c r="AL87" s="78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78"/>
      <c r="BQ87" s="80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80"/>
    </row>
    <row r="88" spans="7:101"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78"/>
      <c r="AL88" s="78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78"/>
      <c r="BQ88" s="80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80"/>
    </row>
    <row r="89" spans="7:101"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78"/>
      <c r="AL89" s="78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78"/>
      <c r="BQ89" s="80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80"/>
    </row>
    <row r="90" spans="7:101"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78"/>
      <c r="AL90" s="78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78"/>
      <c r="BQ90" s="80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80"/>
    </row>
    <row r="91" spans="7:101"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78"/>
      <c r="AL91" s="78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78"/>
      <c r="BQ91" s="80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80"/>
    </row>
    <row r="92" spans="7:101"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78"/>
      <c r="AL92" s="78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78"/>
      <c r="BQ92" s="80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80"/>
    </row>
    <row r="93" spans="7:101"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78"/>
      <c r="AL93" s="78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78"/>
      <c r="BQ93" s="80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80"/>
    </row>
    <row r="94" spans="7:101"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78"/>
      <c r="AL94" s="78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78"/>
      <c r="BQ94" s="80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80"/>
    </row>
    <row r="95" spans="7:101"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78"/>
      <c r="AL95" s="78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78"/>
      <c r="BQ95" s="80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80"/>
    </row>
    <row r="96" spans="7:101"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78"/>
      <c r="AL96" s="78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78"/>
      <c r="BQ96" s="80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80"/>
    </row>
    <row r="97" spans="7:101"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78"/>
      <c r="AL97" s="78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78"/>
      <c r="BQ97" s="80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80"/>
    </row>
    <row r="98" spans="7:101"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78"/>
      <c r="AL98" s="78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78"/>
      <c r="BQ98" s="80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80"/>
    </row>
    <row r="99" spans="7:101"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78"/>
      <c r="AL99" s="78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78"/>
      <c r="BQ99" s="80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80"/>
    </row>
    <row r="100" spans="7:101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78"/>
      <c r="AL100" s="78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78"/>
      <c r="BQ100" s="80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80"/>
    </row>
    <row r="101" spans="7:101"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78"/>
      <c r="AL101" s="78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78"/>
      <c r="BQ101" s="80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80"/>
    </row>
    <row r="102" spans="7:101"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78"/>
      <c r="AL102" s="78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78"/>
      <c r="BQ102" s="80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80"/>
    </row>
    <row r="103" spans="7:101"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78"/>
      <c r="AL103" s="78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78"/>
      <c r="BQ103" s="80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80"/>
    </row>
    <row r="104" spans="7:101"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78"/>
      <c r="AL104" s="78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78"/>
      <c r="BQ104" s="80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80"/>
    </row>
    <row r="105" spans="7:101"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78"/>
      <c r="AL105" s="78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78"/>
      <c r="BQ105" s="80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80"/>
    </row>
    <row r="106" spans="7:101"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78"/>
      <c r="AL106" s="78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78"/>
      <c r="BQ106" s="80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80"/>
    </row>
    <row r="107" spans="7:101"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78"/>
      <c r="AL107" s="78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78"/>
      <c r="BQ107" s="80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80"/>
    </row>
    <row r="108" spans="7:101"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78"/>
      <c r="AL108" s="78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78"/>
      <c r="BQ108" s="80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80"/>
    </row>
    <row r="109" spans="7:101"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78"/>
      <c r="AL109" s="78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78"/>
      <c r="BQ109" s="80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80"/>
    </row>
    <row r="110" spans="7:101"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78"/>
      <c r="AL110" s="78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78"/>
      <c r="BQ110" s="80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80"/>
    </row>
    <row r="111" spans="7:101"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78"/>
      <c r="AL111" s="78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78"/>
      <c r="BQ111" s="80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80"/>
    </row>
    <row r="112" spans="7:101"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78"/>
      <c r="AL112" s="78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78"/>
      <c r="BQ112" s="80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80"/>
    </row>
    <row r="113" spans="7:101"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78"/>
      <c r="AL113" s="78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78"/>
      <c r="BQ113" s="80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80"/>
    </row>
    <row r="114" spans="7:101"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78"/>
      <c r="AL114" s="78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78"/>
      <c r="BQ114" s="80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80"/>
    </row>
    <row r="115" spans="7:101"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78"/>
      <c r="AL115" s="78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78"/>
      <c r="BQ115" s="80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80"/>
    </row>
    <row r="116" spans="7:101"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78"/>
      <c r="AL116" s="78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78"/>
      <c r="BQ116" s="80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80"/>
    </row>
    <row r="117" spans="7:101"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78"/>
      <c r="AL117" s="78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78"/>
      <c r="BQ117" s="80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80"/>
    </row>
    <row r="118" spans="7:101"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78"/>
      <c r="AL118" s="78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78"/>
      <c r="BQ118" s="80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80"/>
    </row>
    <row r="119" spans="7:101"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78"/>
      <c r="AL119" s="78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78"/>
      <c r="BQ119" s="80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80"/>
    </row>
    <row r="120" spans="7:101"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78"/>
      <c r="AL120" s="78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78"/>
      <c r="BQ120" s="80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80"/>
    </row>
    <row r="121" spans="7:101"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78"/>
      <c r="AL121" s="78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78"/>
      <c r="BQ121" s="80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80"/>
    </row>
    <row r="122" spans="7:101"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78"/>
      <c r="AL122" s="78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78"/>
      <c r="BQ122" s="80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80"/>
    </row>
    <row r="123" spans="7:101"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78"/>
      <c r="AL123" s="78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78"/>
      <c r="BQ123" s="80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80"/>
    </row>
    <row r="124" spans="7:101"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78"/>
      <c r="AL124" s="78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78"/>
      <c r="BQ124" s="80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80"/>
    </row>
    <row r="125" spans="7:101"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78"/>
      <c r="AL125" s="78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78"/>
      <c r="BQ125" s="80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80"/>
    </row>
    <row r="126" spans="7:101"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78"/>
      <c r="AL126" s="78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78"/>
      <c r="BQ126" s="80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80"/>
    </row>
    <row r="127" spans="7:101"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78"/>
      <c r="AL127" s="78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78"/>
      <c r="BQ127" s="80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80"/>
    </row>
    <row r="128" spans="7:101"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78"/>
      <c r="AL128" s="78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78"/>
      <c r="BQ128" s="80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80"/>
    </row>
    <row r="129" spans="7:101"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78"/>
      <c r="AL129" s="78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78"/>
      <c r="BQ129" s="80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80"/>
    </row>
    <row r="130" spans="7:101"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78"/>
      <c r="AL130" s="78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78"/>
      <c r="BQ130" s="80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80"/>
    </row>
    <row r="131" spans="7:101"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78"/>
      <c r="AL131" s="78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78"/>
      <c r="BQ131" s="80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80"/>
    </row>
    <row r="132" spans="7:101"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78"/>
      <c r="AL132" s="78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78"/>
      <c r="BQ132" s="80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80"/>
    </row>
    <row r="133" spans="7:101"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78"/>
      <c r="AL133" s="78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78"/>
      <c r="BQ133" s="80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80"/>
    </row>
    <row r="134" spans="7:101"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78"/>
      <c r="AL134" s="78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78"/>
      <c r="BQ134" s="80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80"/>
    </row>
    <row r="135" spans="7:101"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78"/>
      <c r="AL135" s="78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78"/>
      <c r="BQ135" s="80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80"/>
    </row>
    <row r="136" spans="7:101"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78"/>
      <c r="AL136" s="78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78"/>
      <c r="BQ136" s="80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80"/>
    </row>
    <row r="137" spans="7:101"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78"/>
      <c r="AL137" s="78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78"/>
      <c r="BQ137" s="80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80"/>
    </row>
    <row r="138" spans="7:101"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78"/>
      <c r="AL138" s="78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78"/>
      <c r="BQ138" s="80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80"/>
    </row>
    <row r="139" spans="7:101"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78"/>
      <c r="AL139" s="78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78"/>
      <c r="BQ139" s="80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80"/>
    </row>
    <row r="140" spans="7:101"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78"/>
      <c r="AL140" s="78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78"/>
      <c r="BQ140" s="80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80"/>
    </row>
    <row r="141" spans="7:101"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78"/>
      <c r="AL141" s="78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78"/>
      <c r="BQ141" s="80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80"/>
    </row>
    <row r="142" spans="7:101"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78"/>
      <c r="AL142" s="78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78"/>
      <c r="BQ142" s="80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80"/>
    </row>
    <row r="143" spans="7:101"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78"/>
      <c r="AL143" s="78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78"/>
      <c r="BQ143" s="80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80"/>
    </row>
    <row r="144" spans="7:101"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78"/>
      <c r="AL144" s="78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78"/>
      <c r="BQ144" s="80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80"/>
    </row>
    <row r="145" spans="7:101"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78"/>
      <c r="AL145" s="78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78"/>
      <c r="BQ145" s="80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80"/>
    </row>
    <row r="146" spans="7:101"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78"/>
      <c r="AL146" s="78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78"/>
      <c r="BQ146" s="80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80"/>
    </row>
    <row r="147" spans="7:101"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78"/>
      <c r="AL147" s="78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78"/>
      <c r="BQ147" s="80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80"/>
    </row>
    <row r="148" spans="7:101"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78"/>
      <c r="AL148" s="78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78"/>
      <c r="BQ148" s="80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80"/>
    </row>
    <row r="149" spans="7:101"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78"/>
      <c r="AL149" s="78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78"/>
      <c r="BQ149" s="80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80"/>
    </row>
    <row r="150" spans="7:101"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78"/>
      <c r="AL150" s="78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78"/>
      <c r="BQ150" s="80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80"/>
    </row>
    <row r="151" spans="7:101"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78"/>
      <c r="AL151" s="78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78"/>
      <c r="BQ151" s="80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80"/>
    </row>
    <row r="152" spans="7:101"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78"/>
      <c r="AL152" s="78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78"/>
      <c r="BQ152" s="80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80"/>
    </row>
    <row r="153" spans="7:101"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78"/>
      <c r="AL153" s="78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78"/>
      <c r="BQ153" s="80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80"/>
    </row>
    <row r="154" spans="7:101"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78"/>
      <c r="AL154" s="78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78"/>
      <c r="BQ154" s="80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80"/>
    </row>
    <row r="155" spans="7:101"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78"/>
      <c r="AL155" s="78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78"/>
      <c r="BQ155" s="80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80"/>
    </row>
    <row r="156" spans="7:101"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78"/>
      <c r="AL156" s="78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78"/>
      <c r="BQ156" s="80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80"/>
    </row>
    <row r="157" spans="7:101"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78"/>
      <c r="AL157" s="78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78"/>
      <c r="BQ157" s="80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80"/>
    </row>
    <row r="158" spans="7:101"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78"/>
      <c r="AL158" s="78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78"/>
      <c r="BQ158" s="80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80"/>
    </row>
    <row r="159" spans="7:101"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78"/>
      <c r="AL159" s="78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78"/>
      <c r="BQ159" s="80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80"/>
    </row>
    <row r="160" spans="7:101"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78"/>
      <c r="AL160" s="78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78"/>
      <c r="BQ160" s="80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80"/>
    </row>
    <row r="161" spans="7:101"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78"/>
      <c r="AL161" s="78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78"/>
      <c r="BQ161" s="80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80"/>
    </row>
    <row r="162" spans="7:101"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78"/>
      <c r="AL162" s="78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78"/>
      <c r="BQ162" s="80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80"/>
    </row>
    <row r="163" spans="7:101"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78"/>
      <c r="AL163" s="78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78"/>
      <c r="BQ163" s="80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80"/>
    </row>
    <row r="164" spans="7:101"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78"/>
      <c r="AL164" s="78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78"/>
      <c r="BQ164" s="80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80"/>
    </row>
    <row r="165" spans="7:101"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78"/>
      <c r="AL165" s="78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78"/>
      <c r="BQ165" s="80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80"/>
    </row>
    <row r="166" spans="7:101"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78"/>
      <c r="AL166" s="78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78"/>
      <c r="BQ166" s="80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80"/>
    </row>
    <row r="167" spans="7:101"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78"/>
      <c r="AL167" s="78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78"/>
      <c r="BQ167" s="80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80"/>
    </row>
    <row r="168" spans="7:101"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78"/>
      <c r="AL168" s="78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78"/>
      <c r="BQ168" s="80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80"/>
    </row>
    <row r="169" spans="7:101"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78"/>
      <c r="AL169" s="78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78"/>
      <c r="BQ169" s="80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80"/>
    </row>
    <row r="170" spans="7:101"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78"/>
      <c r="AL170" s="78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78"/>
      <c r="BQ170" s="80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80"/>
    </row>
    <row r="171" spans="7:101"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78"/>
      <c r="AL171" s="78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78"/>
      <c r="BQ171" s="80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80"/>
    </row>
    <row r="172" spans="7:101"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78"/>
      <c r="AL172" s="78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78"/>
      <c r="BQ172" s="80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80"/>
    </row>
    <row r="173" spans="7:101"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78"/>
      <c r="AL173" s="78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78"/>
      <c r="BQ173" s="80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80"/>
    </row>
    <row r="174" spans="7:101"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78"/>
      <c r="AL174" s="78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78"/>
      <c r="BQ174" s="80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80"/>
    </row>
    <row r="175" spans="7:101"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78"/>
      <c r="AL175" s="78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78"/>
      <c r="BQ175" s="80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80"/>
    </row>
    <row r="176" spans="7:101"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78"/>
      <c r="AL176" s="78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78"/>
      <c r="BQ176" s="80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80"/>
    </row>
    <row r="177" spans="7:101"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78"/>
      <c r="AL177" s="78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78"/>
      <c r="BQ177" s="80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80"/>
    </row>
    <row r="178" spans="7:101"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78"/>
      <c r="AL178" s="78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78"/>
      <c r="BQ178" s="80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80"/>
    </row>
    <row r="179" spans="7:101"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78"/>
      <c r="AL179" s="78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78"/>
      <c r="BQ179" s="80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80"/>
    </row>
    <row r="180" spans="7:101"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78"/>
      <c r="AL180" s="78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78"/>
      <c r="BQ180" s="80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80"/>
    </row>
    <row r="181" spans="7:101"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78"/>
      <c r="AL181" s="78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78"/>
      <c r="BQ181" s="80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80"/>
    </row>
    <row r="182" spans="7:101"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78"/>
      <c r="AL182" s="78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78"/>
      <c r="BQ182" s="80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80"/>
    </row>
    <row r="183" spans="7:101"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78"/>
      <c r="AL183" s="78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78"/>
      <c r="BQ183" s="80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80"/>
    </row>
    <row r="184" spans="7:101"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78"/>
      <c r="AL184" s="78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78"/>
      <c r="BQ184" s="80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80"/>
    </row>
    <row r="185" spans="7:101"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78"/>
      <c r="AL185" s="78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78"/>
      <c r="BQ185" s="80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80"/>
    </row>
    <row r="186" spans="7:101"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78"/>
      <c r="AL186" s="78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78"/>
      <c r="BQ186" s="80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80"/>
    </row>
    <row r="187" spans="7:101"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78"/>
      <c r="AL187" s="78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78"/>
      <c r="BQ187" s="80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80"/>
    </row>
    <row r="188" spans="7:101"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78"/>
      <c r="AL188" s="78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78"/>
      <c r="BQ188" s="80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80"/>
    </row>
    <row r="189" spans="7:101"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78"/>
      <c r="AL189" s="78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78"/>
      <c r="BQ189" s="80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80"/>
    </row>
    <row r="190" spans="7:101"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78"/>
      <c r="AL190" s="78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78"/>
      <c r="BQ190" s="80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80"/>
    </row>
    <row r="191" spans="7:101"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78"/>
      <c r="AL191" s="78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78"/>
      <c r="BQ191" s="80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80"/>
    </row>
    <row r="192" spans="7:101"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78"/>
      <c r="AL192" s="78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78"/>
      <c r="BQ192" s="80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80"/>
    </row>
    <row r="193" spans="7:101"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78"/>
      <c r="AL193" s="78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78"/>
      <c r="BQ193" s="80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80"/>
    </row>
    <row r="194" spans="7:101"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78"/>
      <c r="AL194" s="78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78"/>
      <c r="BQ194" s="80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80"/>
    </row>
    <row r="195" spans="7:101"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78"/>
      <c r="AL195" s="78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78"/>
      <c r="BQ195" s="80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80"/>
    </row>
    <row r="196" spans="7:101"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78"/>
      <c r="AL196" s="78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78"/>
      <c r="BQ196" s="80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80"/>
    </row>
    <row r="197" spans="7:101"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78"/>
      <c r="AL197" s="78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78"/>
      <c r="BQ197" s="80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80"/>
    </row>
    <row r="198" spans="7:101"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78"/>
      <c r="AL198" s="78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78"/>
      <c r="BQ198" s="80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80"/>
    </row>
    <row r="199" spans="7:101"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78"/>
      <c r="AL199" s="78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78"/>
      <c r="BQ199" s="80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80"/>
    </row>
    <row r="200" spans="7:101"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78"/>
      <c r="AL200" s="78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78"/>
      <c r="BQ200" s="80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80"/>
    </row>
    <row r="201" spans="7:101"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78"/>
      <c r="AL201" s="78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78"/>
      <c r="BQ201" s="80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80"/>
    </row>
    <row r="202" spans="7:101"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78"/>
      <c r="AL202" s="78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78"/>
      <c r="BQ202" s="80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80"/>
    </row>
    <row r="203" spans="7:101"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78"/>
      <c r="AL203" s="78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78"/>
      <c r="BQ203" s="80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80"/>
    </row>
    <row r="204" spans="7:101"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78"/>
      <c r="AL204" s="78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78"/>
      <c r="BQ204" s="78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</row>
    <row r="205" spans="7:101"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78"/>
      <c r="AL205" s="78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78"/>
      <c r="BQ205" s="78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</row>
    <row r="206" spans="7:101"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78"/>
      <c r="AL206" s="78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78"/>
      <c r="BQ206" s="78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</row>
    <row r="207" spans="7:101"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78"/>
      <c r="AL207" s="78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78"/>
      <c r="BQ207" s="78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</row>
    <row r="208" spans="7:101"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78"/>
      <c r="AL208" s="78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78"/>
      <c r="BQ208" s="78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</row>
    <row r="209" spans="7:100"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78"/>
      <c r="AL209" s="78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78"/>
      <c r="BQ209" s="78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</row>
    <row r="210" spans="7:100"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78"/>
      <c r="AL210" s="78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78"/>
      <c r="BQ210" s="78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</row>
    <row r="211" spans="7:100"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78"/>
      <c r="AL211" s="78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78"/>
      <c r="BQ211" s="78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</row>
    <row r="212" spans="7:100"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78"/>
      <c r="AL212" s="78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78"/>
      <c r="BQ212" s="78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</row>
    <row r="213" spans="7:100"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78"/>
      <c r="AL213" s="78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78"/>
      <c r="BQ213" s="78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</row>
    <row r="214" spans="7:100"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78"/>
      <c r="AL214" s="78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78"/>
      <c r="BQ214" s="78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</row>
    <row r="215" spans="7:100"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78"/>
      <c r="AL215" s="78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78"/>
      <c r="BQ215" s="78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</row>
    <row r="216" spans="7:100"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78"/>
      <c r="AL216" s="78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78"/>
      <c r="BQ216" s="78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</row>
    <row r="217" spans="7:100"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78"/>
      <c r="AL217" s="78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78"/>
      <c r="BQ217" s="78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</row>
    <row r="218" spans="7:100"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78"/>
      <c r="AL218" s="78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78"/>
      <c r="BQ218" s="78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</row>
    <row r="219" spans="7:100"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78"/>
      <c r="AL219" s="78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78"/>
      <c r="BQ219" s="78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</row>
    <row r="220" spans="7:100"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78"/>
      <c r="AL220" s="78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78"/>
      <c r="BQ220" s="78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</row>
    <row r="221" spans="7:100"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78"/>
      <c r="AL221" s="78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78"/>
      <c r="BQ221" s="78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</row>
    <row r="222" spans="7:100"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78"/>
      <c r="AL222" s="78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78"/>
      <c r="BQ222" s="78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</row>
    <row r="223" spans="7:100"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78"/>
      <c r="AL223" s="78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78"/>
      <c r="BQ223" s="78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</row>
    <row r="224" spans="7:100"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78"/>
      <c r="AL224" s="78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78"/>
      <c r="BQ224" s="78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</row>
    <row r="225" spans="7:100"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78"/>
      <c r="AL225" s="78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78"/>
      <c r="BQ225" s="78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</row>
    <row r="226" spans="7:100"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78"/>
      <c r="AL226" s="78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78"/>
      <c r="BQ226" s="78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</row>
    <row r="227" spans="7:100"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78"/>
      <c r="AL227" s="78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78"/>
      <c r="BQ227" s="78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</row>
    <row r="228" spans="7:100"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78"/>
      <c r="AL228" s="78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78"/>
      <c r="BQ228" s="78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</row>
    <row r="229" spans="7:100"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78"/>
      <c r="AL229" s="78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78"/>
      <c r="BQ229" s="78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</row>
    <row r="230" spans="7:100"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78"/>
      <c r="AL230" s="78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78"/>
      <c r="BQ230" s="78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</row>
    <row r="231" spans="7:100"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78"/>
      <c r="AL231" s="78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78"/>
      <c r="BQ231" s="78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</row>
    <row r="232" spans="7:100"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78"/>
      <c r="AL232" s="78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78"/>
      <c r="BQ232" s="78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</row>
    <row r="233" spans="7:100"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78"/>
      <c r="AL233" s="78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78"/>
      <c r="BQ233" s="78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</row>
    <row r="234" spans="7:100"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78"/>
      <c r="AL234" s="78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78"/>
      <c r="BQ234" s="78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</row>
    <row r="235" spans="7:100"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78"/>
      <c r="AL235" s="78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78"/>
      <c r="BQ235" s="78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</row>
    <row r="236" spans="7:100"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78"/>
      <c r="AL236" s="78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78"/>
      <c r="BQ236" s="78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</row>
    <row r="237" spans="7:100"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78"/>
      <c r="AL237" s="78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78"/>
      <c r="BQ237" s="78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</row>
    <row r="238" spans="7:100"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78"/>
      <c r="AL238" s="78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78"/>
      <c r="BQ238" s="78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</row>
    <row r="239" spans="7:100"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78"/>
      <c r="AL239" s="78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78"/>
      <c r="BQ239" s="78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</row>
    <row r="240" spans="7:100"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78"/>
      <c r="AL240" s="78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78"/>
      <c r="BQ240" s="78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</row>
    <row r="241" spans="7:100"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78"/>
      <c r="AL241" s="78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78"/>
      <c r="BQ241" s="78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</row>
    <row r="242" spans="7:100"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78"/>
      <c r="AL242" s="78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78"/>
      <c r="BQ242" s="78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</row>
    <row r="243" spans="7:100"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78"/>
      <c r="AL243" s="78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78"/>
      <c r="BQ243" s="78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</row>
    <row r="244" spans="7:100"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78"/>
      <c r="AL244" s="78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78"/>
      <c r="BQ244" s="78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</row>
    <row r="245" spans="7:100"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78"/>
      <c r="AL245" s="78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78"/>
      <c r="BQ245" s="78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</row>
    <row r="246" spans="7:100"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78"/>
      <c r="AL246" s="78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78"/>
      <c r="BQ246" s="78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</row>
    <row r="247" spans="7:100"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78"/>
      <c r="AL247" s="78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78"/>
      <c r="BQ247" s="78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</row>
    <row r="248" spans="7:100"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78"/>
      <c r="AL248" s="78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78"/>
      <c r="BQ248" s="78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</row>
    <row r="249" spans="7:100"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78"/>
      <c r="AL249" s="78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78"/>
      <c r="BQ249" s="78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</row>
    <row r="250" spans="7:100"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78"/>
      <c r="AL250" s="78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78"/>
      <c r="BQ250" s="78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</row>
    <row r="251" spans="7:100"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78"/>
      <c r="AL251" s="78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78"/>
      <c r="BQ251" s="78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</row>
    <row r="252" spans="7:100"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78"/>
      <c r="AL252" s="78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78"/>
      <c r="BQ252" s="78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</row>
    <row r="253" spans="7:100"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78"/>
      <c r="AL253" s="78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78"/>
      <c r="BQ253" s="78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</row>
    <row r="254" spans="7:100"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78"/>
      <c r="AL254" s="78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78"/>
      <c r="BQ254" s="78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</row>
    <row r="255" spans="7:100"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78"/>
      <c r="AL255" s="78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78"/>
      <c r="BQ255" s="78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</row>
    <row r="256" spans="7:100"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78"/>
      <c r="AL256" s="78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78"/>
      <c r="BQ256" s="78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</row>
    <row r="257" spans="7:100"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78"/>
      <c r="AL257" s="78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78"/>
      <c r="BQ257" s="78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</row>
    <row r="258" spans="7:100"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78"/>
      <c r="AL258" s="78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78"/>
      <c r="BQ258" s="78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</row>
    <row r="259" spans="7:100"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78"/>
      <c r="AL259" s="78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78"/>
      <c r="BQ259" s="78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</row>
    <row r="260" spans="7:100"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78"/>
      <c r="AL260" s="78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78"/>
      <c r="BQ260" s="78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</row>
    <row r="261" spans="7:100"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78"/>
      <c r="AL261" s="78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78"/>
      <c r="BQ261" s="78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</row>
    <row r="262" spans="7:100"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78"/>
      <c r="AL262" s="78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78"/>
      <c r="BQ262" s="78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</row>
    <row r="263" spans="7:100"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78"/>
      <c r="AL263" s="78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78"/>
      <c r="BQ263" s="78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</row>
    <row r="264" spans="7:100"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78"/>
      <c r="AL264" s="78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78"/>
      <c r="BQ264" s="78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</row>
    <row r="265" spans="7:100"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78"/>
      <c r="AL265" s="78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78"/>
      <c r="BQ265" s="78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</row>
    <row r="266" spans="7:100"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78"/>
      <c r="AL266" s="78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78"/>
      <c r="BQ266" s="78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</row>
    <row r="267" spans="7:100"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78"/>
      <c r="AL267" s="78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78"/>
      <c r="BQ267" s="78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</row>
    <row r="268" spans="7:100"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78"/>
      <c r="AL268" s="78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78"/>
      <c r="BQ268" s="78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</row>
    <row r="269" spans="7:100"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78"/>
      <c r="AL269" s="78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78"/>
      <c r="BQ269" s="78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</row>
    <row r="270" spans="7:100"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78"/>
      <c r="AL270" s="78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78"/>
      <c r="BQ270" s="78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</row>
    <row r="271" spans="7:100"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78"/>
      <c r="AL271" s="78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78"/>
      <c r="BQ271" s="78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</row>
    <row r="272" spans="7:100"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78"/>
      <c r="AL272" s="78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78"/>
      <c r="BQ272" s="78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</row>
    <row r="273" spans="7:100"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78"/>
      <c r="AL273" s="78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78"/>
      <c r="BQ273" s="78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</row>
    <row r="274" spans="7:100"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78"/>
      <c r="AL274" s="78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78"/>
      <c r="BQ274" s="78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</row>
    <row r="275" spans="7:100"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78"/>
      <c r="AL275" s="78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78"/>
      <c r="BQ275" s="78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</row>
    <row r="276" spans="7:100"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78"/>
      <c r="AL276" s="78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78"/>
      <c r="BQ276" s="78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</row>
    <row r="277" spans="7:100"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78"/>
      <c r="AL277" s="78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78"/>
      <c r="BQ277" s="78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</row>
    <row r="278" spans="7:100"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78"/>
      <c r="AL278" s="78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78"/>
      <c r="BQ278" s="78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</row>
    <row r="279" spans="7:100"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78"/>
      <c r="AL279" s="78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78"/>
      <c r="BQ279" s="78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</row>
    <row r="280" spans="7:100"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78"/>
      <c r="AL280" s="78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78"/>
      <c r="BQ280" s="78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</row>
    <row r="281" spans="7:100"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78"/>
      <c r="AL281" s="78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78"/>
      <c r="BQ281" s="78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</row>
    <row r="282" spans="7:100"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78"/>
      <c r="AL282" s="78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78"/>
      <c r="BQ282" s="78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</row>
    <row r="283" spans="7:100"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78"/>
      <c r="AL283" s="78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78"/>
      <c r="BQ283" s="78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</row>
    <row r="284" spans="7:100"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78"/>
      <c r="AL284" s="78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78"/>
      <c r="BQ284" s="78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</row>
    <row r="285" spans="7:100"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78"/>
      <c r="AL285" s="78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78"/>
      <c r="BQ285" s="78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</row>
    <row r="286" spans="7:100"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78"/>
      <c r="AL286" s="78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78"/>
      <c r="BQ286" s="78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</row>
    <row r="287" spans="7:100"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78"/>
      <c r="AL287" s="78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78"/>
      <c r="BQ287" s="78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</row>
    <row r="288" spans="7:100"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78"/>
      <c r="AL288" s="78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78"/>
      <c r="BQ288" s="78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</row>
    <row r="289" spans="7:100"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78"/>
      <c r="AL289" s="78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78"/>
      <c r="BQ289" s="78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</row>
    <row r="290" spans="7:100"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78"/>
      <c r="AL290" s="78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78"/>
      <c r="BQ290" s="78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</row>
    <row r="291" spans="7:100"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78"/>
      <c r="AL291" s="78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78"/>
      <c r="BQ291" s="78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</row>
    <row r="292" spans="7:100"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78"/>
      <c r="AL292" s="78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78"/>
      <c r="BQ292" s="78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</row>
    <row r="293" spans="7:100"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78"/>
      <c r="AL293" s="78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78"/>
      <c r="BQ293" s="78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</row>
    <row r="294" spans="7:100"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78"/>
      <c r="AL294" s="78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78"/>
      <c r="BQ294" s="78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</row>
    <row r="295" spans="7:100"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78"/>
      <c r="AL295" s="78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78"/>
      <c r="BQ295" s="78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</row>
    <row r="296" spans="7:100"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78"/>
      <c r="AL296" s="78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78"/>
      <c r="BQ296" s="78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</row>
    <row r="297" spans="7:100"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78"/>
      <c r="AL297" s="78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78"/>
      <c r="BQ297" s="78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</row>
    <row r="298" spans="7:100"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78"/>
      <c r="AL298" s="78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78"/>
      <c r="BQ298" s="78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</row>
    <row r="299" spans="7:100"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78"/>
      <c r="AL299" s="78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78"/>
      <c r="BQ299" s="78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</row>
    <row r="300" spans="7:100"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78"/>
      <c r="AL300" s="78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78"/>
      <c r="BQ300" s="78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</row>
    <row r="301" spans="7:100"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78"/>
      <c r="AL301" s="78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78"/>
      <c r="BQ301" s="78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</row>
    <row r="302" spans="7:100"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78"/>
      <c r="AL302" s="78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78"/>
      <c r="BQ302" s="78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</row>
    <row r="303" spans="7:100"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78"/>
      <c r="AL303" s="78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78"/>
      <c r="BQ303" s="78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</row>
    <row r="304" spans="7:100"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78"/>
      <c r="AL304" s="78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78"/>
      <c r="BQ304" s="78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</row>
    <row r="305" spans="7:100"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78"/>
      <c r="AL305" s="78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78"/>
      <c r="BQ305" s="78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</row>
    <row r="306" spans="7:100"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78"/>
      <c r="AL306" s="78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78"/>
      <c r="BQ306" s="78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</row>
    <row r="307" spans="7:100"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78"/>
      <c r="AL307" s="78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78"/>
      <c r="BQ307" s="78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</row>
    <row r="308" spans="7:100"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78"/>
      <c r="AL308" s="78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78"/>
      <c r="BQ308" s="78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</row>
    <row r="309" spans="7:100"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78"/>
      <c r="AL309" s="78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78"/>
      <c r="BQ309" s="78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</row>
    <row r="310" spans="7:100"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78"/>
      <c r="AL310" s="78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78"/>
      <c r="BQ310" s="78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</row>
    <row r="311" spans="7:100"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78"/>
      <c r="AL311" s="78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78"/>
      <c r="BQ311" s="78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</row>
    <row r="312" spans="7:100"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78"/>
      <c r="AL312" s="78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78"/>
      <c r="BQ312" s="78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</row>
    <row r="313" spans="7:100"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78"/>
      <c r="AL313" s="78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78"/>
      <c r="BQ313" s="78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</row>
    <row r="314" spans="7:100"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78"/>
      <c r="AL314" s="78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78"/>
      <c r="BQ314" s="78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</row>
    <row r="315" spans="7:100"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78"/>
      <c r="AL315" s="78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78"/>
      <c r="BQ315" s="78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</row>
    <row r="316" spans="7:100"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78"/>
      <c r="AL316" s="78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78"/>
      <c r="BQ316" s="78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</row>
    <row r="317" spans="7:100"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78"/>
      <c r="AL317" s="78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78"/>
      <c r="BQ317" s="78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</row>
    <row r="318" spans="7:100"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78"/>
      <c r="AL318" s="78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78"/>
      <c r="BQ318" s="78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</row>
    <row r="319" spans="7:100"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78"/>
      <c r="AL319" s="78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78"/>
      <c r="BQ319" s="78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</row>
    <row r="320" spans="7:100"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78"/>
      <c r="AL320" s="78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78"/>
      <c r="BQ320" s="78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</row>
    <row r="321" spans="7:100"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78"/>
      <c r="AL321" s="78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78"/>
      <c r="BQ321" s="78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</row>
    <row r="322" spans="7:100"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78"/>
      <c r="AL322" s="78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78"/>
      <c r="BQ322" s="78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</row>
    <row r="323" spans="7:100"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78"/>
      <c r="AL323" s="78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78"/>
      <c r="BQ323" s="78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</row>
    <row r="324" spans="7:100"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78"/>
      <c r="AL324" s="78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78"/>
      <c r="BQ324" s="78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</row>
    <row r="325" spans="7:100"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78"/>
      <c r="AL325" s="78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78"/>
      <c r="BQ325" s="78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</row>
    <row r="326" spans="7:100"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78"/>
      <c r="AL326" s="78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78"/>
      <c r="BQ326" s="78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</row>
    <row r="327" spans="7:100"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78"/>
      <c r="AL327" s="78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78"/>
      <c r="BQ327" s="78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</row>
    <row r="328" spans="7:100"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78"/>
      <c r="AL328" s="78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78"/>
      <c r="BQ328" s="78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</row>
    <row r="329" spans="7:100"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78"/>
      <c r="AL329" s="78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78"/>
      <c r="BQ329" s="78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</row>
    <row r="330" spans="7:100"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78"/>
      <c r="AL330" s="78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78"/>
      <c r="BQ330" s="78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</row>
    <row r="331" spans="7:100"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78"/>
      <c r="AL331" s="78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78"/>
      <c r="BQ331" s="78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</row>
    <row r="332" spans="7:100"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78"/>
      <c r="AL332" s="78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78"/>
      <c r="BQ332" s="78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</row>
    <row r="333" spans="7:100"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78"/>
      <c r="AL333" s="78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78"/>
      <c r="BQ333" s="78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</row>
    <row r="334" spans="7:100"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78"/>
      <c r="AL334" s="78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78"/>
      <c r="BQ334" s="78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</row>
    <row r="335" spans="7:100"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78"/>
      <c r="AL335" s="78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78"/>
      <c r="BQ335" s="78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</row>
    <row r="336" spans="7:100"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78"/>
      <c r="AL336" s="78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78"/>
      <c r="BQ336" s="78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</row>
    <row r="337" spans="7:100"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78"/>
      <c r="AL337" s="78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78"/>
      <c r="BQ337" s="78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</row>
    <row r="338" spans="7:100"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78"/>
      <c r="AL338" s="78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78"/>
      <c r="BQ338" s="78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</row>
    <row r="339" spans="7:100"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78"/>
      <c r="AL339" s="78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78"/>
      <c r="BQ339" s="78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</row>
    <row r="340" spans="7:100"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78"/>
      <c r="AL340" s="78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78"/>
      <c r="BQ340" s="78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</row>
    <row r="341" spans="7:100"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78"/>
      <c r="AL341" s="78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78"/>
      <c r="BQ341" s="78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</row>
    <row r="342" spans="7:100"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78"/>
      <c r="AL342" s="78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78"/>
      <c r="BQ342" s="78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</row>
    <row r="343" spans="7:100"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78"/>
      <c r="AL343" s="78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78"/>
      <c r="BQ343" s="78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</row>
    <row r="344" spans="7:100"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78"/>
      <c r="AL344" s="78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78"/>
      <c r="BQ344" s="78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</row>
    <row r="345" spans="7:100"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78"/>
      <c r="AL345" s="78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78"/>
      <c r="BQ345" s="78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</row>
    <row r="346" spans="7:100"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78"/>
      <c r="AL346" s="78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78"/>
      <c r="BQ346" s="78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</row>
    <row r="347" spans="7:100"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78"/>
      <c r="AL347" s="78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78"/>
      <c r="BQ347" s="78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</row>
    <row r="348" spans="7:100"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78"/>
      <c r="AL348" s="78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78"/>
      <c r="BQ348" s="78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</row>
    <row r="349" spans="7:100"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78"/>
      <c r="AL349" s="78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78"/>
      <c r="BQ349" s="78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</row>
    <row r="350" spans="7:100"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78"/>
      <c r="AL350" s="78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78"/>
      <c r="BQ350" s="78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</row>
    <row r="351" spans="7:100"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78"/>
      <c r="AL351" s="78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78"/>
      <c r="BQ351" s="78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</row>
    <row r="352" spans="7:100"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78"/>
      <c r="AL352" s="78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78"/>
      <c r="BQ352" s="78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</row>
    <row r="353" spans="7:100"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78"/>
      <c r="AL353" s="78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78"/>
      <c r="BQ353" s="78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</row>
    <row r="354" spans="7:100"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78"/>
      <c r="AL354" s="78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78"/>
      <c r="BQ354" s="78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</row>
    <row r="355" spans="7:100"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78"/>
      <c r="AL355" s="78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78"/>
      <c r="BQ355" s="78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</row>
    <row r="356" spans="7:100"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78"/>
      <c r="AL356" s="78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78"/>
      <c r="BQ356" s="78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</row>
    <row r="357" spans="7:100"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78"/>
      <c r="AL357" s="78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78"/>
      <c r="BQ357" s="78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</row>
    <row r="358" spans="7:100"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78"/>
      <c r="AL358" s="78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78"/>
      <c r="BQ358" s="78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</row>
    <row r="359" spans="7:100"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78"/>
      <c r="AL359" s="78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78"/>
      <c r="BQ359" s="78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</row>
    <row r="360" spans="7:100"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78"/>
      <c r="AL360" s="78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78"/>
      <c r="BQ360" s="78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</row>
    <row r="361" spans="7:100"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78"/>
      <c r="AL361" s="78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78"/>
      <c r="BQ361" s="78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</row>
    <row r="362" spans="7:100"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78"/>
      <c r="AL362" s="78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78"/>
      <c r="BQ362" s="78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</row>
    <row r="363" spans="7:100"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78"/>
      <c r="AL363" s="78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78"/>
      <c r="BQ363" s="78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</row>
    <row r="364" spans="7:100"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78"/>
      <c r="AL364" s="78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78"/>
      <c r="BQ364" s="78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</row>
    <row r="365" spans="7:100"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78"/>
      <c r="AL365" s="78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78"/>
      <c r="BQ365" s="78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</row>
    <row r="366" spans="7:100"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78"/>
      <c r="AL366" s="78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78"/>
      <c r="BQ366" s="78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</row>
    <row r="367" spans="7:100"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78"/>
      <c r="AL367" s="78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78"/>
      <c r="BQ367" s="78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</row>
    <row r="368" spans="7:100"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78"/>
      <c r="AL368" s="78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78"/>
      <c r="BQ368" s="78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</row>
    <row r="369" spans="7:100"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78"/>
      <c r="AL369" s="78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78"/>
      <c r="BQ369" s="78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</row>
    <row r="370" spans="7:100"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78"/>
      <c r="AL370" s="78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78"/>
      <c r="BQ370" s="78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</row>
    <row r="371" spans="7:100"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78"/>
      <c r="AL371" s="78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78"/>
      <c r="BQ371" s="78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</row>
    <row r="372" spans="7:100"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78"/>
      <c r="AL372" s="78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78"/>
      <c r="BQ372" s="78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</row>
    <row r="373" spans="7:100"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78"/>
      <c r="AL373" s="78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78"/>
      <c r="BQ373" s="78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</row>
    <row r="374" spans="7:100"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78"/>
      <c r="AL374" s="78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78"/>
      <c r="BQ374" s="78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</row>
    <row r="375" spans="7:100"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78"/>
      <c r="AL375" s="78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78"/>
      <c r="BQ375" s="78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</row>
    <row r="376" spans="7:100"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78"/>
      <c r="AL376" s="78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78"/>
      <c r="BQ376" s="78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</row>
    <row r="377" spans="7:100"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78"/>
      <c r="AL377" s="78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78"/>
      <c r="BQ377" s="78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</row>
    <row r="378" spans="7:100"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78"/>
      <c r="AL378" s="78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78"/>
      <c r="BQ378" s="78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</row>
    <row r="379" spans="7:100"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78"/>
      <c r="AL379" s="78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78"/>
      <c r="BQ379" s="78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</row>
    <row r="380" spans="7:100"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78"/>
      <c r="AL380" s="78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78"/>
      <c r="BQ380" s="78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</row>
    <row r="381" spans="7:100"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78"/>
      <c r="AL381" s="78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78"/>
      <c r="BQ381" s="78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</row>
    <row r="382" spans="7:100"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78"/>
      <c r="AL382" s="78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78"/>
      <c r="BQ382" s="78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</row>
    <row r="383" spans="7:100"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78"/>
      <c r="AL383" s="78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78"/>
      <c r="BQ383" s="78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</row>
    <row r="384" spans="7:100"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78"/>
      <c r="AL384" s="78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78"/>
      <c r="BQ384" s="78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</row>
    <row r="385" spans="7:100"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78"/>
      <c r="AL385" s="78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78"/>
      <c r="BQ385" s="78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</row>
    <row r="386" spans="7:100"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78"/>
      <c r="AL386" s="78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78"/>
      <c r="BQ386" s="78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</row>
    <row r="387" spans="7:100"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78"/>
      <c r="AL387" s="78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78"/>
      <c r="BQ387" s="78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</row>
    <row r="388" spans="7:100"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78"/>
      <c r="AL388" s="78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78"/>
      <c r="BQ388" s="78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</row>
    <row r="389" spans="7:100"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78"/>
      <c r="AL389" s="78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78"/>
      <c r="BQ389" s="78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</row>
    <row r="390" spans="7:100"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78"/>
      <c r="AL390" s="78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78"/>
      <c r="BQ390" s="78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</row>
    <row r="391" spans="7:100"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78"/>
      <c r="AL391" s="78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78"/>
      <c r="BQ391" s="78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</row>
    <row r="392" spans="7:100"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78"/>
      <c r="AL392" s="78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78"/>
      <c r="BQ392" s="78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</row>
    <row r="393" spans="7:100"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78"/>
      <c r="AL393" s="78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78"/>
      <c r="BQ393" s="78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</row>
    <row r="394" spans="7:100"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78"/>
      <c r="AL394" s="78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78"/>
      <c r="BQ394" s="78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</row>
    <row r="395" spans="7:100"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78"/>
      <c r="AL395" s="78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78"/>
      <c r="BQ395" s="78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</row>
    <row r="396" spans="7:100"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78"/>
      <c r="AL396" s="78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78"/>
      <c r="BQ396" s="78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</row>
    <row r="397" spans="7:100"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78"/>
      <c r="AL397" s="78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78"/>
      <c r="BQ397" s="78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</row>
    <row r="398" spans="7:100"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78"/>
      <c r="AL398" s="78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78"/>
      <c r="BQ398" s="78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</row>
    <row r="399" spans="7:100"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78"/>
      <c r="AL399" s="78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78"/>
      <c r="BQ399" s="78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</row>
    <row r="400" spans="7:100"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78"/>
      <c r="AL400" s="78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78"/>
      <c r="BQ400" s="78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</row>
    <row r="401" spans="7:100"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78"/>
      <c r="AL401" s="78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78"/>
      <c r="BQ401" s="78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</row>
    <row r="402" spans="7:100"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78"/>
      <c r="AL402" s="78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78"/>
      <c r="BQ402" s="78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</row>
    <row r="403" spans="7:100"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78"/>
      <c r="AL403" s="78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78"/>
      <c r="BQ403" s="78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</row>
    <row r="404" spans="7:100"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78"/>
      <c r="AL404" s="78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78"/>
      <c r="BQ404" s="78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</row>
    <row r="405" spans="7:100"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78"/>
      <c r="AL405" s="78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78"/>
      <c r="BQ405" s="78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</row>
    <row r="406" spans="7:100"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78"/>
      <c r="AL406" s="78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78"/>
      <c r="BQ406" s="78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</row>
    <row r="407" spans="7:100"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78"/>
      <c r="AL407" s="78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78"/>
      <c r="BQ407" s="78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</row>
    <row r="408" spans="7:100"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78"/>
      <c r="AL408" s="78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78"/>
      <c r="BQ408" s="78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</row>
    <row r="409" spans="7:100"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78"/>
      <c r="AL409" s="78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78"/>
      <c r="BQ409" s="78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</row>
    <row r="410" spans="7:100"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78"/>
      <c r="AL410" s="78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78"/>
      <c r="BQ410" s="78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</row>
    <row r="411" spans="7:100"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78"/>
      <c r="AL411" s="78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78"/>
      <c r="BQ411" s="78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</row>
    <row r="412" spans="7:100"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78"/>
      <c r="AL412" s="78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78"/>
      <c r="BQ412" s="78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</row>
    <row r="413" spans="7:100"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78"/>
      <c r="AL413" s="78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78"/>
      <c r="BQ413" s="78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</row>
    <row r="414" spans="7:100"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78"/>
      <c r="AL414" s="78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78"/>
      <c r="BQ414" s="78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</row>
    <row r="415" spans="7:100"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78"/>
      <c r="AL415" s="78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78"/>
      <c r="BQ415" s="78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</row>
    <row r="416" spans="7:100"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78"/>
      <c r="AL416" s="78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78"/>
      <c r="BQ416" s="78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</row>
    <row r="417" spans="7:100"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78"/>
      <c r="AL417" s="78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78"/>
      <c r="BQ417" s="78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</row>
    <row r="418" spans="7:100"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78"/>
      <c r="AL418" s="78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78"/>
      <c r="BQ418" s="78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</row>
    <row r="419" spans="7:100"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78"/>
      <c r="AL419" s="78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78"/>
      <c r="BQ419" s="78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</row>
    <row r="420" spans="7:100"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78"/>
      <c r="AL420" s="78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78"/>
      <c r="BQ420" s="78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</row>
    <row r="421" spans="7:100"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78"/>
      <c r="AL421" s="78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78"/>
      <c r="BQ421" s="78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</row>
    <row r="422" spans="7:100"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78"/>
      <c r="AL422" s="78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78"/>
      <c r="BQ422" s="78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</row>
    <row r="423" spans="7:100"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78"/>
      <c r="AL423" s="78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78"/>
      <c r="BQ423" s="78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</row>
    <row r="424" spans="7:100"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78"/>
      <c r="AL424" s="78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78"/>
      <c r="BQ424" s="78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</row>
    <row r="425" spans="7:100"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78"/>
      <c r="AL425" s="78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78"/>
      <c r="BQ425" s="78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</row>
    <row r="426" spans="7:100"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78"/>
      <c r="AL426" s="78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78"/>
      <c r="BQ426" s="78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</row>
    <row r="427" spans="7:100"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78"/>
      <c r="AL427" s="78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78"/>
      <c r="BQ427" s="78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</row>
    <row r="428" spans="7:100"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78"/>
      <c r="AL428" s="78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78"/>
      <c r="BQ428" s="78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</row>
    <row r="429" spans="7:100"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78"/>
      <c r="AL429" s="78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78"/>
      <c r="BQ429" s="78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</row>
    <row r="430" spans="7:100"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78"/>
      <c r="AL430" s="78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78"/>
      <c r="BQ430" s="78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</row>
    <row r="431" spans="7:100"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78"/>
      <c r="AL431" s="78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78"/>
      <c r="BQ431" s="78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</row>
    <row r="432" spans="7:100"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78"/>
      <c r="AL432" s="78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78"/>
      <c r="BQ432" s="78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</row>
    <row r="433" spans="7:100"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78"/>
      <c r="AL433" s="78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78"/>
      <c r="BQ433" s="78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</row>
    <row r="434" spans="7:100"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78"/>
      <c r="AL434" s="78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78"/>
      <c r="BQ434" s="78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</row>
    <row r="435" spans="7:100"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78"/>
      <c r="AL435" s="78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78"/>
      <c r="BQ435" s="78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</row>
    <row r="436" spans="7:100"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78"/>
      <c r="AL436" s="78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78"/>
      <c r="BQ436" s="78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</row>
    <row r="437" spans="7:100"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78"/>
      <c r="AL437" s="78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78"/>
      <c r="BQ437" s="78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</row>
    <row r="438" spans="7:100"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78"/>
      <c r="AL438" s="78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78"/>
      <c r="BQ438" s="78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</row>
    <row r="439" spans="7:100"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78"/>
      <c r="AL439" s="78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78"/>
      <c r="BQ439" s="78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</row>
    <row r="440" spans="7:100"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78"/>
      <c r="AL440" s="78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78"/>
      <c r="BQ440" s="78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</row>
    <row r="441" spans="7:100"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78"/>
      <c r="AL441" s="78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78"/>
      <c r="BQ441" s="78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</row>
    <row r="442" spans="7:100"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78"/>
      <c r="AL442" s="78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78"/>
      <c r="BQ442" s="78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</row>
    <row r="443" spans="7:100"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78"/>
      <c r="AL443" s="78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78"/>
      <c r="BQ443" s="78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</row>
    <row r="444" spans="7:100"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78"/>
      <c r="AL444" s="78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78"/>
      <c r="BQ444" s="78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</row>
    <row r="445" spans="7:100"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78"/>
      <c r="AL445" s="78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78"/>
      <c r="BQ445" s="78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</row>
    <row r="446" spans="7:100"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78"/>
      <c r="AL446" s="78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78"/>
      <c r="BQ446" s="78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</row>
    <row r="447" spans="7:100"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78"/>
      <c r="AL447" s="78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78"/>
      <c r="BQ447" s="78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</row>
    <row r="448" spans="7:100"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78"/>
      <c r="AL448" s="78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78"/>
      <c r="BQ448" s="78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</row>
    <row r="449" spans="7:100"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78"/>
      <c r="AL449" s="78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78"/>
      <c r="BQ449" s="78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</row>
    <row r="450" spans="7:100"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78"/>
      <c r="AL450" s="78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78"/>
      <c r="BQ450" s="78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</row>
    <row r="451" spans="7:100"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78"/>
      <c r="AL451" s="78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78"/>
      <c r="BQ451" s="78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</row>
    <row r="452" spans="7:100"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78"/>
      <c r="AL452" s="78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78"/>
      <c r="BQ452" s="78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</row>
    <row r="453" spans="7:100"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78"/>
      <c r="AL453" s="78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78"/>
      <c r="BQ453" s="78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</row>
    <row r="454" spans="7:100"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78"/>
      <c r="AL454" s="78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78"/>
      <c r="BQ454" s="78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</row>
    <row r="455" spans="7:100"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78"/>
      <c r="AL455" s="78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78"/>
      <c r="BQ455" s="78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</row>
    <row r="456" spans="7:100"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78"/>
      <c r="AL456" s="78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78"/>
      <c r="BQ456" s="78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</row>
    <row r="457" spans="7:100"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78"/>
      <c r="AL457" s="78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78"/>
      <c r="BQ457" s="78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</row>
    <row r="458" spans="7:100"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78"/>
      <c r="AL458" s="78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78"/>
      <c r="BQ458" s="78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</row>
    <row r="459" spans="7:100"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78"/>
      <c r="AL459" s="78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78"/>
      <c r="BQ459" s="78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</row>
    <row r="460" spans="7:100"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78"/>
      <c r="AL460" s="78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78"/>
      <c r="BQ460" s="78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</row>
    <row r="461" spans="7:100"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78"/>
      <c r="AL461" s="78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78"/>
      <c r="BQ461" s="78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</row>
    <row r="462" spans="7:100"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78"/>
      <c r="AL462" s="78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78"/>
      <c r="BQ462" s="78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</row>
    <row r="463" spans="7:100"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78"/>
      <c r="AL463" s="78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78"/>
      <c r="BQ463" s="78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</row>
    <row r="464" spans="7:100"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78"/>
      <c r="AL464" s="78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78"/>
      <c r="BQ464" s="78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</row>
    <row r="465" spans="7:100"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78"/>
      <c r="AL465" s="78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78"/>
      <c r="BQ465" s="78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</row>
    <row r="466" spans="7:100"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78"/>
      <c r="AL466" s="78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78"/>
      <c r="BQ466" s="78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</row>
    <row r="467" spans="7:100"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78"/>
      <c r="AL467" s="78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78"/>
      <c r="BQ467" s="78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</row>
    <row r="468" spans="7:100"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78"/>
      <c r="AL468" s="78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78"/>
      <c r="BQ468" s="78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</row>
    <row r="469" spans="7:100"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78"/>
      <c r="AL469" s="78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78"/>
      <c r="BQ469" s="78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</row>
    <row r="470" spans="7:100"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78"/>
      <c r="AL470" s="78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78"/>
      <c r="BQ470" s="78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</row>
    <row r="471" spans="7:100"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78"/>
      <c r="AL471" s="78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78"/>
      <c r="BQ471" s="78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</row>
    <row r="472" spans="7:100"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78"/>
      <c r="AL472" s="78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78"/>
      <c r="BQ472" s="78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</row>
    <row r="473" spans="7:100"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78"/>
      <c r="AL473" s="78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78"/>
      <c r="BQ473" s="78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</row>
    <row r="474" spans="7:100"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78"/>
      <c r="AL474" s="78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78"/>
      <c r="BQ474" s="78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</row>
    <row r="475" spans="7:100"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78"/>
      <c r="AL475" s="78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78"/>
      <c r="BQ475" s="78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</row>
    <row r="476" spans="7:100"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78"/>
      <c r="AL476" s="78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78"/>
      <c r="BQ476" s="78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</row>
    <row r="477" spans="7:100"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78"/>
      <c r="AL477" s="78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78"/>
      <c r="BQ477" s="78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</row>
    <row r="478" spans="7:100"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78"/>
      <c r="AL478" s="78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78"/>
      <c r="BQ478" s="78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</row>
    <row r="479" spans="7:100"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78"/>
      <c r="AL479" s="78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78"/>
      <c r="BQ479" s="78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</row>
    <row r="480" spans="7:100"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78"/>
      <c r="AL480" s="78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78"/>
      <c r="BQ480" s="78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</row>
    <row r="481" spans="7:100"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78"/>
      <c r="AL481" s="78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78"/>
      <c r="BQ481" s="78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</row>
    <row r="482" spans="7:100"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78"/>
      <c r="AL482" s="78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78"/>
      <c r="BQ482" s="78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</row>
    <row r="483" spans="7:100"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78"/>
      <c r="AL483" s="78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78"/>
      <c r="BQ483" s="78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</row>
    <row r="484" spans="7:100"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78"/>
      <c r="AL484" s="78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78"/>
      <c r="BQ484" s="78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</row>
    <row r="485" spans="7:100"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78"/>
      <c r="AL485" s="78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78"/>
      <c r="BQ485" s="78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</row>
    <row r="486" spans="7:100"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78"/>
      <c r="AL486" s="78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78"/>
      <c r="BQ486" s="78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</row>
    <row r="487" spans="7:100"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78"/>
      <c r="AL487" s="78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78"/>
      <c r="BQ487" s="78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</row>
    <row r="488" spans="7:100"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78"/>
      <c r="AL488" s="78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78"/>
      <c r="BQ488" s="78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</row>
    <row r="489" spans="7:100"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78"/>
      <c r="AL489" s="78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78"/>
      <c r="BQ489" s="78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</row>
    <row r="490" spans="7:100"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78"/>
      <c r="AL490" s="78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78"/>
      <c r="BQ490" s="78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</row>
    <row r="491" spans="7:100"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78"/>
      <c r="AL491" s="78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78"/>
      <c r="BQ491" s="78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</row>
    <row r="492" spans="7:100"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78"/>
      <c r="AL492" s="78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78"/>
      <c r="BQ492" s="78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</row>
    <row r="493" spans="7:100"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78"/>
      <c r="AL493" s="78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78"/>
      <c r="BQ493" s="78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</row>
    <row r="494" spans="7:100"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78"/>
      <c r="AL494" s="78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78"/>
      <c r="BQ494" s="78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</row>
    <row r="495" spans="7:100"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78"/>
      <c r="AL495" s="78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78"/>
      <c r="BQ495" s="78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</row>
    <row r="496" spans="7:100"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78"/>
      <c r="AL496" s="78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78"/>
      <c r="BQ496" s="78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</row>
    <row r="497" spans="7:100"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78"/>
      <c r="AL497" s="78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78"/>
      <c r="BQ497" s="78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</row>
    <row r="498" spans="7:100"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78"/>
      <c r="AL498" s="78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78"/>
      <c r="BQ498" s="78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</row>
    <row r="499" spans="7:100"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78"/>
      <c r="AL499" s="78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78"/>
      <c r="BQ499" s="78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</row>
    <row r="500" spans="7:100"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78"/>
      <c r="AL500" s="78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78"/>
      <c r="BQ500" s="78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</row>
    <row r="501" spans="7:100"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78"/>
      <c r="AL501" s="78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78"/>
      <c r="BQ501" s="78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</row>
    <row r="502" spans="7:100"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78"/>
      <c r="AL502" s="78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78"/>
      <c r="BQ502" s="78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</row>
    <row r="503" spans="7:100"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78"/>
      <c r="AL503" s="78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78"/>
      <c r="BQ503" s="78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</row>
    <row r="504" spans="7:100"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78"/>
      <c r="AL504" s="78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78"/>
      <c r="BQ504" s="78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</row>
    <row r="505" spans="7:100"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78"/>
      <c r="AL505" s="78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78"/>
      <c r="BQ505" s="78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</row>
    <row r="506" spans="7:100"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78"/>
      <c r="AL506" s="78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78"/>
      <c r="BQ506" s="78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</row>
    <row r="507" spans="7:100"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78"/>
      <c r="AL507" s="78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78"/>
      <c r="BQ507" s="78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</row>
    <row r="508" spans="7:100"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78"/>
      <c r="AL508" s="78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78"/>
      <c r="BQ508" s="78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</row>
    <row r="509" spans="7:100"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78"/>
      <c r="AL509" s="78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78"/>
      <c r="BQ509" s="78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</row>
    <row r="510" spans="7:100"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78"/>
      <c r="AL510" s="78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78"/>
      <c r="BQ510" s="78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</row>
    <row r="511" spans="7:100"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78"/>
      <c r="AL511" s="78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78"/>
      <c r="BQ511" s="78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</row>
    <row r="512" spans="7:100"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78"/>
      <c r="AL512" s="78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78"/>
      <c r="BQ512" s="78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</row>
    <row r="513" spans="7:100"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78"/>
      <c r="AL513" s="78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78"/>
      <c r="BQ513" s="78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</row>
    <row r="514" spans="7:100"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78"/>
      <c r="AL514" s="78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78"/>
      <c r="BQ514" s="78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</row>
    <row r="515" spans="7:100"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78"/>
      <c r="AL515" s="78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78"/>
      <c r="BQ515" s="78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</row>
    <row r="516" spans="7:100"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78"/>
      <c r="AL516" s="78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78"/>
      <c r="BQ516" s="78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</row>
    <row r="517" spans="7:100"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78"/>
      <c r="AL517" s="78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78"/>
      <c r="BQ517" s="78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</row>
    <row r="518" spans="7:100"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78"/>
      <c r="AL518" s="78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78"/>
      <c r="BQ518" s="78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</row>
    <row r="519" spans="7:100"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78"/>
      <c r="AL519" s="78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78"/>
      <c r="BQ519" s="78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</row>
    <row r="520" spans="7:100"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78"/>
      <c r="AL520" s="78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78"/>
      <c r="BQ520" s="78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</row>
    <row r="521" spans="7:100"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78"/>
      <c r="AL521" s="78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78"/>
      <c r="BQ521" s="78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</row>
    <row r="522" spans="7:100"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78"/>
      <c r="AL522" s="78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78"/>
      <c r="BQ522" s="78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</row>
    <row r="523" spans="7:100"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78"/>
      <c r="AL523" s="78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78"/>
      <c r="BQ523" s="78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</row>
    <row r="524" spans="7:100"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78"/>
      <c r="AL524" s="78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78"/>
      <c r="BQ524" s="78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</row>
    <row r="525" spans="7:100"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78"/>
      <c r="AL525" s="78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78"/>
      <c r="BQ525" s="78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</row>
    <row r="526" spans="7:100"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78"/>
      <c r="AL526" s="78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78"/>
      <c r="BQ526" s="78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</row>
    <row r="527" spans="7:100"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78"/>
      <c r="AL527" s="78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78"/>
      <c r="BQ527" s="78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</row>
    <row r="528" spans="7:100"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78"/>
      <c r="AL528" s="78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78"/>
      <c r="BQ528" s="78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</row>
    <row r="529" spans="7:100"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78"/>
      <c r="AL529" s="78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78"/>
      <c r="BQ529" s="78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</row>
    <row r="530" spans="7:100"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78"/>
      <c r="AL530" s="78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78"/>
      <c r="BQ530" s="78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</row>
    <row r="531" spans="7:100"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78"/>
      <c r="AL531" s="78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78"/>
      <c r="BQ531" s="78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</row>
    <row r="532" spans="7:100"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78"/>
      <c r="AL532" s="78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78"/>
      <c r="BQ532" s="78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</row>
    <row r="533" spans="7:100"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78"/>
      <c r="AL533" s="78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78"/>
      <c r="BQ533" s="78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</row>
    <row r="534" spans="7:100"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78"/>
      <c r="AL534" s="78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78"/>
      <c r="BQ534" s="78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</row>
    <row r="535" spans="7:100"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78"/>
      <c r="AL535" s="78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78"/>
      <c r="BQ535" s="78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</row>
    <row r="536" spans="7:100"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78"/>
      <c r="AL536" s="78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78"/>
      <c r="BQ536" s="78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</row>
    <row r="537" spans="7:100"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78"/>
      <c r="AL537" s="78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78"/>
      <c r="BQ537" s="78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</row>
    <row r="538" spans="7:100"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78"/>
      <c r="AL538" s="78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78"/>
      <c r="BQ538" s="78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</row>
    <row r="539" spans="7:100"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78"/>
      <c r="AL539" s="78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78"/>
      <c r="BQ539" s="78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</row>
    <row r="540" spans="7:100"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78"/>
      <c r="AL540" s="78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78"/>
      <c r="BQ540" s="78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</row>
    <row r="541" spans="7:100"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78"/>
      <c r="AL541" s="78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78"/>
      <c r="BQ541" s="78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</row>
    <row r="542" spans="7:100"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78"/>
      <c r="AL542" s="78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78"/>
      <c r="BQ542" s="78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</row>
    <row r="543" spans="7:100"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78"/>
      <c r="AL543" s="78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78"/>
      <c r="BQ543" s="78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</row>
    <row r="544" spans="7:100"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78"/>
      <c r="AL544" s="78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78"/>
      <c r="BQ544" s="78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</row>
    <row r="545" spans="7:100"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78"/>
      <c r="AL545" s="78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78"/>
      <c r="BQ545" s="78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</row>
    <row r="546" spans="7:100"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78"/>
      <c r="AL546" s="78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78"/>
      <c r="BQ546" s="78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</row>
    <row r="547" spans="7:100"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78"/>
      <c r="AL547" s="78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78"/>
      <c r="BQ547" s="78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</row>
    <row r="548" spans="7:100"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78"/>
      <c r="AL548" s="78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78"/>
      <c r="BQ548" s="78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</row>
    <row r="549" spans="7:100"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78"/>
      <c r="AL549" s="78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78"/>
      <c r="BQ549" s="78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</row>
    <row r="550" spans="7:100"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78"/>
      <c r="AL550" s="78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78"/>
      <c r="BQ550" s="78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</row>
    <row r="551" spans="7:100"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78"/>
      <c r="AL551" s="78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78"/>
      <c r="BQ551" s="78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</row>
    <row r="552" spans="7:100"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78"/>
      <c r="AL552" s="78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78"/>
      <c r="BQ552" s="78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</row>
    <row r="553" spans="7:100"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78"/>
      <c r="AL553" s="78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78"/>
      <c r="BQ553" s="78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</row>
    <row r="554" spans="7:100"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78"/>
      <c r="AL554" s="78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78"/>
      <c r="BQ554" s="78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</row>
    <row r="555" spans="7:100"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78"/>
      <c r="AL555" s="78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78"/>
      <c r="BQ555" s="78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</row>
    <row r="556" spans="7:100"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78"/>
      <c r="AL556" s="78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78"/>
      <c r="BQ556" s="78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</row>
    <row r="557" spans="7:100"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78"/>
      <c r="AL557" s="78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78"/>
      <c r="BQ557" s="78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</row>
    <row r="558" spans="7:100"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78"/>
      <c r="AL558" s="78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78"/>
      <c r="BQ558" s="78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</row>
    <row r="559" spans="7:100"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78"/>
      <c r="AL559" s="78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78"/>
      <c r="BQ559" s="78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</row>
    <row r="560" spans="7:100"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78"/>
      <c r="AL560" s="78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78"/>
      <c r="BQ560" s="78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</row>
    <row r="561" spans="7:100"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78"/>
      <c r="AL561" s="78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78"/>
      <c r="BQ561" s="78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</row>
    <row r="562" spans="7:100"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78"/>
      <c r="AL562" s="78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78"/>
      <c r="BQ562" s="78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</row>
    <row r="563" spans="7:100"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78"/>
      <c r="AL563" s="78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78"/>
      <c r="BQ563" s="78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</row>
    <row r="564" spans="7:100"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78"/>
      <c r="AL564" s="78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78"/>
      <c r="BQ564" s="78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</row>
    <row r="565" spans="7:100"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78"/>
      <c r="AL565" s="78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78"/>
      <c r="BQ565" s="78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</row>
    <row r="566" spans="7:100"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78"/>
      <c r="AL566" s="78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78"/>
      <c r="BQ566" s="78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</row>
    <row r="567" spans="7:100"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78"/>
      <c r="AL567" s="78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78"/>
      <c r="BQ567" s="78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</row>
    <row r="568" spans="7:100"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78"/>
      <c r="AL568" s="78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78"/>
      <c r="BQ568" s="78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</row>
    <row r="569" spans="7:100"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78"/>
      <c r="AL569" s="78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78"/>
      <c r="BQ569" s="78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</row>
    <row r="570" spans="7:100"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78"/>
      <c r="AL570" s="78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78"/>
      <c r="BQ570" s="78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</row>
    <row r="571" spans="7:100"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78"/>
      <c r="AL571" s="78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78"/>
      <c r="BQ571" s="78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</row>
    <row r="572" spans="7:100"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78"/>
      <c r="AL572" s="78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78"/>
      <c r="BQ572" s="78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</row>
    <row r="573" spans="7:100"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78"/>
      <c r="AL573" s="78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78"/>
      <c r="BQ573" s="78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</row>
    <row r="574" spans="7:100"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78"/>
      <c r="AL574" s="78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78"/>
      <c r="BQ574" s="78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</row>
    <row r="575" spans="7:100"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78"/>
      <c r="AL575" s="78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78"/>
      <c r="BQ575" s="78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</row>
    <row r="576" spans="7:100"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78"/>
      <c r="AL576" s="78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78"/>
      <c r="BQ576" s="78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</row>
    <row r="577" spans="7:100"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78"/>
      <c r="AL577" s="78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78"/>
      <c r="BQ577" s="78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</row>
    <row r="578" spans="7:100"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78"/>
      <c r="AL578" s="78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78"/>
      <c r="BQ578" s="78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</row>
    <row r="579" spans="7:100"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78"/>
      <c r="AL579" s="78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78"/>
      <c r="BQ579" s="78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</row>
    <row r="580" spans="7:100"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78"/>
      <c r="AL580" s="78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78"/>
      <c r="BQ580" s="78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</row>
    <row r="581" spans="7:100"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78"/>
      <c r="AL581" s="78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78"/>
      <c r="BQ581" s="78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</row>
    <row r="582" spans="7:100"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78"/>
      <c r="AL582" s="78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78"/>
      <c r="BQ582" s="78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</row>
    <row r="583" spans="7:100"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78"/>
      <c r="AL583" s="78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78"/>
      <c r="BQ583" s="78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</row>
    <row r="584" spans="7:100"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78"/>
      <c r="AL584" s="78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78"/>
      <c r="BQ584" s="78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</row>
    <row r="585" spans="7:100"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78"/>
      <c r="AL585" s="78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78"/>
      <c r="BQ585" s="78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</row>
    <row r="586" spans="7:100"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78"/>
      <c r="AL586" s="78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78"/>
      <c r="BQ586" s="78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</row>
    <row r="587" spans="7:100"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78"/>
      <c r="AL587" s="78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78"/>
      <c r="BQ587" s="78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</row>
    <row r="588" spans="7:100"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78"/>
      <c r="AL588" s="78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78"/>
      <c r="BQ588" s="78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</row>
    <row r="589" spans="7:100"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78"/>
      <c r="AL589" s="78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78"/>
      <c r="BQ589" s="78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</row>
    <row r="590" spans="7:100"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78"/>
      <c r="AL590" s="78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78"/>
      <c r="BQ590" s="78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</row>
    <row r="591" spans="7:100"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78"/>
      <c r="AL591" s="78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78"/>
      <c r="BQ591" s="78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</row>
    <row r="592" spans="7:100"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78"/>
      <c r="AL592" s="78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78"/>
      <c r="BQ592" s="78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</row>
    <row r="593" spans="7:100"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78"/>
      <c r="AL593" s="78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78"/>
      <c r="BQ593" s="78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</row>
    <row r="594" spans="7:100"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78"/>
      <c r="AL594" s="78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78"/>
      <c r="BQ594" s="78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</row>
    <row r="595" spans="7:100"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78"/>
      <c r="AL595" s="78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78"/>
      <c r="BQ595" s="78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</row>
    <row r="596" spans="7:100"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78"/>
      <c r="AL596" s="78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78"/>
      <c r="BQ596" s="78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</row>
    <row r="597" spans="7:100"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78"/>
      <c r="AL597" s="78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78"/>
      <c r="BQ597" s="78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</row>
    <row r="598" spans="7:100"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78"/>
      <c r="AL598" s="78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78"/>
      <c r="BQ598" s="78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</row>
    <row r="599" spans="7:100"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78"/>
      <c r="AL599" s="78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78"/>
      <c r="BQ599" s="78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</row>
    <row r="600" spans="7:100"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78"/>
      <c r="AL600" s="78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78"/>
      <c r="BQ600" s="78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</row>
    <row r="601" spans="7:100"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78"/>
      <c r="AL601" s="78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78"/>
      <c r="BQ601" s="78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</row>
    <row r="602" spans="7:100"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78"/>
      <c r="AL602" s="78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78"/>
      <c r="BQ602" s="78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</row>
    <row r="603" spans="7:100"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78"/>
      <c r="AL603" s="78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78"/>
      <c r="BQ603" s="78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</row>
    <row r="604" spans="7:100"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78"/>
      <c r="AL604" s="78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78"/>
      <c r="BQ604" s="78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</row>
    <row r="605" spans="7:100"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78"/>
      <c r="AL605" s="78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78"/>
      <c r="BQ605" s="78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</row>
    <row r="606" spans="7:100"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78"/>
      <c r="AL606" s="78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78"/>
      <c r="BQ606" s="78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</row>
    <row r="607" spans="7:100"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78"/>
      <c r="AL607" s="78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78"/>
      <c r="BQ607" s="78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</row>
    <row r="608" spans="7:100"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78"/>
      <c r="AL608" s="78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78"/>
      <c r="BQ608" s="78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</row>
    <row r="609" spans="7:100"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78"/>
      <c r="AL609" s="78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78"/>
      <c r="BQ609" s="78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</row>
    <row r="610" spans="7:100"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78"/>
      <c r="AL610" s="78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78"/>
      <c r="BQ610" s="78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</row>
    <row r="611" spans="7:100"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78"/>
      <c r="AL611" s="78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78"/>
      <c r="BQ611" s="78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</row>
    <row r="612" spans="7:100"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78"/>
      <c r="AL612" s="78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78"/>
      <c r="BQ612" s="78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</row>
    <row r="613" spans="7:100"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78"/>
      <c r="AL613" s="78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78"/>
      <c r="BQ613" s="78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</row>
    <row r="614" spans="7:100"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78"/>
      <c r="AL614" s="78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78"/>
      <c r="BQ614" s="78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</row>
    <row r="615" spans="7:100"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78"/>
      <c r="AL615" s="78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78"/>
      <c r="BQ615" s="78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</row>
    <row r="616" spans="7:100"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78"/>
      <c r="AL616" s="78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78"/>
      <c r="BQ616" s="78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</row>
    <row r="617" spans="7:100"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78"/>
      <c r="AL617" s="78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78"/>
      <c r="BQ617" s="78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</row>
    <row r="618" spans="7:100"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78"/>
      <c r="AL618" s="78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78"/>
      <c r="BQ618" s="78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</row>
    <row r="619" spans="7:100"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78"/>
      <c r="AL619" s="78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78"/>
      <c r="BQ619" s="78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</row>
    <row r="620" spans="7:100"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78"/>
      <c r="AL620" s="78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78"/>
      <c r="BQ620" s="78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</row>
    <row r="621" spans="7:100"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78"/>
      <c r="AL621" s="78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78"/>
      <c r="BQ621" s="78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</row>
    <row r="622" spans="7:100"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78"/>
      <c r="AL622" s="78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78"/>
      <c r="BQ622" s="78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</row>
    <row r="623" spans="7:100"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78"/>
      <c r="AL623" s="78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78"/>
      <c r="BQ623" s="78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</row>
    <row r="624" spans="7:100"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78"/>
      <c r="AL624" s="78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78"/>
      <c r="BQ624" s="78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</row>
    <row r="625" spans="7:100"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78"/>
      <c r="AL625" s="78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78"/>
      <c r="BQ625" s="78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</row>
    <row r="626" spans="7:100"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78"/>
      <c r="AL626" s="78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78"/>
      <c r="BQ626" s="78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</row>
    <row r="627" spans="7:100"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78"/>
      <c r="AL627" s="78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78"/>
      <c r="BQ627" s="78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</row>
    <row r="628" spans="7:100"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78"/>
      <c r="AL628" s="78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78"/>
      <c r="BQ628" s="78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</row>
    <row r="629" spans="7:100"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78"/>
      <c r="AL629" s="78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78"/>
      <c r="BQ629" s="78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</row>
    <row r="630" spans="7:100"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78"/>
      <c r="AL630" s="78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78"/>
      <c r="BQ630" s="78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</row>
    <row r="631" spans="7:100"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78"/>
      <c r="AL631" s="78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78"/>
      <c r="BQ631" s="78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</row>
    <row r="632" spans="7:100"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78"/>
      <c r="AL632" s="78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78"/>
      <c r="BQ632" s="78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</row>
    <row r="633" spans="7:100"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78"/>
      <c r="AL633" s="78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78"/>
      <c r="BQ633" s="78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</row>
    <row r="634" spans="7:100"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78"/>
      <c r="AL634" s="78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78"/>
      <c r="BQ634" s="78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</row>
    <row r="635" spans="7:100"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78"/>
      <c r="AL635" s="78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78"/>
      <c r="BQ635" s="78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</row>
    <row r="636" spans="7:100"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78"/>
      <c r="AL636" s="78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78"/>
      <c r="BQ636" s="78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</row>
    <row r="637" spans="7:100"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78"/>
      <c r="AL637" s="78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78"/>
      <c r="BQ637" s="78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</row>
    <row r="638" spans="7:100"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78"/>
      <c r="AL638" s="78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78"/>
      <c r="BQ638" s="78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</row>
    <row r="639" spans="7:100"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78"/>
      <c r="AL639" s="78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78"/>
      <c r="BQ639" s="78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</row>
    <row r="640" spans="7:100"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78"/>
      <c r="AL640" s="78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78"/>
      <c r="BQ640" s="78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</row>
    <row r="641" spans="7:100"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78"/>
      <c r="AL641" s="78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78"/>
      <c r="BQ641" s="78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</row>
    <row r="642" spans="7:100"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78"/>
      <c r="AL642" s="78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78"/>
      <c r="BQ642" s="78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</row>
    <row r="643" spans="7:100"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78"/>
      <c r="AL643" s="78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78"/>
      <c r="BQ643" s="78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</row>
    <row r="644" spans="7:100"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78"/>
      <c r="AL644" s="78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78"/>
      <c r="BQ644" s="78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</row>
    <row r="645" spans="7:100"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78"/>
      <c r="AL645" s="78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78"/>
      <c r="BQ645" s="78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</row>
    <row r="646" spans="7:100"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78"/>
      <c r="AL646" s="78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78"/>
      <c r="BQ646" s="78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</row>
    <row r="647" spans="7:100"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78"/>
      <c r="AL647" s="78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78"/>
      <c r="BQ647" s="78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</row>
    <row r="648" spans="7:100"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78"/>
      <c r="AL648" s="78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78"/>
      <c r="BQ648" s="78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</row>
    <row r="649" spans="7:100"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78"/>
      <c r="AL649" s="78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78"/>
      <c r="BQ649" s="78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</row>
    <row r="650" spans="7:100"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78"/>
      <c r="AL650" s="78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78"/>
      <c r="BQ650" s="78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</row>
    <row r="651" spans="7:100"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78"/>
      <c r="AL651" s="78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78"/>
      <c r="BQ651" s="78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</row>
    <row r="652" spans="7:100"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78"/>
      <c r="AL652" s="78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78"/>
      <c r="BQ652" s="78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</row>
    <row r="653" spans="7:100"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78"/>
      <c r="AL653" s="78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78"/>
      <c r="BQ653" s="78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</row>
    <row r="654" spans="7:100"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78"/>
      <c r="AL654" s="78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78"/>
      <c r="BQ654" s="78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</row>
    <row r="655" spans="7:100"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78"/>
      <c r="AL655" s="78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78"/>
      <c r="BQ655" s="78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</row>
    <row r="656" spans="7:100"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78"/>
      <c r="AL656" s="78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78"/>
      <c r="BQ656" s="78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</row>
    <row r="657" spans="7:100"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78"/>
      <c r="AL657" s="78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78"/>
      <c r="BQ657" s="78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</row>
    <row r="658" spans="7:100"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78"/>
      <c r="AL658" s="78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78"/>
      <c r="BQ658" s="78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</row>
    <row r="659" spans="7:100"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78"/>
      <c r="AL659" s="78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78"/>
      <c r="BQ659" s="78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</row>
    <row r="660" spans="7:100"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78"/>
      <c r="AL660" s="78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78"/>
      <c r="BQ660" s="78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</row>
    <row r="661" spans="7:100"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78"/>
      <c r="AL661" s="78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78"/>
      <c r="BQ661" s="78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</row>
    <row r="662" spans="7:100"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78"/>
      <c r="AL662" s="78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78"/>
      <c r="BQ662" s="78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</row>
    <row r="663" spans="7:100"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78"/>
      <c r="AL663" s="78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78"/>
      <c r="BQ663" s="78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</row>
    <row r="664" spans="7:100"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78"/>
      <c r="AL664" s="78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78"/>
      <c r="BQ664" s="78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</row>
    <row r="665" spans="7:100"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78"/>
      <c r="AL665" s="78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78"/>
      <c r="BQ665" s="78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</row>
    <row r="666" spans="7:100"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78"/>
      <c r="AL666" s="78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78"/>
      <c r="BQ666" s="78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</row>
    <row r="667" spans="7:100"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78"/>
      <c r="AL667" s="78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78"/>
      <c r="BQ667" s="78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</row>
    <row r="668" spans="7:100"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78"/>
      <c r="AL668" s="78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78"/>
      <c r="BQ668" s="78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</row>
    <row r="669" spans="7:100"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78"/>
      <c r="AL669" s="78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78"/>
      <c r="BQ669" s="78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</row>
    <row r="670" spans="7:100"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78"/>
      <c r="AL670" s="78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78"/>
      <c r="BQ670" s="78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</row>
    <row r="671" spans="7:100"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78"/>
      <c r="AL671" s="78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78"/>
      <c r="BQ671" s="78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</row>
    <row r="672" spans="7:100"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78"/>
      <c r="AL672" s="78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78"/>
      <c r="BQ672" s="78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</row>
    <row r="673" spans="7:100"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78"/>
      <c r="AL673" s="78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78"/>
      <c r="BQ673" s="78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</row>
    <row r="674" spans="7:100"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78"/>
      <c r="AL674" s="78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78"/>
      <c r="BQ674" s="78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</row>
    <row r="675" spans="7:100"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78"/>
      <c r="AL675" s="78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78"/>
      <c r="BQ675" s="78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</row>
    <row r="676" spans="7:100"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78"/>
      <c r="AL676" s="78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78"/>
      <c r="BQ676" s="78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</row>
    <row r="677" spans="7:100"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78"/>
      <c r="AL677" s="78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78"/>
      <c r="BQ677" s="78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</row>
    <row r="678" spans="7:100"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78"/>
      <c r="AL678" s="78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78"/>
      <c r="BQ678" s="78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</row>
    <row r="679" spans="7:100"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78"/>
      <c r="AL679" s="78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78"/>
      <c r="BQ679" s="78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</row>
    <row r="680" spans="7:100"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78"/>
      <c r="AL680" s="78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78"/>
      <c r="BQ680" s="78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</row>
    <row r="681" spans="7:100"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78"/>
      <c r="AL681" s="78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78"/>
      <c r="BQ681" s="78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</row>
    <row r="682" spans="7:100"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78"/>
      <c r="AL682" s="78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78"/>
      <c r="BQ682" s="78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</row>
    <row r="683" spans="7:100"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78"/>
      <c r="AL683" s="78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78"/>
      <c r="BQ683" s="78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</row>
    <row r="684" spans="7:100"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78"/>
      <c r="AL684" s="78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78"/>
      <c r="BQ684" s="78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</row>
    <row r="685" spans="7:100"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78"/>
      <c r="AL685" s="78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78"/>
      <c r="BQ685" s="78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</row>
    <row r="686" spans="7:100"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78"/>
      <c r="AL686" s="78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78"/>
      <c r="BQ686" s="78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</row>
    <row r="687" spans="7:100"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78"/>
      <c r="AL687" s="78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78"/>
      <c r="BQ687" s="78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</row>
    <row r="688" spans="7:100"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78"/>
      <c r="AL688" s="78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78"/>
      <c r="BQ688" s="78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</row>
    <row r="689" spans="7:100"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78"/>
      <c r="AL689" s="78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78"/>
      <c r="BQ689" s="78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</row>
    <row r="690" spans="7:100"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78"/>
      <c r="AL690" s="78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78"/>
      <c r="BQ690" s="78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</row>
    <row r="691" spans="7:100"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78"/>
      <c r="AL691" s="78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78"/>
      <c r="BQ691" s="78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</row>
    <row r="692" spans="7:100"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78"/>
      <c r="AL692" s="78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78"/>
      <c r="BQ692" s="78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</row>
    <row r="693" spans="7:100"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78"/>
      <c r="AL693" s="78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78"/>
      <c r="BQ693" s="78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</row>
    <row r="694" spans="7:100"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78"/>
      <c r="AL694" s="78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78"/>
      <c r="BQ694" s="78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</row>
    <row r="695" spans="7:100"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78"/>
      <c r="AL695" s="78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78"/>
      <c r="BQ695" s="78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</row>
    <row r="696" spans="7:100"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78"/>
      <c r="AL696" s="78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78"/>
      <c r="BQ696" s="78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</row>
  </sheetData>
  <mergeCells count="6">
    <mergeCell ref="D4:F4"/>
    <mergeCell ref="BR3:BZ3"/>
    <mergeCell ref="B1:C1"/>
    <mergeCell ref="G3:M3"/>
    <mergeCell ref="AM3:AU3"/>
    <mergeCell ref="D3:F3"/>
  </mergeCells>
  <dataValidations xWindow="803" yWindow="329" count="2">
    <dataValidation allowBlank="1" showInputMessage="1" showErrorMessage="1" prompt="Use the vertical scrollbar to see the tasks for the five documentation phases. Use the horizontal scrollbar to see the schedule for the different months._x000a__x000a_Estimated number of days for development tasks (e.g. writing) included a 20% fudge factor." sqref="D3:F3"/>
    <dataValidation allowBlank="1" showInputMessage="1" showErrorMessage="1" prompt="Green: Planning phase_x000a_Purple: Design phase_x000a_Red: Development phase_x000a_Blue: Production phase_x000a_Orange: Evaluation phase_x000a__x000a_Crosshatch cells: SME tasks_x000a_Grey cells: Weekend or holiday_x000a_Black &quot;M&quot; cells: Milestone" sqref="D4:F4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Project_Start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Gervacio</dc:creator>
  <cp:lastModifiedBy>Rachelle G</cp:lastModifiedBy>
  <dcterms:created xsi:type="dcterms:W3CDTF">2018-08-20T04:41:11Z</dcterms:created>
  <dcterms:modified xsi:type="dcterms:W3CDTF">2022-10-08T17:44:09Z</dcterms:modified>
</cp:coreProperties>
</file>